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drawings/drawing3.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ink/ink1.xml" ContentType="application/inkml+xml"/>
  <Override PartName="/xl/ink/ink2.xml" ContentType="application/inkml+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ink/ink3.xml" ContentType="application/inkml+xml"/>
  <Override PartName="/xl/ink/ink4.xml" ContentType="application/inkml+xml"/>
  <Override PartName="/xl/ink/ink5.xml" ContentType="application/inkml+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ml.chartshapes+xml"/>
  <Override PartName="/xl/ink/ink11.xml" ContentType="application/inkml+xml"/>
  <Override PartName="/xl/ink/ink12.xml" ContentType="application/inkml+xml"/>
  <Override PartName="/xl/ink/ink13.xml" ContentType="application/inkml+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ink/ink14.xml" ContentType="application/inkml+xml"/>
  <Override PartName="/xl/ink/ink15.xml" ContentType="application/inkml+xml"/>
  <Override PartName="/xl/ink/ink16.xml" ContentType="application/inkml+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https://waterservicesassociation.sharepoint.com/sites/LiveableCommunitiesTeam/Company Data/LCC Projects/Active/All Options on the Table/Advocacy for PRW/Water 360/Map/PUBLISHED/Mar 2026 PUBLISH/"/>
    </mc:Choice>
  </mc:AlternateContent>
  <xr:revisionPtr revIDLastSave="7" documentId="8_{5A137253-DC0F-41A3-A95D-41C5A44248F8}" xr6:coauthVersionLast="47" xr6:coauthVersionMax="47" xr10:uidLastSave="{BEEF0A0A-C884-4555-90EC-6A25FD2DE1BB}"/>
  <bookViews>
    <workbookView xWindow="-110" yWindow="-110" windowWidth="19420" windowHeight="11500" firstSheet="1" activeTab="2" xr2:uid="{D27EDCEA-7A3B-4E57-B0B5-05500623C2E8}"/>
  </bookViews>
  <sheets>
    <sheet name="%age" sheetId="23" r:id="rId1"/>
    <sheet name="Intermittency" sheetId="22" r:id="rId2"/>
    <sheet name="2025-26 Mster" sheetId="19" r:id="rId3"/>
    <sheet name="25-6 Mstr pre updates" sheetId="20" r:id="rId4"/>
    <sheet name="Feb24-Jan26 Master" sheetId="1" r:id="rId5"/>
    <sheet name="Gallons converts" sheetId="7" state="hidden" r:id="rId6"/>
    <sheet name="Rules &amp; decisions" sheetId="2" r:id="rId7"/>
    <sheet name="Progress stats" sheetId="3" state="hidden" r:id="rId8"/>
    <sheet name="OVerlap tables" sheetId="8" r:id="rId9"/>
    <sheet name="Other charts" sheetId="4" state="hidden" r:id="rId10"/>
    <sheet name="Timeline" sheetId="5" state="hidden" r:id="rId11"/>
    <sheet name="Poss Steerco" sheetId="6" state="hidden" r:id="rId12"/>
    <sheet name="Overlaps LA" sheetId="9" state="hidden" r:id="rId13"/>
    <sheet name="241126 # drinking now" sheetId="11" r:id="rId14"/>
    <sheet name="241126 raw columns" sheetId="12" r:id="rId15"/>
    <sheet name="RAKSHITDec24" sheetId="13" state="hidden" r:id="rId16"/>
    <sheet name="RMchartsDec24" sheetId="15" state="hidden" r:id="rId17"/>
    <sheet name="Rak Clean DatasetDF" sheetId="14" state="hidden" r:id="rId18"/>
    <sheet name="Places using carbon" sheetId="16" r:id="rId19"/>
    <sheet name="RAkshitMar25" sheetId="17" r:id="rId20"/>
    <sheet name="RM Mar25 raw data" sheetId="18" r:id="rId21"/>
  </sheets>
  <externalReferences>
    <externalReference r:id="rId22"/>
  </externalReferences>
  <definedNames>
    <definedName name="_xlnm._FilterDatabase" localSheetId="2" hidden="1">'2025-26 Mster'!$A$2:$L$123</definedName>
    <definedName name="_xlnm._FilterDatabase" localSheetId="17" hidden="1">'Rak Clean DatasetDF'!$G$1:$I$115</definedName>
    <definedName name="_xlnm._FilterDatabase" localSheetId="20" hidden="1">'RM Mar25 raw data'!$B$2:$L$111</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87" i="20" l="1"/>
  <c r="D32" i="13" l="1"/>
  <c r="F183" i="11"/>
  <c r="F47" i="11"/>
  <c r="J88" i="1" l="1"/>
  <c r="BE60" i="1"/>
  <c r="BE58" i="1"/>
  <c r="AN10" i="1"/>
  <c r="H38" i="9" l="1"/>
  <c r="E135" i="3" l="1"/>
  <c r="E134" i="3"/>
  <c r="E133" i="3"/>
  <c r="D36" i="7"/>
  <c r="I37" i="7"/>
  <c r="T80" i="1" l="1"/>
  <c r="G102" i="4"/>
  <c r="E32" i="7"/>
  <c r="E31" i="7"/>
  <c r="D8" i="7"/>
  <c r="D9" i="7"/>
  <c r="D10" i="7"/>
  <c r="D11" i="7"/>
  <c r="K5" i="7"/>
  <c r="D7" i="7"/>
  <c r="D15" i="7"/>
  <c r="D16" i="7"/>
  <c r="D17" i="7"/>
  <c r="D18" i="7"/>
  <c r="D19" i="7"/>
  <c r="D20" i="7"/>
  <c r="D21" i="7"/>
  <c r="D14" i="7"/>
  <c r="T73" i="1"/>
  <c r="T84" i="1"/>
  <c r="T85" i="1"/>
  <c r="T89" i="1"/>
  <c r="D6" i="7"/>
  <c r="AD88" i="1"/>
  <c r="T88" i="1"/>
  <c r="P53" i="1"/>
  <c r="T53" i="1"/>
  <c r="T93" i="1"/>
  <c r="Q88" i="1"/>
  <c r="O88" i="1"/>
  <c r="T86" i="1"/>
  <c r="T65" i="1"/>
  <c r="T6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tc={6DE628D7-D93B-4A4E-9C46-19168A01EF24}</author>
    <author>tc={5B2EAB51-4E01-4A4A-A08D-995DEF805289}</author>
    <author>tc={987E86FE-E60D-4597-9E58-D97FB30C856B}</author>
    <author>tc={F25CFF9A-68B9-4B4C-9368-10CBCF9A471B}</author>
    <author>tc={16381069-EA37-4BA0-9DFC-3D2DFAB342AC}</author>
    <author>tc={7AB705AA-F5B9-4414-8C86-E1DFB6F4433D}</author>
    <author>tc={C3CD6B76-ED93-43FA-8926-154FA831D03F}</author>
    <author>tc={25A2E39A-B6FD-493E-AD9C-C5AC6A686DA3}</author>
    <author>tc={D9621109-823A-43C7-A9E4-35289BE8D524}</author>
    <author>tc={04235261-25F1-46CD-A0DE-3C3BF8C42071}</author>
    <author>tc={14845589-9591-47BC-8CDC-E27BF8ABAF13}</author>
    <author>tc={92A82EA3-D375-4510-8C54-E43183769620}</author>
    <author>tc={1377B9FC-0286-47B8-9E8D-6554993ADFA7}</author>
    <author>tc={1987E9B5-C055-4291-810E-BA43515E2C4B}</author>
    <author>tc={BB7279EF-BDD1-4481-A7B2-892DBF11ABF5}</author>
    <author>tc={AF773844-A21F-4E8D-BAB3-4FE6E983181A}</author>
    <author>tc={49CCA054-AA2F-4A34-A4A0-27E1A5F3F1F4}</author>
    <author>tc={EFD79DAB-E1F1-4299-A9F6-49CCFD43EC91}</author>
    <author>tc={6035BFB9-966C-47F2-9564-5FCC83548ABD}</author>
    <author>tc={8CBE7084-CBF5-4884-97FC-CC35A01482BE}</author>
    <author>tc={6FF60F7E-D148-4302-B357-0AC18400B13A}</author>
    <author>tc={76BE583C-6047-4565-9092-9683D636F2D6}</author>
    <author>tc={487D982D-E8C7-4DBA-9621-5C8ECF256FA8}</author>
    <author>tc={6C5ED37B-BBE4-4103-94AE-FE0D35DEA850}</author>
    <author>tc={D5C25DDA-AAE4-4088-840F-E223E038C1F8}</author>
    <author>tc={696B0996-B384-4489-B1B9-AFC01CDC02B9}</author>
    <author>tc={1DA7766C-63BB-4999-BB93-6D5A851582D8}</author>
    <author>tc={1FEF9DD6-910F-41C5-816C-CC650CEA07B6}</author>
    <author>tc={CC056637-F4F9-4369-939D-634102AEC331}</author>
    <author>tc={C02D0CD0-31DE-40E8-AB47-4B34600947B5}</author>
    <author>tc={B4EB37D5-2130-4FA2-8F86-A294401FB43A}</author>
    <author>tc={B59DD9D2-D79D-4F65-A083-58BEE2E1078F}</author>
    <author>tc={2AA08078-9E3E-458E-828C-750C6F6BD1B6}</author>
    <author>tc={C5057037-96D6-4635-A21B-B54C64582C26}</author>
    <author>tc={E3838596-E09A-4D5F-A8DC-71DCE02E125A}</author>
    <author>tc={B7CFA927-75C0-4FFD-B516-F2784F650A7F}</author>
    <author>tc={F4DB8E37-90F1-4D10-BD51-4B1CF5C646A3}</author>
    <author>tc={1269D0F5-A88D-4ABE-89D2-3CFFAE91EBC7}</author>
    <author>tc={509BA6AD-B2F9-4EA3-A5E4-10C0689649FF}</author>
    <author>tc={70AF446B-0092-4C52-93C5-DD86C0869CA6}</author>
    <author>tc={705114EA-AC36-4702-BEC3-86DE842A0193}</author>
    <author>tc={B94A2108-983A-41EC-85D6-6F9B22D0864A}</author>
    <author>tc={CF06FC1C-BF95-4457-8F0B-FB66BF5B8D9D}</author>
    <author>tc={A989A672-3F75-45BC-842A-B4550329B069}</author>
    <author>tc={B93EF604-4599-47B3-9D9B-4528AA2F229D}</author>
    <author>tc={4E36F1F9-9513-4D9F-91C9-8C5909BE916C}</author>
    <author>tc={0F82CA7E-96B6-471C-987C-DB4F5F453FE3}</author>
    <author>tc={A5A313F4-30F5-48A1-971B-A752EB26D4FC}</author>
    <author>tc={9DB2A13A-EE36-46F8-ACD1-EB0E25D9115C}</author>
    <author>tc={C5403DE0-D7FD-41A6-93D1-041ED04F691F}</author>
    <author>tc={72349122-8464-4F11-A63F-B10A7DF4B033}</author>
    <author>tc={D42CFBD2-4874-4886-920C-34B2354ECD9C}</author>
    <author>tc={F8D54D65-6D69-43E8-87D1-138C4D35CBCE}</author>
    <author>tc={F4404F91-5420-46FA-8E4A-7FF3D2955AC0}</author>
    <author>tc={5DFD4599-06B8-473A-8F30-B475720A3B82}</author>
    <author>tc={A1C0E926-D922-4A63-B2B0-AF0373CD8326}</author>
    <author>tc={E2442001-10B0-4BBA-AD38-7E426F70DCC6}</author>
    <author>tc={A73DB0DC-563B-431F-A939-87594F1308EA}</author>
    <author>tc={CC03002E-C216-4318-AEBE-EDC724648307}</author>
    <author>tc={CF0939C5-7FDB-449F-A3DD-B7D6F2D0E7C0}</author>
    <author>tc={5E7CAE9A-E2B9-4772-BC0C-1D1408AFBFD0}</author>
    <author>tc={428945BA-8C5E-4DD1-8301-9B7D027BEAE9}</author>
    <author>tc={ACC564D6-C48F-412E-8E03-1BC02E34B245}</author>
    <author>tc={297E7974-FF00-42C5-BDA8-0B341E5EB1A3}</author>
    <author>tc={0E3EC2F6-B3B9-441F-83C8-BAC0955B8003}</author>
    <author>tc={A69DFDCC-F21C-4F04-B7F6-7EC91FDE200F}</author>
  </authors>
  <commentList>
    <comment ref="AM1" authorId="0" shapeId="0" xr:uid="{6DE628D7-D93B-4A4E-9C46-19168A01EF24}">
      <text>
        <t>[Threaded comment]
Your version of Excel allows you to read this threaded comment; however, any edits to it will get removed if the file is opened in a newer version of Excel. Learn more: https://go.microsoft.com/fwlink/?linkid=870924
Comment:
    https://www.kylesconverter.com/flow/acre--feet-per-year-to-liters-per-year</t>
      </text>
    </comment>
    <comment ref="AF2" authorId="1" shapeId="0" xr:uid="{5B2EAB51-4E01-4A4A-A08D-995DEF805289}">
      <text>
        <t xml:space="preserve">[Threaded comment]
Your version of Excel allows you to read this threaded comment; however, any edits to it will get removed if the file is opened in a newer version of Excel. Learn more: https://go.microsoft.com/fwlink/?linkid=870924
Comment:
    For example, in Castle Rock it’s about 33%, San Diego will be almost 50% when it begins operating, Ventura will be about 20%, and in Beaufort West it’s 20-30%.)
</t>
      </text>
    </comment>
    <comment ref="AG6" authorId="2" shapeId="0" xr:uid="{987E86FE-E60D-4597-9E58-D97FB30C856B}">
      <text>
        <t xml:space="preserve">[Threaded comment]
Your version of Excel allows you to read this threaded comment; however, any edits to it will get removed if the file is opened in a newer version of Excel. Learn more: https://go.microsoft.com/fwlink/?linkid=870924
Comment:
    pureALTA was one of the earlier purification projects based on ozone/BAF as opposed to membranes. </t>
      </text>
    </comment>
    <comment ref="N10" authorId="3" shapeId="0" xr:uid="{F25CFF9A-68B9-4B4C-9368-10CBCF9A471B}">
      <text>
        <t xml:space="preserve">[Threaded comment]
Your version of Excel allows you to read this threaded comment; however, any edits to it will get removed if the file is opened in a newer version of Excel. Learn more: https://go.microsoft.com/fwlink/?linkid=870924
Comment:
    Watercare will collaborate and consult with Māori (indigenous population of New Zealand), communities, and other stakeholders before making decisions on long-term water and wastewater solutions. We will also partner with Māori to co-design solutions that address any cultural sensitivities. 
By taking communities on the journey with us, we hope to secure a higher level of acceptance and support for PRW, ensuring sufficient community buy-in should the time come to implement a PRW solution.
</t>
      </text>
    </comment>
    <comment ref="Q14" authorId="4" shapeId="0" xr:uid="{16381069-EA37-4BA0-9DFC-3D2DFAB342AC}">
      <text>
        <t xml:space="preserve">[Threaded comment]
Your version of Excel allows you to read this threaded comment; however, any edits to it will get removed if the file is opened in a newer version of Excel. Learn more: https://go.microsoft.com/fwlink/?linkid=870924
Comment:
    The scheme can reclaim and pump up to 1.75 m³/s of treated water to the Llobregat river, 8 km. upstream of water withdrawal to DWTP.
The actual pumping rate varies daily, depending on natural river flows. In 2023, a total of 35,848,601 m³ of reclaimed water was pumped, averaging 1.14 m³/s.
The water produced at the DWTP is supplied to an area with approximately three million inhabitants and 21 towns, supplemented by other DWTPs.
The reclamation plant was built in 2006, designed to be used for environmental and irrigation purposes. The pumping for indirect potable reuse (IPR) was added in 2009. Two trials followed, the most comprehensive in 2019. 
Continuous IPR operation began in November 2022 due to extreme drought conditions.
</t>
      </text>
    </comment>
    <comment ref="Z14" authorId="5" shapeId="0" xr:uid="{7AB705AA-F5B9-4414-8C86-E1DFB6F4433D}">
      <text>
        <t>[Threaded comment]
Your version of Excel allows you to read this threaded comment; however, any edits to it will get removed if the file is opened in a newer version of Excel. Learn more: https://go.microsoft.com/fwlink/?linkid=870924
Comment:
    This is the role of each one:
Catalan Water Agency: funds and leads the project
Catalan Health Authority: oversees the health safety of the project"
Metropolitan Area of Barcelona: local authority, owner of the reclamation facilities
Aigües de Barcelona: owner of the drinking water treatment plant, and operator of the reclamation facilities</t>
      </text>
    </comment>
    <comment ref="Y20" authorId="6" shapeId="0" xr:uid="{C3CD6B76-ED93-43FA-8926-154FA831D03F}">
      <text>
        <t>[Threaded comment]
Your version of Excel allows you to read this threaded comment; however, any edits to it will get removed if the file is opened in a newer version of Excel. Learn more: https://go.microsoft.com/fwlink/?linkid=870924
Comment:
    (The existing water supply scheme is referred to as the Modder- and Caledon River Novo Transfer Scheme.)</t>
      </text>
    </comment>
    <comment ref="S28" authorId="7" shapeId="0" xr:uid="{25A2E39A-B6FD-493E-AD9C-C5AC6A686DA3}">
      <text>
        <t xml:space="preserve">[Threaded comment]
Your version of Excel allows you to read this threaded comment; however, any edits to it will get removed if the file is opened in a newer version of Excel. Learn more: https://go.microsoft.com/fwlink/?linkid=870924
Comment:
    The Central Coast Blue Advanced Water Purification Facility will produce approximately 900 Acre Feet (AF) per year.  Groundwater modelling indicates that extractions from the Northern Cities Management Area of the Santa Maria Groundwater basin due to the seawater barrier benefits of the project will yield approximately 1,420 AFY, providing the three participating Cities with the following additional water supply:
City of Grover Beach-  510 AFY
City of Pismo Beach-   555 AFY
City of Arroyo Grande- 355 AFY
</t>
      </text>
    </comment>
    <comment ref="T28" authorId="8" shapeId="0" xr:uid="{D9621109-823A-43C7-A9E4-35289BE8D524}">
      <text>
        <t>[Threaded comment]
Your version of Excel allows you to read this threaded comment; however, any edits to it will get removed if the file is opened in a newer version of Excel. Learn more: https://go.microsoft.com/fwlink/?linkid=870924
Comment:
    Michael edits: Purified recycled water will augment existing supplies and be supplied to the cities whole service area. The groundwater recharge project will inject purified water into the Northern Cities Management Area of the Santa Maria Groundwater Basin where it will recharge the groundwater basin and protect it from seawater intrusion.</t>
      </text>
    </comment>
    <comment ref="P31" authorId="9" shapeId="0" xr:uid="{04235261-25F1-46CD-A0DE-3C3BF8C42071}">
      <text>
        <t>[Threaded comment]
Your version of Excel allows you to read this threaded comment; however, any edits to it will get removed if the file is opened in a newer version of Excel. Learn more: https://go.microsoft.com/fwlink/?linkid=870924
Comment:
    E.L. Huie Jr.  Constructed Wetlands: 17.4 MGD Panhandle Road Constructed Wetlands: 3.3MGD</t>
      </text>
    </comment>
    <comment ref="P35" authorId="10" shapeId="0" xr:uid="{14845589-9591-47BC-8CDC-E27BF8ABAF13}">
      <text>
        <t>[Threaded comment]
Your version of Excel allows you to read this threaded comment; however, any edits to it will get removed if the file is opened in a newer version of Excel. Learn more: https://go.microsoft.com/fwlink/?linkid=870924
Comment:
    The DEMO is 5 gpm (18.9 lpm) ie 5 gallons per minute no figure for the full scale scheme</t>
      </text>
    </comment>
    <comment ref="O41" authorId="11" shapeId="0" xr:uid="{92A82EA3-D375-4510-8C54-E43183769620}">
      <text>
        <t>[Threaded comment]
Your version of Excel allows you to read this threaded comment; however, any edits to it will get removed if the file is opened in a newer version of Excel. Learn more: https://go.microsoft.com/fwlink/?linkid=870924
Comment:
    Estimated 123822, 20% of eMalahleni water supply</t>
      </text>
    </comment>
    <comment ref="O45" authorId="12" shapeId="0" xr:uid="{1377B9FC-0286-47B8-9E8D-6554993ADFA7}">
      <text>
        <t>[Threaded comment]
Your version of Excel allows you to read this threaded comment; however, any edits to it will get removed if the file is opened in a newer version of Excel. Learn more: https://go.microsoft.com/fwlink/?linkid=870924
Comment:
    Used to say 220k for first set of calcs</t>
      </text>
    </comment>
    <comment ref="S45" authorId="13" shapeId="0" xr:uid="{1987E9B5-C055-4291-810E-BA43515E2C4B}">
      <text>
        <t>[Threaded comment]
Your version of Excel allows you to read this threaded comment; however, any edits to it will get removed if the file is opened in a newer version of Excel. Learn more: https://go.microsoft.com/fwlink/?linkid=870924
Comment:
    Used to say: George Municipality is located within the Garden Route District of the Western Cape Province of South Africa. It contains six towns: George, Haarlem, Herold’s Bay, Uniondale, Victoria Bay and Wilderness, and has a population of around 220,000 people.</t>
      </text>
    </comment>
    <comment ref="O49" authorId="14" shapeId="0" xr:uid="{BB7279EF-BDD1-4481-A7B2-892DBF11ABF5}">
      <text>
        <t xml:space="preserve">[Threaded comment]
Your version of Excel allows you to read this threaded comment; however, any edits to it will get removed if the file is opened in a newer version of Excel. Learn more: https://go.microsoft.com/fwlink/?linkid=870924
Comment:
    38.5 MGD = potable for ~600K people (for public water supply/domestic use)
</t>
      </text>
    </comment>
    <comment ref="U55" authorId="15" shapeId="0" xr:uid="{AF773844-A21F-4E8D-BAB3-4FE6E983181A}">
      <text>
        <t>[Threaded comment]
Your version of Excel allows you to read this threaded comment; however, any edits to it will get removed if the file is opened in a newer version of Excel. Learn more: https://go.microsoft.com/fwlink/?linkid=870924
Comment:
    https://en.wikipedia.org/wiki/Essex</t>
      </text>
    </comment>
    <comment ref="Z57" authorId="16" shapeId="0" xr:uid="{49CCA054-AA2F-4A34-A4A0-27E1A5F3F1F4}">
      <text>
        <t>[Threaded comment]
Your version of Excel allows you to read this threaded comment; however, any edits to it will get removed if the file is opened in a newer version of Excel. Learn more: https://go.microsoft.com/fwlink/?linkid=870924
Comment:
    Source water for both plants is supplied by the Los Angeles County Sanitation Districts. 
LVL receives source water from the Long Beach Water Reclamation Plant
Both the spreading grounds and seawater barrier injection wells are owned and operated by the Los Angeles County Department of Public Works.
Potable reuse water from LVL goes to the seawater barrier injection wells</t>
      </text>
    </comment>
    <comment ref="O60" authorId="17" shapeId="0" xr:uid="{EFD79DAB-E1F1-4299-A9F6-49CCFD43EC91}">
      <text>
        <t>[Threaded comment]
Your version of Excel allows you to read this threaded comment; however, any edits to it will get removed if the file is opened in a newer version of Excel. Learn more: https://go.microsoft.com/fwlink/?linkid=870924
Comment:
    13400 for DPR Headworks + 716600 for Pure Water LA (was called Operation NEXT)</t>
      </text>
    </comment>
    <comment ref="P60" authorId="18" shapeId="0" xr:uid="{6035BFB9-966C-47F2-9564-5FCC83548ABD}">
      <text>
        <t>[Threaded comment]
Your version of Excel allows you to read this threaded comment; however, any edits to it will get removed if the file is opened in a newer version of Excel. Learn more: https://go.microsoft.com/fwlink/?linkid=870924
Comment:
    230 MDG for Pure Water LA and 1 MGD for DPR Headworks</t>
      </text>
    </comment>
    <comment ref="R60" authorId="19" shapeId="0" xr:uid="{8CBE7084-CBF5-4884-97FC-CC35A01482BE}">
      <text>
        <t>[Threaded comment]
Your version of Excel allows you to read this threaded comment; however, any edits to it will get removed if the file is opened in a newer version of Excel. Learn more: https://go.microsoft.com/fwlink/?linkid=870924
Comment:
    1120 for DPR Headworks plus 258,000 for Pure Water Los Angeles (was called Operation NEXT)</t>
      </text>
    </comment>
    <comment ref="O61" authorId="20" shapeId="0" xr:uid="{6FF60F7E-D148-4302-B357-0AC18400B13A}">
      <text>
        <t xml:space="preserve">[Threaded comment]
Your version of Excel allows you to read this threaded comment; however, any edits to it will get removed if the file is opened in a newer version of Excel. Learn more: https://go.microsoft.com/fwlink/?linkid=870924
Comment:
    Kendra: We serve 350,000 but not all of that population is served by this facility. Due to mixing of the system exact number is unknown. </t>
      </text>
    </comment>
    <comment ref="W65" authorId="21" shapeId="0" xr:uid="{76BE583C-6047-4565-9092-9683D636F2D6}">
      <text>
        <t xml:space="preserve">[Threaded comment]
Your version of Excel allows you to read this threaded comment; however, any edits to it will get removed if the file is opened in a newer version of Excel. Learn more: https://go.microsoft.com/fwlink/?linkid=870924
Comment:
    Recycled water from wastewater, b. Stormwater, c. Other: +Agriculture drainage water from crop irrigation +Processing water from food packaging (e.g., bagged salad). </t>
      </text>
    </comment>
    <comment ref="O66" authorId="22" shapeId="0" xr:uid="{487D982D-E8C7-4DBA-9621-5C8ECF256FA8}">
      <text>
        <t>[Threaded comment]
Your version of Excel allows you to read this threaded comment; however, any edits to it will get removed if the file is opened in a newer version of Excel. Learn more: https://go.microsoft.com/fwlink/?linkid=870924
Comment:
    The project will serve the entire population of Morro Bay, estimated to be approximately 11,000 people</t>
      </text>
    </comment>
    <comment ref="O67" authorId="23" shapeId="0" xr:uid="{6C5ED37B-BBE4-4103-94AE-FE0D35DEA850}">
      <text>
        <t>[Threaded comment]
Your version of Excel allows you to read this threaded comment; however, any edits to it will get removed if the file is opened in a newer version of Excel. Learn more: https://go.microsoft.com/fwlink/?linkid=870924
Comment:
    You can roughly state 209,000 since I bet almost all visit restaurants or services in town at some point.  Argument could be made less since some rural folks are on private wells.  Your call.</t>
      </text>
    </comment>
    <comment ref="O69" authorId="24" shapeId="0" xr:uid="{D5C25DDA-AAE4-4088-840F-E223E038C1F8}">
      <text>
        <t xml:space="preserve">[Threaded comment]
Your version of Excel allows you to read this threaded comment; however, any edits to it will get removed if the file is opened in a newer version of Excel. Learn more: https://go.microsoft.com/fwlink/?linkid=870924
Comment:
    Purified water is injected into our local groundwater basin and then is provided with redundant treatment at our Mission Basin Groundwater Purification Facility, and then blended with water produced from the City’s surface water filtration plant in the distribution system. The Mission Basin plant (6.37 mgd) was constructed in 1992 and the surface water filtration plant (25 mgd) was constructed in 1983. Population served is ~170,000.
</t>
      </text>
    </comment>
    <comment ref="W70" authorId="25" shapeId="0" xr:uid="{696B0996-B384-4489-B1B9-AFC01CDC02B9}">
      <text>
        <t xml:space="preserve">[Threaded comment]
Your version of Excel allows you to read this threaded comment; however, any edits to it will get removed if the file is opened in a newer version of Excel. Learn more: https://go.microsoft.com/fwlink/?linkid=870924
Comment:
    c.      FROM PETER: Other - Pre-treated industrial wastewater – [poultry abbatoir] process water Do you have another word for poultry abbatoir? To reduce the yuck factor we use to call it a “food processing plant”, don’t know if that’s correct in English.
</t>
      </text>
    </comment>
    <comment ref="O72" authorId="26" shapeId="0" xr:uid="{1DA7766C-63BB-4999-BB93-6D5A851582D8}">
      <text>
        <t xml:space="preserve">[Threaded comment]
Your version of Excel allows you to read this threaded comment; however, any edits to it will get removed if the file is opened in a newer version of Excel. Learn more: https://go.microsoft.com/fwlink/?linkid=870924
Comment:
    So, our service area serves 2.5 million people who received GWRS water as part of their drinking water supply.
We have 19 member agencies who pump water out of the groundwater basin, and that amounts to 23 cities served. 
</t>
      </text>
    </comment>
    <comment ref="O74" authorId="27" shapeId="0" xr:uid="{1FEF9DD6-910F-41C5-816C-CC650CEA07B6}">
      <text>
        <t>[Threaded comment]
Your version of Excel allows you to read this threaded comment; however, any edits to it will get removed if the file is opened in a newer version of Excel. Learn more: https://go.microsoft.com/fwlink/?linkid=870924
Comment:
    WAS 13000 BUT THAT WAS CUSTOMERS</t>
      </text>
    </comment>
    <comment ref="Q75" authorId="28" shapeId="0" xr:uid="{CC056637-F4F9-4369-939D-634102AEC331}">
      <text>
        <t>[Threaded comment]
Your version of Excel allows you to read this threaded comment; however, any edits to it will get removed if the file is opened in a newer version of Excel. Learn more: https://go.microsoft.com/fwlink/?linkid=870924
Comment:
    28GL/Y</t>
      </text>
    </comment>
    <comment ref="P78" authorId="29" shapeId="0" xr:uid="{C02D0CD0-31DE-40E8-AB47-4B34600947B5}">
      <text>
        <t xml:space="preserve">[Threaded comment]
Your version of Excel allows you to read this threaded comment; however, any edits to it will get removed if the file is opened in a newer version of Excel. Learn more: https://go.microsoft.com/fwlink/?linkid=870924
Comment:
    the plan is to gain knowledge about the skill level, monitoring and maintenance requirements in house as well as to train our operators.  We have many wastewater works in the province and we will look at the feasibility of employing reuse at each site to a varying degree e.g. some in rural areas would probably be treated to agricultural standards and those in water strapped areas could be used for potable.  The issue is that most wasteworks are in rural areas which needs to be handled carefully.  Reuse should go to all social levels and not be seen to be given to the low income sector.  Darvill reuse could be upgrade to a greater volume and distributed at some point but there are no plans to do that due to the cost of infrastructure to distribute.
</t>
      </text>
    </comment>
    <comment ref="W80" authorId="30" shapeId="0" xr:uid="{B4EB37D5-2130-4FA2-8F86-A294401FB43A}">
      <text>
        <t>[Threaded comment]
Your version of Excel allows you to read this threaded comment; however, any edits to it will get removed if the file is opened in a newer version of Excel. Learn more: https://go.microsoft.com/fwlink/?linkid=870924
Comment:
    Reclaimed water from Polk County’s Northwest Regional Wastewater Treatment Facility</t>
      </text>
    </comment>
    <comment ref="O81" authorId="31" shapeId="0" xr:uid="{B59DD9D2-D79D-4F65-A083-58BEE2E1078F}">
      <text>
        <t xml:space="preserve">[Threaded comment]
Your version of Excel allows you to read this threaded comment; however, any edits to it will get removed if the file is opened in a newer version of Excel. Learn more: https://go.microsoft.com/fwlink/?linkid=870924
Comment:
    How many PEOPLE (not properties) will be supplied with the pure water from your project/facility?  Is the answer 19 million? Answer: Up to 15 million. While Metropolitan’s entire service area is 19 million and they all benefit, up to 15 million could receive the water.
</t>
      </text>
    </comment>
    <comment ref="O84" authorId="32" shapeId="0" xr:uid="{2AA08078-9E3E-458E-828C-750C6F6BD1B6}">
      <text>
        <t xml:space="preserve">[Threaded comment]
Your version of Excel allows you to read this threaded comment; however, any edits to it will get removed if the file is opened in a newer version of Excel. Learn more: https://go.microsoft.com/fwlink/?linkid=870924
Comment:
    TMWA has roughly 135,000 connections which is over 400,000 people. This facility will produce up to 2MGD, which is a small fraction of the total potable water demand.  
</t>
      </text>
    </comment>
    <comment ref="X84" authorId="33" shapeId="0" xr:uid="{C5057037-96D6-4635-A21B-B54C64582C26}">
      <text>
        <t xml:space="preserve">[Threaded comment]
Your version of Excel allows you to read this threaded comment; however, any edits to it will get removed if the file is opened in a newer version of Excel. Learn more: https://go.microsoft.com/fwlink/?linkid=870924
Comment:
    The facility will come on line in the 2020s for testing and groundwater injection. Groundwater travel time is many years so extracted water will not be served to the public until 2030s. </t>
      </text>
    </comment>
    <comment ref="O86" authorId="34" shapeId="0" xr:uid="{E3838596-E09A-4D5F-A8DC-71DCE02E125A}">
      <text>
        <t>[Threaded comment]
Your version of Excel allows you to read this threaded comment; however, any edits to it will get removed if the file is opened in a newer version of Excel. Learn more: https://go.microsoft.com/fwlink/?linkid=870924
Comment:
    Up to 100k</t>
      </text>
    </comment>
    <comment ref="O87" authorId="35" shapeId="0" xr:uid="{B7CFA927-75C0-4FFD-B516-F2784F650A7F}">
      <text>
        <t xml:space="preserve">[Threaded comment]
Your version of Excel allows you to read this threaded comment; however, any edits to it will get removed if the file is opened in a newer version of Excel. Learn more: https://go.microsoft.com/fwlink/?linkid=870924
Comment:
    Doug Campbell gave me the pop'n served (2019) estimates per plant, 2020s:  (452,632 + 258,772) = 711,404
2030s: (711,404 + 581,579 + 45,614) = 1,338,597
</t>
      </text>
    </comment>
    <comment ref="O89" authorId="36" shapeId="0" xr:uid="{F4DB8E37-90F1-4D10-BD51-4B1CF5C646A3}">
      <text>
        <t xml:space="preserve">[Threaded comment]
Your version of Excel allows you to read this threaded comment; however, any edits to it will get removed if the file is opened in a newer version of Excel. Learn more: https://go.microsoft.com/fwlink/?linkid=870924
Comment:
    Total is 2.7m including the 1m that get PureWaterSF (so separating those numbers to avoid double counting) </t>
      </text>
    </comment>
    <comment ref="P89" authorId="37" shapeId="0" xr:uid="{1269D0F5-A88D-4ABE-89D2-3CFFAE91EBC7}">
      <text>
        <t>[Threaded comment]
Your version of Excel allows you to read this threaded comment; however, any edits to it will get removed if the file is opened in a newer version of Excel. Learn more: https://go.microsoft.com/fwlink/?linkid=870924
Comment:
    This project will provide a dry-year supply of 3.5 million gallons (13.3 million litres) a day to the RWS. Additionally, this project will provide a local benefit to San Jose and Santa Clara by providing 6.5 million gallons (24.6 million litres) a day to the two cities during all years. WHICH IS IT? I've asked</t>
      </text>
    </comment>
    <comment ref="O90" authorId="38" shapeId="0" xr:uid="{509BA6AD-B2F9-4EA3-A5E4-10C0689649FF}">
      <text>
        <t>[Threaded comment]
Your version of Excel allows you to read this threaded comment; however, any edits to it will get removed if the file is opened in a newer version of Excel. Learn more: https://go.microsoft.com/fwlink/?linkid=870924
Comment:
    (calling zero as it’s part of the 2.7m already captured via the other 2. They are each labelled &gt;1m or higher on the map, but a total of 2.7m is counted in the ‘how many ppl drinking’ calculation</t>
      </text>
    </comment>
    <comment ref="O91" authorId="39" shapeId="0" xr:uid="{70AF446B-0092-4C52-93C5-DD86C0869CA6}">
      <text>
        <t xml:space="preserve">[Threaded comment]
Your version of Excel allows you to read this threaded comment; however, any edits to it will get removed if the file is opened in a newer version of Excel. Learn more: https://go.microsoft.com/fwlink/?linkid=870924
Comment:
    The project will produce enough water annually for approximately 10,000 households – or more than 30,000 residents. However, because EMWD’s distribution system is interconnected through its service area, purified water could potentially reach nearly 700,000 water customers.
</t>
      </text>
    </comment>
    <comment ref="P91" authorId="40" shapeId="0" xr:uid="{705114EA-AC36-4702-BEC3-86DE842A0193}">
      <text>
        <t xml:space="preserve">[Threaded comment]
Your version of Excel allows you to read this threaded comment; however, any edits to it will get removed if the file is opened in a newer version of Excel. Learn more: https://go.microsoft.com/fwlink/?linkid=870924
Comment:
    The project is permitted for 4,000 acre feet per year of tertiary replenishment water. The design capacity of the PWR facility is 2.2 million gallons per day. EMWD anticipates a blend of approximately 2,000 acre feet of advance treated water and 2,000 acre feet of tertiary treated water.
(April, I’m interpreting this to mean that the scheme can produce an output of 2,2 MGD of purified recycled water, is that right?)
</t>
      </text>
    </comment>
    <comment ref="P92" authorId="41" shapeId="0" xr:uid="{B94A2108-983A-41EC-85D6-6F9B22D0864A}">
      <text>
        <t xml:space="preserve">[Threaded comment]
Your version of Excel allows you to read this threaded comment; however, any edits to it will get removed if the file is opened in a newer version of Excel. Learn more: https://go.microsoft.com/fwlink/?linkid=870924
Comment:
    Hossein note: 
The current 8mgd plant is not for groundwater recharge and it is mainly  for outreach/education as well as enhancing the recycled water quality. Our future purified water project is planned for up to 24 mgd Direct Potable Reuse (RWA/TWA) by 2030. 
</t>
      </text>
    </comment>
    <comment ref="O94" authorId="42" shapeId="0" xr:uid="{CF06FC1C-BF95-4457-8F0B-FB66BF5B8D9D}">
      <text>
        <t xml:space="preserve">[Threaded comment]
Your version of Excel allows you to read this threaded comment; however, any edits to it will get removed if the file is opened in a newer version of Excel. Learn more: https://go.microsoft.com/fwlink/?linkid=870924
Comment:
    How many people (not connections to properties) is your potable reuse program expected to serve? (eg Google tells me the population of Santa Monica is 86,452… will the water produced when SWIP potable reuse goes live be distributed to them all?) Approximately 90,000 residents. And yes, once potable reuse goes live with groundwater injection it will eventually be distributed to everyone after retention time in the groundwater basin and final treatment through the City’s drinking water treatment plant.
</t>
      </text>
    </comment>
    <comment ref="X94" authorId="43" shapeId="0" xr:uid="{A989A672-3F75-45BC-842A-B4550329B069}">
      <text>
        <t>[Threaded comment]
Your version of Excel allows you to read this threaded comment; however, any edits to it will get removed if the file is opened in a newer version of Excel. Learn more: https://go.microsoft.com/fwlink/?linkid=870924
Comment:
    I need to allocate you to a category (because I’ll be grouping them on the map). I’m going to allocate you as Planned, since your potable reuse is planned to start summer 2024. (I note your non-potable is Operating already, but our map is specifically focussing on potable reuse. Ok? Rereading the “Operating” line, SWIP would fall under Operating. The facility is now permitted for groundwater recharge and the injection well is substantially complete, but we are waiting for Summer 2024 due to permit amendments on the drinking water side for another project currently in construction. So because we won’t start producing water until summer, we cannot start injecting water until then as well. Convoluted answer so maybe see proposed revisions below. Let me know if that is better.
SWIP is operating, currently serving approximately 20 irrigation and dual-plumbing customers, with plans to serve dozens more customers by 2029. Groundwater recharge operations are available and planned to begin Summer 2024.</t>
      </text>
    </comment>
    <comment ref="T95" authorId="44" shapeId="0" xr:uid="{B93EF604-4599-47B3-9D9B-4528AA2F229D}">
      <text>
        <t xml:space="preserve">[Threaded comment]
Your version of Excel allows you to read this threaded comment; however, any edits to it will get removed if the file is opened in a newer version of Excel. Learn more: https://go.microsoft.com/fwlink/?linkid=870924
Comment:
    Scottsdale Water has been doing non-potable reuse for turf irrigation since 1980 and currently works with 23 golf courses in Scottsdale, Arizona. Any not used for irrigation water is now recharged on the Scottsdale Water Campus through 63 wells.
These past commitments set the stage to strategically plan for a larger scale facility, our current world-class Scottsdale Water Campus, and ultimately be proactive for drought management.
Our innovation and dedication to sustainability paves the way for Advanced Purified Recycled Water.
</t>
      </text>
    </comment>
    <comment ref="Y95" authorId="45" shapeId="0" xr:uid="{4E36F1F9-9513-4D9F-91C9-8C5909BE916C}">
      <text>
        <t xml:space="preserve">[Threaded comment]
Your version of Excel allows you to read this threaded comment; however, any edits to it will get removed if the file is opened in a newer version of Excel. Learn more: https://go.microsoft.com/fwlink/?linkid=870924
Comment:
    Gainey Water Reclamation Plant was constructed in the early 1980s and is licensed to process up to 1.7 million gallons of wastewater daily, adhering to the Arizona Department of Environmental Quality's (ADEQ) Class A+ standards. The treated effluent is utilized for irrigation at the Gainey Ranch golf course and other designated areas within the community. Wastewater reaches the Gainey Ranch via the City of Scottsdale's Southwest Pump Station (SWPS).
Gainey Water Reclamation Plant is comprised of a comprehensive treatment process that includes initial screening, biological nutrient removal within aeration basins, a diffused aeration system, secondary clarifiers, and the circulation and disposal of activated sludge. The water is further refined in a secondary treatment through tertiary filters and advanced UV technology and then distributed for reuse.
</t>
      </text>
    </comment>
    <comment ref="Z95" authorId="46" shapeId="0" xr:uid="{0F82CA7E-96B6-471C-987C-DB4F5F453FE3}">
      <text>
        <t xml:space="preserve">[Threaded comment]
Your version of Excel allows you to read this threaded comment; however, any edits to it will get removed if the file is opened in a newer version of Excel. Learn more: https://go.microsoft.com/fwlink/?linkid=870924
Comment:
    Since the early 1990s, Scottsdale has supplied non-potable water to 23 golf courses in the northern part of the city via the Reclaimed Water Distribution System (RWDS), a partnership between the public and private sectors. The RWDS, an intricate network of pipelines, booster pumps, and water treatment facilities, can deliver up to 20 million gallons per day of non-potable water for turf irrigation to its member clubs.
Initiated by Desert Mountain Properties and Scottsdale, the RWDS aimed to wean north Scottsdale's golf courses off groundwater for irrigation. Under this agreement, Desert Mountain along with 12 other clubs, contributed $30 million for system construction and improvements, plus an additional $22.5 million for enhancing the Advanced Water Treatment facility's water quality.
Currently managed by Scottsdale, the RWDS operates with the financial support of its member clubs, which cover their water usage and all associated maintenance, operational, and capital expenses of the system.
</t>
      </text>
    </comment>
    <comment ref="Q98" authorId="47" shapeId="0" xr:uid="{A5A313F4-30F5-48A1-971B-A752EB26D4FC}">
      <text>
        <t>[Threaded comment]
Your version of Excel allows you to read this threaded comment; however, any edits to it will get removed if the file is opened in a newer version of Excel. Learn more: https://go.microsoft.com/fwlink/?linkid=870924
Comment:
    59 GL/Y</t>
      </text>
    </comment>
    <comment ref="O100" authorId="48" shapeId="0" xr:uid="{9DB2A13A-EE36-46F8-ACD1-EB0E25D9115C}">
      <text>
        <t xml:space="preserve">[Threaded comment]
Your version of Excel allows you to read this threaded comment; however, any edits to it will get removed if the file is opened in a newer version of Excel. Learn more: https://go.microsoft.com/fwlink/?linkid=870924
Comment:
    We serve approximately 55,000 connections that represents just over 170,000 people. 
</t>
      </text>
    </comment>
    <comment ref="P100" authorId="49" shapeId="0" xr:uid="{C5403DE0-D7FD-41A6-93D1-041ED04F691F}">
      <text>
        <t>[Threaded comment]
Your version of Excel allows you to read this threaded comment; however, any edits to it will get removed if the file is opened in a newer version of Excel. Learn more: https://go.microsoft.com/fwlink/?linkid=870924
Comment:
    We currently anticipate a 3-5 MGD size plant that would represent 15-25% of our water supply portfolio. Recycled water for irrigation already represents over 20% of the District’s water supply portfolio.</t>
      </text>
    </comment>
    <comment ref="X100" authorId="50" shapeId="0" xr:uid="{72349122-8464-4F11-A63F-B10A7DF4B033}">
      <text>
        <t xml:space="preserve">[Threaded comment]
Your version of Excel allows you to read this threaded comment; however, any edits to it will get removed if the file is opened in a newer version of Excel. Learn more: https://go.microsoft.com/fwlink/?linkid=870924
Comment:
    This project is currently in the planning phase. We are preparing to conduct feasibility studies, leading to preliminary design and environmental review. We are currently doing significant stakeholder outreach. And lastly, we are aiming to implement a DPR Pilot Demonstration Plant in the next 3-4 years, and a full scale DPR facility in 5-8 years. </t>
      </text>
    </comment>
    <comment ref="O101" authorId="51" shapeId="0" xr:uid="{D42CFBD2-4874-4886-920C-34B2354ECD9C}">
      <text>
        <t>[Threaded comment]
Your version of Excel allows you to read this threaded comment; however, any edits to it will get removed if the file is opened in a newer version of Excel. Learn more: https://go.microsoft.com/fwlink/?linkid=870924
Comment:
    Was 4148000 in RM calcs</t>
      </text>
    </comment>
    <comment ref="O104" authorId="52" shapeId="0" xr:uid="{F8D54D65-6D69-43E8-87D1-138C4D35CBCE}">
      <text>
        <t xml:space="preserve">[Threaded comment]
Your version of Excel allows you to read this threaded comment; however, any edits to it will get removed if the file is opened in a newer version of Excel. Learn more: https://go.microsoft.com/fwlink/?linkid=870924
Comment:
    Typically 1m but 2 during drought. We will use 2 as per Brian’s edits to the story. </t>
      </text>
    </comment>
    <comment ref="Q105" authorId="53" shapeId="0" xr:uid="{F4404F91-5420-46FA-8E4A-7FF3D2955AC0}">
      <text>
        <t>[Threaded comment]
Your version of Excel allows you to read this threaded comment; however, any edits to it will get removed if the file is opened in a newer version of Excel. Learn more: https://go.microsoft.com/fwlink/?linkid=870924
Comment:
    processes 600m3 /h = that's input, as for output: Effectivement, avec les pertes en eau lors du traitement, la capacité réelle est d’environ 115 m3/h en 1ère étape (démonstrateur Jourdain) et 450 m3/h en solution à long terme. Si on prend l’hypothèse que cette solution pourra fonctionner environ la moitié de l’année, cela représente un volume complémentaire d’environ 2 millions de m3 à long terme. Je complète la réponse de Julien sur la capacité de production de l'usine. Avec 600 m3/h d'eau brute (effluent secondaire) à traiter, l'unité d'affinage, si elle conserve la même ligne de procédé et les mêmes taux de conversion que l'usine de démonstration, devrait permettre une capacité de production nette de 10,400 m3/j (10.4 MLD).</t>
      </text>
    </comment>
    <comment ref="R106" authorId="54" shapeId="0" xr:uid="{5DFD4599-06B8-473A-8F30-B475720A3B82}">
      <text>
        <t xml:space="preserve">[Threaded comment]
Your version of Excel allows you to read this threaded comment; however, any edits to it will get removed if the file is opened in a newer version of Excel. Learn more: https://go.microsoft.com/fwlink/?linkid=870924
Comment:
    Phase 1a of VenturaWaterPure will be on line at the end of 2027 and supply approximately 3,600 acre feet of water per year or 20% of the City’s demand. </t>
      </text>
    </comment>
    <comment ref="R107" authorId="55" shapeId="0" xr:uid="{A1C0E926-D922-4A63-B2B0-AF0373CD8326}">
      <text>
        <t>[Threaded comment]
Your version of Excel allows you to read this threaded comment; however, any edits to it will get removed if the file is opened in a newer version of Excel. Learn more: https://go.microsoft.com/fwlink/?linkid=870924
Comment:
    5 gallons per minute</t>
      </text>
    </comment>
    <comment ref="O108" authorId="56" shapeId="0" xr:uid="{E2442001-10B0-4BBA-AD38-7E426F70DCC6}">
      <text>
        <t xml:space="preserve">[Threaded comment]
Your version of Excel allows you to read this threaded comment; however, any edits to it will get removed if the file is opened in a newer version of Excel. Learn more: https://go.microsoft.com/fwlink/?linkid=870924
Comment:
    Approximately 350,000 full-time residents 
</t>
      </text>
    </comment>
    <comment ref="O109" authorId="57" shapeId="0" xr:uid="{A73DB0DC-563B-431F-A939-87594F1308EA}">
      <text>
        <t>[Threaded comment]
Your version of Excel allows you to read this threaded comment; however, any edits to it will get removed if the file is opened in a newer version of Excel. Learn more: https://go.microsoft.com/fwlink/?linkid=870924
Comment:
    See Zohreh extra email info do not publish</t>
      </text>
    </comment>
    <comment ref="P109" authorId="58" shapeId="0" xr:uid="{CC03002E-C216-4318-AEBE-EDC724648307}">
      <text>
        <t>[Threaded comment]
Your version of Excel allows you to read this threaded comment; however, any edits to it will get removed if the file is opened in a newer version of Excel. Learn more: https://go.microsoft.com/fwlink/?linkid=870924
Comment:
    It will start with 0.5 MGD, and the city wants to be prepared to expand it to 1.5 MGD in phases</t>
      </text>
    </comment>
    <comment ref="T109" authorId="59" shapeId="0" xr:uid="{CF0939C5-7FDB-449F-A3DD-B7D6F2D0E7C0}">
      <text>
        <t xml:space="preserve">[Threaded comment]
Your version of Excel allows you to read this threaded comment; however, any edits to it will get removed if the file is opened in a newer version of Excel. Learn more: https://go.microsoft.com/fwlink/?linkid=870924
Comment:
    DF note - that doesn't really answer whether the whole operating area / customer base will receive the water but that's ok for now, will chase this detail if necessary. </t>
      </text>
    </comment>
    <comment ref="O110" authorId="60" shapeId="0" xr:uid="{5E7CAE9A-E2B9-4772-BC0C-1D1408AFBFD0}">
      <text>
        <t xml:space="preserve">[Threaded comment]
Your version of Excel allows you to read this threaded comment; however, any edits to it will get removed if the file is opened in a newer version of Excel. Learn more: https://go.microsoft.com/fwlink/?linkid=870924
Comment:
    For the DPR it was 104,000 in WIchita Falls and an additional 36,000 potable wholesale customers for a total of 140,000.  For the IPR it is 104,000 in Wichita Falls, 36,000 in potable wholesale customers and an additional 1700 for raw wholesale customers.
</t>
      </text>
    </comment>
    <comment ref="P110" authorId="61" shapeId="0" xr:uid="{428945BA-8C5E-4DD1-8301-9B7D027BEAE9}">
      <text>
        <t xml:space="preserve">[Threaded comment]
Your version of Excel allows you to read this threaded comment; however, any edits to it will get removed if the file is opened in a newer version of Excel. Learn more: https://go.microsoft.com/fwlink/?linkid=870924
Comment:
    The DPR treated 7.5 MGD of wastewater effluent, producing 5MGD of RO permeate, which was blended with 5 MGD of raw surface water and treated through the conventional water treatment plant for an ultimate 10 MGD production.
</t>
      </text>
    </comment>
    <comment ref="P111" authorId="62" shapeId="0" xr:uid="{ACC564D6-C48F-412E-8E03-1BC02E34B245}">
      <text>
        <t xml:space="preserve">[Threaded comment]
Your version of Excel allows you to read this threaded comment; however, any edits to it will get removed if the file is opened in a newer version of Excel. Learn more: https://go.microsoft.com/fwlink/?linkid=870924
Comment:
    Thomas: Well the capacity (name plate production capacity) is 21 000 m3/day so the 5.5 MGD seems correct to me.
</t>
      </text>
    </comment>
    <comment ref="Q111" authorId="63" shapeId="0" xr:uid="{297E7974-FF00-42C5-BDA8-0B341E5EB1A3}">
      <text>
        <t>[Threaded comment]
Your version of Excel allows you to read this threaded comment; however, any edits to it will get removed if the file is opened in a newer version of Excel. Learn more: https://go.microsoft.com/fwlink/?linkid=870924
Comment:
    Thomas: Well the capacity (name plate production capacity) is 21 000 m3/day so the 5.5 MGD seems correct to me.</t>
      </text>
    </comment>
    <comment ref="O112" authorId="64" shapeId="0" xr:uid="{0E3EC2F6-B3B9-441F-83C8-BAC0955B8003}">
      <text>
        <t>[Threaded comment]
Your version of Excel allows you to read this threaded comment; however, any edits to it will get removed if the file is opened in a newer version of Excel. Learn more: https://go.microsoft.com/fwlink/?linkid=870924
Comment:
    Chosen as mid-point between EVH’s permanent estimate of 40k and his summer estimate of 100k</t>
      </text>
    </comment>
    <comment ref="Q112" authorId="65" shapeId="0" xr:uid="{A69DFDCC-F21C-4F04-B7F6-7EC91FDE200F}">
      <text>
        <t>[Threaded comment]
Your version of Excel allows you to read this threaded comment; however, any edits to it will get removed if the file is opened in a newer version of Excel. Learn more: https://go.microsoft.com/fwlink/?linkid=870924
Comment:
    In recent years the average intake of effluent was around 3,3 million m³/year and the yearly production of infiltration water was around 2,3 million m³/year - DF using output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tc={7CC32DE6-599A-40C3-821F-F10FE44B39D4}</author>
    <author>tc={F6E5307D-87D0-4D84-A3FB-08EEDF06BF64}</author>
    <author>tc={03247532-B82E-4C55-BDA1-8B07F6CE8D00}</author>
    <author>tc={67F6DE6E-A5CC-409B-8B2C-FB718585132D}</author>
    <author>tc={887C9D94-32A1-44B6-AB5B-8D7E9F627AEA}</author>
    <author>tc={585CF233-EC58-4BE8-BB7B-CC04DB683248}</author>
    <author>tc={DDE1A6E0-E7AE-40CE-B2E8-3B96A55B41FA}</author>
    <author>tc={2CFD7B7F-A512-4601-AD9F-D5B62F12C7FD}</author>
    <author>tc={7149905D-EFE9-4F44-80DA-F383772BA51E}</author>
    <author>tc={69BF90B7-9D81-4B6E-98AC-EC8DD306DDA9}</author>
    <author>tc={FE342BA3-0FE4-40F4-A8D4-FA351F89DDAF}</author>
    <author>tc={AB0BDD92-EE7C-4A7B-8A8B-DE3D17318AD7}</author>
    <author>tc={0458E122-7809-4A96-BAA0-91A767D3E407}</author>
    <author>tc={A85F8C34-DA73-4208-88FD-504FD8684FF5}</author>
    <author>tc={CFD1E385-E80D-45B5-A80F-3DCFC24CF28E}</author>
    <author>tc={3063488D-9507-4C94-BC65-15C25D7E8F15}</author>
    <author>tc={FA362DB8-E062-4EB6-BFC1-552B2FB1B192}</author>
    <author>tc={46D0F79A-EB0B-4351-A346-5EDFFC674C8F}</author>
    <author>tc={A2362A65-D44A-43A5-9A8E-C47D53E41752}</author>
    <author>tc={0B2F2A33-3B3B-4479-BA80-655E844862F3}</author>
    <author>tc={9D6FF8E9-9DD0-4C97-904F-A45BCBFA963C}</author>
    <author>tc={C67939D2-33D3-4686-8E7F-45013B3DC11F}</author>
    <author>tc={4A043851-9AA9-4024-A342-52FAAECF134F}</author>
    <author>tc={6E346168-D81C-4056-AE36-1CDBD40AC336}</author>
    <author>tc={858D82AC-5A16-4688-B646-FE9CC99D04B3}</author>
    <author>tc={0A9ED144-A5D8-43F4-8952-14ABA6954001}</author>
    <author>tc={90D5EE54-C2C0-47F3-A797-D12432105C5F}</author>
    <author>tc={744F6E58-249E-46D7-9C77-C6DBFE30668C}</author>
    <author>tc={C8EDF2D2-59A3-4BD0-B198-884B1121B203}</author>
    <author>tc={71034488-2248-4F72-97F2-1B657F426125}</author>
    <author>tc={5FEDB1E4-E8D4-4C61-B049-69F31946B5B8}</author>
    <author>tc={73181EA0-9270-4BFE-88DA-9959F3579B7F}</author>
    <author>tc={DF2B7F75-C7BF-4E04-8D32-CFC465A7DD4B}</author>
    <author>tc={07EEAF6A-2E20-4EAF-803D-A44442DE1D38}</author>
    <author>tc={345FB255-6BC1-48C3-91F2-8DA4B0B2E2A9}</author>
    <author>tc={32E96A39-7EF0-41BC-A1A4-DC372941E6D9}</author>
    <author>tc={5CB9BAC7-7F9E-4088-9342-E4B45352ADDA}</author>
    <author>tc={9C1EB530-8F8B-4ACC-8AD8-0C398EAAB850}</author>
    <author>tc={537D5C1A-3AD6-43C0-976C-2FD0F2C4E1A1}</author>
    <author>tc={F9B40036-518B-49C1-A043-BCB56541BC3D}</author>
    <author>tc={4F81E594-2151-448E-AFD8-8E991838783E}</author>
    <author>tc={B64F4D6D-D7B3-4F18-8F46-A22BE3DDFFA6}</author>
    <author>tc={9D6E4243-6557-4518-AC90-67B7B5DEEF00}</author>
    <author>tc={A1F4691B-EAC3-4EED-BA47-F7B6CC1FA7E0}</author>
    <author>tc={921A2E83-F50F-4998-B1C8-BD422B4C9587}</author>
    <author>tc={48DE7458-3C2D-43EA-A3E1-A9D14C3AF42A}</author>
    <author>tc={72C0779E-9EAA-4D79-8EA0-5B82DE2BDAEA}</author>
    <author>tc={202BE069-6BF6-4DDA-AC28-42BF16AA39F1}</author>
    <author>tc={C0E369C9-A88C-494B-B12B-B101D63EAF2F}</author>
    <author>tc={B6C1D79D-1D2E-416E-A2D5-52E25A6C761A}</author>
    <author>tc={F1B00DD8-AD03-4E2A-A66D-93FD0B1A1BDE}</author>
    <author>tc={B1DAC579-DC0F-4B16-B2C8-26D2C06F4634}</author>
    <author>tc={8329BF74-EE78-4D06-BC06-1E101A666F95}</author>
    <author>tc={3DA26F88-7E9F-4E02-86AF-8D691ECF42BB}</author>
    <author>tc={91DD0196-EB08-4B09-8900-B5656A571232}</author>
    <author>tc={CB515D86-6B9F-4D69-8354-89F4A2637088}</author>
    <author>tc={E5B90023-C559-46E7-83F7-3EC44A2E5F8E}</author>
    <author>tc={A3BF992A-A3D8-4487-9549-883C50A67CD2}</author>
    <author>tc={853D1311-1D5B-4BFC-A62E-5EAF2FBC788E}</author>
    <author>tc={00612842-E5E0-4C1B-8CB1-DEB1C37BEE92}</author>
    <author>tc={EB8DB1AC-E7FA-49BA-BB01-03300CBB606B}</author>
    <author>tc={A2E2EC1B-09BF-42E4-B3F3-5F42F56DCED6}</author>
    <author>tc={F1B2B090-E8F5-4EC0-A084-C624CA97E49F}</author>
    <author>tc={BDDBBC18-34FC-4E2D-A581-69609197B561}</author>
    <author>tc={9AB82F81-E564-4781-A32D-40A24005C469}</author>
    <author>tc={E8063CD4-459D-46F3-A300-49F3222B3718}</author>
    <author>tc={DFA14B38-8695-4B19-9D99-366288AE362F}</author>
    <author>tc={56749168-97BE-4B17-9D67-A420E0BAFA41}</author>
    <author>tc={C57DF19F-8176-4B3B-BA3E-11741FE00423}</author>
    <author>tc={CA945BC2-65C2-41EE-8AF3-EC5AD91744C0}</author>
    <author>tc={0F267569-9362-44AF-B9F5-21E63468A458}</author>
    <author>tc={04DE1540-E56C-4FD8-ADCF-4A27A45BF708}</author>
    <author>tc={129E85A4-4167-4878-92B0-184CCB9CA222}</author>
    <author>tc={7287021F-4405-4CCA-8722-273DC23B58D5}</author>
    <author>tc={6C606F18-C54E-4EA1-9911-320D25794E95}</author>
    <author>tc={284D9FE9-82D8-4200-A82F-FC2609A1191B}</author>
    <author>tc={93FD4245-E39C-44E9-AF8F-637F2212F2AF}</author>
    <author>tc={0BDA27BE-042E-4D58-929D-D2D9B4875521}</author>
    <author>tc={70B82A1C-B93A-49A9-A593-D0684E77ED1B}</author>
    <author>tc={53626523-290C-43BF-BEED-5BE74FA234FA}</author>
    <author>tc={6FBAE5D5-29B1-4654-A3FC-1D13AF099274}</author>
    <author>tc={20F7DF8B-72E4-4F8B-9CC9-31B1835E5655}</author>
    <author>tc={8E9A14D5-83DD-4234-A2FB-788D00C24832}</author>
    <author>tc={1B14AD75-AAED-4331-8659-9262917F57E3}</author>
    <author>tc={4494EB3D-8AD5-4941-A539-8242DF2B67CB}</author>
    <author>tc={0B61C888-A8D2-4A15-BF97-1B6C87584EA9}</author>
    <author>tc={F67F35BF-1FD9-47BB-9901-160A0EBF7AF8}</author>
    <author>tc={0158E7A7-D4CF-4C0D-8671-5688C26CF5BB}</author>
    <author>tc={DFE66279-7465-4D7E-8836-97AB8E4592DE}</author>
    <author>tc={FCF7AE6C-29E9-4189-9114-41A28805C11B}</author>
    <author>tc={B7CF8CCC-EB43-4881-B1F5-48650DE02537}</author>
    <author>tc={D53FD50E-623A-4CD2-A0EF-017AD90505E0}</author>
    <author>tc={831BC4B0-C8B2-42CA-9066-B7F682044AE6}</author>
    <author>tc={4565D5F8-CD26-4D96-AA15-A6E824BADC19}</author>
    <author>tc={74A9D914-4A45-4CD1-B971-14765F29CFF7}</author>
    <author>tc={F95579B7-6912-4F7D-986C-CD438F9981AC}</author>
    <author>tc={7D14A256-30F5-488D-A7FE-9668241D395E}</author>
    <author>tc={E2DF02BA-B10C-4F07-AD19-38432E343D00}</author>
    <author>tc={B776AA81-DD66-4624-980B-FD0C05394490}</author>
    <author>tc={D64D1B0E-C6AD-4BCE-9D28-E0A4F606E4E5}</author>
    <author>tc={43FC2B68-9FC0-4336-B2C3-3487E0BB0ECC}</author>
    <author>tc={305777CA-D3DA-4F36-A450-7FE09BA1E9BE}</author>
    <author>tc={DE61640F-6549-4356-877E-E720ACB698DB}</author>
    <author>tc={159C2FB1-A368-4FAE-BCD9-30EF343AF97F}</author>
    <author>tc={CC7CDC7A-9B4A-4E31-9D75-0FB31D5DEA91}</author>
    <author>tc={9AA585FA-3AB5-42FD-BC12-0425039CDBB3}</author>
    <author>tc={D9741D42-B109-4CFC-B8FE-ACC738B0D90F}</author>
    <author>tc={C181966C-7567-485D-A877-CA105C2FE97E}</author>
    <author>tc={F0BE374B-39EB-4C9C-A86B-1993023B4C25}</author>
    <author>tc={A2C9EEEE-792B-443B-A6C9-77FEB1D31BC7}</author>
    <author>tc={844FA9A5-825D-4EFD-9E6F-A193F2D8CF3D}</author>
    <author>tc={45302525-71A8-4691-9B93-7BB547B5768E}</author>
    <author>tc={ABAF0218-539A-4DB8-A5CC-3CCFDE15222F}</author>
    <author>tc={BC2B02BE-4902-4708-AEBF-09EF8E31E6DF}</author>
    <author>tc={C6378CF5-AF31-4B0D-9515-611FA20D0AC5}</author>
    <author>tc={4D10EE79-FA14-49C2-94EB-B59CD0F3215D}</author>
    <author>tc={40BF4E1F-2A9D-4DA5-89DE-5F5AE3B71963}</author>
    <author>tc={5035FC09-5434-446B-9A31-F186DE340C4C}</author>
    <author>tc={49DA0A94-515C-4331-A5C4-049E34E3B19E}</author>
    <author>tc={1575F996-2D03-4287-8F6B-8239149D88C2}</author>
    <author>tc={94942C0F-EAFD-4B6F-BCFE-92DD6F312E33}</author>
    <author>tc={8C893693-9326-436C-B4F8-2C2466319591}</author>
    <author>tc={2FDDFF02-0DCB-42C2-B0AE-67F54B254B8B}</author>
    <author>tc={2403A06F-5311-4D9D-83B4-245C4689D985}</author>
    <author>tc={A63773A1-EB99-42CD-B3DF-E8D832D5FDD9}</author>
    <author>tc={2A02976A-3B45-438C-AEB7-85CAB4EA2DB9}</author>
    <author>tc={3594A78D-81C2-495A-9CB5-052B6A5A9C6E}</author>
    <author>tc={A85704A5-39B4-4FFD-A037-92D1260C3C39}</author>
    <author>tc={FF276EC3-83CC-4E24-9C43-709B87212117}</author>
    <author>tc={8CF77511-D460-44BC-A256-C403199C9B32}</author>
    <author>tc={589C5388-D6CF-41C1-A4B8-8FBB38B4B8E8}</author>
    <author>tc={8FCBD04D-3F33-422F-ADC1-13626DA76919}</author>
    <author>tc={83D23480-07F5-41AB-ABC5-6B81B50CE965}</author>
    <author>tc={1381F12B-0CF5-44A7-B743-BEBF37A69636}</author>
    <author>tc={A0B43B5C-E29B-4C7E-BFF1-5BF5F7EE6390}</author>
    <author>tc={A967FF04-28F7-4700-AABC-F9FC1CAED7DF}</author>
    <author>tc={5BF4FC9E-A248-4C5E-808F-9259207AC47A}</author>
    <author>tc={157B1DA0-910F-45FA-AAFD-32E9245925A0}</author>
    <author>tc={EA0C991A-35E8-4B03-88B4-8FEFF8B0FF88}</author>
    <author>tc={2C60A7A2-F59F-4E06-BF5E-BDDA327FB412}</author>
    <author>tc={216EABCC-E7DB-48AD-A91B-F40805F5CD10}</author>
    <author>tc={8A92D5A5-1F88-4D2E-B205-248262B0C50D}</author>
    <author>tc={C2D835E1-7891-48F0-AC14-8594310E814B}</author>
    <author>tc={AA638460-2485-4D57-9056-7C6A341E94EF}</author>
    <author>tc={010B8BE9-EECF-4964-BF2A-6C27B02C374C}</author>
    <author>tc={51E24C5E-2CD8-48D2-8192-BDFC125CB713}</author>
    <author>tc={D7D6F4A3-C415-4EAD-9E29-3683BDAD5210}</author>
    <author>tc={A60683C5-AE22-4EA6-A62F-8DA7800A3B99}</author>
    <author>tc={D6C0C426-9B5A-4FD2-8FD1-2817E18FC741}</author>
    <author>tc={B3063854-8622-459A-9A48-B5B9E644BCE0}</author>
    <author>tc={92838820-3C70-473A-B8EC-7A2FF6E8E838}</author>
    <author>tc={6A84C7C8-7225-496B-9472-568073B82BB6}</author>
    <author>tc={E464BBA9-A5B3-4542-9481-F479BF14955E}</author>
    <author>tc={C0A910E2-7DDA-4394-8E52-78A71F468BC9}</author>
    <author>tc={EFE125A1-1ACC-4984-AB3A-BDD93A60766A}</author>
    <author>tc={C5BDD24E-0954-4B95-869F-E0E25779862E}</author>
    <author>tc={0CAC70F9-9326-4FBB-A828-7DE8BFBFC0AA}</author>
    <author>tc={176533DE-E549-4FC7-82CF-DE1002245D12}</author>
    <author>tc={44447430-96D5-4277-B6DF-5B6BC86DE911}</author>
    <author>tc={8E64A711-D248-4D96-AF53-B2C41B1E8EEE}</author>
    <author>tc={6D52F7A3-5E51-48F0-9051-4E74258E4C28}</author>
    <author>tc={50EABAB9-74DC-4116-B392-EA4144E13896}</author>
    <author>tc={479863EA-7E7A-4407-BBCE-8D2AF42B7E60}</author>
    <author>tc={38ECE436-095F-48CC-8528-D51FCE965D6D}</author>
    <author>tc={78406A41-E3B7-4DA1-9DD6-AB78D67D88A2}</author>
    <author>tc={5E4C71A0-34C6-4467-B5D1-C41B79B85863}</author>
    <author>tc={CBFB1AF3-8C1C-4889-992D-B1944461077D}</author>
    <author>tc={F56B9029-E9E9-472B-87A2-57C65B7C00F2}</author>
    <author>tc={B36A2A33-23BD-4D58-82A1-320802806277}</author>
    <author>tc={67D35174-F126-4C87-97AF-467B7769208C}</author>
    <author>tc={DDA86C96-4131-460D-B67F-7ABCFE56DC40}</author>
    <author>tc={699B252A-7E9D-45C8-928D-AABFEF32ACBD}</author>
    <author>tc={500A8A2C-AA6E-4BEE-B66D-374F716F7C15}</author>
    <author>tc={8EA6B31F-CD0B-41A5-BC39-BD3228A81404}</author>
    <author>tc={2E8942D1-F2AB-45A8-A395-37B16539E875}</author>
    <author>tc={93FAA81C-ABFA-4EA1-9B77-FC560ABF1542}</author>
    <author>tc={DAE84D84-FDE1-4EE8-B484-FEFE281D2DA0}</author>
    <author>tc={D2576B9A-6669-4399-9F87-AA83787C30F1}</author>
    <author>tc={F7266A48-AA05-47D4-AF6C-4BE5D8861997}</author>
    <author>tc={5864CAAD-99DD-421F-A56B-529142BB492C}</author>
    <author>tc={319EAAE3-2742-4FB9-8BED-60A19ED33276}</author>
    <author>tc={458647C9-E515-4C75-BCE4-56D30B6DD2E8}</author>
    <author>tc={5BE5EFBF-2526-4FA2-83CB-CCA9E1D81140}</author>
    <author>tc={2D3DB848-7393-4C23-9657-B0CEB6EB3D8E}</author>
    <author>tc={277BE507-9A39-4126-B585-2E39A9F9A8CF}</author>
    <author>tc={1682B961-EA3A-44A8-9958-3D94AE086763}</author>
    <author>tc={ACD2817B-7EEE-4A77-8EDB-8F9718601CFF}</author>
    <author>tc={F27B0D3F-C01B-4821-9E4C-C911DA93C621}</author>
    <author>tc={4D9F756B-22DD-4EE1-BFF1-1F35B89E78C8}</author>
    <author>tc={CABE5354-89A2-4652-A470-42DAE10BC87E}</author>
    <author>tc={9B4D16AF-C21A-4522-810D-0C6004BC3159}</author>
    <author>tc={D0E39BC5-0C5B-444A-97F7-4A4EAB3C596E}</author>
    <author>tc={9E0491E5-FCD0-40D8-B3F0-E8155F157EF5}</author>
    <author>tc={EC311133-F487-4F4B-B2C4-8324B62A68A6}</author>
    <author>tc={26DAE4E9-465E-498B-B223-88A53B02631F}</author>
    <author>tc={C98A4342-D202-440D-8712-F41799DE8813}</author>
    <author>tc={3B467DE5-A367-4612-8EAF-DAB2644E0E6B}</author>
    <author>tc={BA21CDFA-6305-4299-9CED-D4366DFF54BA}</author>
    <author>tc={C7F9334E-2ED5-44EB-BD7D-6D8D98FEDCE3}</author>
    <author>tc={6CC0E246-7C3E-4F24-876C-AAEB45B4273B}</author>
    <author>tc={6ECA699C-FAB5-4EDC-BD30-17DBFE45508B}</author>
    <author>tc={BF8B2CA6-E995-482D-AA4A-774B9739BA4A}</author>
    <author>tc={32E36661-E701-4294-BA25-296015B191F1}</author>
    <author>tc={4933755D-A6F1-41D3-B69F-D54ED0899363}</author>
    <author>tc={723B9509-B53B-4DA4-95CA-FBFC92FBA956}</author>
    <author>tc={4B749FDC-B2A2-4129-A7B0-7D23F45689B7}</author>
    <author>tc={0F9B5AC8-9953-498E-87AD-40D77230D313}</author>
    <author>tc={033B1BA5-6088-4001-B2F5-4BFC18643BE3}</author>
    <author>tc={5B419EAE-521C-4E1F-9BCA-81035ABE1D7F}</author>
    <author>tc={D8B7292B-EA47-4577-A945-BC58D54FA37E}</author>
    <author>tc={45466B4A-D8B6-48BB-9898-EDB1981B8D60}</author>
    <author>tc={C671205D-B91C-4DCB-9E08-4471CC1FD283}</author>
    <author>tc={84FB20A6-0264-4F68-BB2D-F296BAD50DA6}</author>
    <author>tc={BF7B70CC-8BBF-452D-97F5-3780CD69544A}</author>
    <author>tc={06754A04-1CDB-40CD-B6D1-CE2CD2E7A2E8}</author>
    <author>tc={DF3B4598-F8C4-4B2D-89D6-B60821DA1856}</author>
    <author>tc={3266A3D3-89FA-421F-B6A1-04D43AD63175}</author>
    <author>tc={19D40C2C-4554-419D-B87A-A48699F706F9}</author>
    <author>tc={8DD83630-3F77-4BE3-A114-19BC6DE3A13A}</author>
    <author>tc={3B079B9B-800F-4B8E-B12A-201E37DA36A5}</author>
    <author>tc={D988EF6C-DF29-4AC5-B7C2-286192F338DC}</author>
    <author>tc={9E9025A9-A265-45C5-84E8-C56DD2175C62}</author>
    <author>tc={692DBC9B-E44C-43DD-8C99-1EC90D13DB33}</author>
    <author>tc={D39B5BB5-BA8E-4DEF-B957-FC6BC6AC2B0F}</author>
    <author>tc={6463CDF5-1233-4865-AB80-19F62DFF02FA}</author>
    <author>tc={84998728-1C09-47F8-99BC-F572E217E108}</author>
    <author>tc={5DEBCC38-B4EA-49FD-A4A4-124593DD912E}</author>
    <author>tc={1C6D99C5-BF4D-4F56-9D60-05D3031C4EFD}</author>
    <author>tc={5295AE17-5ED5-4E8D-A9C4-7FE39D399F8D}</author>
    <author>tc={A9DAF9E4-4CBF-4C0E-BEA8-8B9F5CDF1839}</author>
    <author>tc={8666492F-836F-4578-ABAD-E2283C25B1DD}</author>
    <author>tc={8BB44E44-5E71-4CA8-AAA6-82C1C4B70B13}</author>
    <author>tc={56AF07D3-B5D4-4FD8-89C6-C1723101DD0D}</author>
    <author>tc={F7DC96E6-9DD3-48B0-905F-CBE3865A6E42}</author>
    <author>tc={086E24F5-F5AF-45B3-9189-2B32BB8C95C5}</author>
    <author>tc={089FA70C-A742-41AF-8520-60F18A173DFC}</author>
    <author>tc={08326EE9-7AA7-44D3-BA43-313EA71A924B}</author>
    <author>tc={ADF8D1A4-8016-4F7F-BCCE-9E0A3FC67DAD}</author>
    <author>tc={D878B4E4-E902-45C1-B13F-FB9431C7DA3B}</author>
    <author>tc={C0A47B73-53E3-4FA1-9FE8-BEF101D8DD13}</author>
    <author>tc={45C6FE86-E0D2-4DA3-9052-ECBC2858CA36}</author>
    <author>tc={B4BF645F-150D-4A9E-9AFF-51AFEA29E353}</author>
    <author>tc={BA8065EA-CB95-4865-B9B1-D4078D3113FA}</author>
    <author>Danielle Francis</author>
    <author>tc={91F22E07-3BB1-4773-AD63-9083D0470CC4}</author>
    <author>tc={630D8560-8664-44E5-BFEB-79DD6B1EDDD4}</author>
    <author>tc={84FAB608-D9F3-41E0-8520-0BA0F556C71E}</author>
    <author>tc={2BDD1586-F199-4E1E-A822-6098DE8B79C3}</author>
    <author>tc={558D8813-411E-4B16-8677-7699A657F19D}</author>
    <author>tc={A3C97222-762F-43BE-8D5E-6539B6DEF4BB}</author>
    <author>tc={C4D4648E-AD7A-4848-891D-CEAC2042C890}</author>
    <author>tc={0102CE84-7FCF-40BE-9055-0448FD633B54}</author>
    <author>tc={17DCC50E-3C7E-4CB9-951A-D250A6A2F266}</author>
    <author>tc={C13FCEDE-0684-4170-BA8B-03CB68A66DE7}</author>
    <author>tc={460A5AAD-91EB-4634-92A2-AE82F8661170}</author>
    <author>tc={7AB1B63D-70A5-4696-A0A8-666CA1841373}</author>
    <author>tc={9B998C19-881E-402E-8FE6-F049657D1984}</author>
    <author>tc={877D7AB5-E980-498D-B181-7511078598A1}</author>
    <author>tc={40513F00-E25E-409C-BE2B-CFB691C018AC}</author>
    <author>tc={17645363-D72A-49DA-B5DC-CF542CD1E228}</author>
    <author>tc={28A3A544-772A-453F-876F-2FE0446B2150}</author>
    <author>tc={B5752BB4-BDBC-4848-A331-D8DFEEC10905}</author>
    <author>tc={3008A5BC-9187-47CE-8741-2B11497BAD8F}</author>
    <author>tc={87E7E2BE-F77D-48B8-B996-F6248CFE0F53}</author>
    <author>tc={3C80A382-A82D-4B1E-B93C-BA7AF6190C0C}</author>
    <author>tc={6AF76046-86F9-471A-ABBD-3BF9B9697B0A}</author>
    <author>tc={2771EF3D-768E-4754-BA2C-290A2839B616}</author>
    <author>tc={3E5404E2-8524-4951-99F0-EA2C566B1319}</author>
    <author>tc={90AB8A25-6712-466D-9537-8AE67FF4D764}</author>
    <author>tc={01E5C830-0DB7-477F-976F-3FBAF6FB28B9}</author>
    <author>tc={645616E6-F07D-450B-84AD-D40D0C376D85}</author>
    <author>tc={6D4D33B2-D128-45F7-B6A3-64448DED54C1}</author>
    <author>tc={C929B2F3-1B6A-4C8D-AF35-28E8227FDD70}</author>
    <author>tc={EF6D4C55-8B43-40F7-82CE-DC87573CA604}</author>
  </authors>
  <commentList>
    <comment ref="E3" authorId="0" shapeId="0" xr:uid="{7CC32DE6-599A-40C3-821F-F10FE44B39D4}">
      <text>
        <t>[Threaded comment]
Your version of Excel allows you to read this threaded comment; however, any edits to it will get removed if the file is opened in a newer version of Excel. Learn more: https://go.microsoft.com/fwlink/?linkid=870924
Comment:
    The WHERE is Column D: the WHAT is usually Column H</t>
      </text>
    </comment>
    <comment ref="V3" authorId="1" shapeId="0" xr:uid="{F6E5307D-87D0-4D84-A3FB-08EEDF06BF64}">
      <text>
        <t>[Threaded comment]
Your version of Excel allows you to read this threaded comment; however, any edits to it will get removed if the file is opened in a newer version of Excel. Learn more: https://go.microsoft.com/fwlink/?linkid=870924
Comment:
    https://www.kylesconverter.com/flow/acre--feet-per-year-to-liters-per-year</t>
      </text>
    </comment>
    <comment ref="AA4" authorId="2" shapeId="0" xr:uid="{03247532-B82E-4C55-BDA1-8B07F6CE8D00}">
      <text>
        <t>[Threaded comment]
Your version of Excel allows you to read this threaded comment; however, any edits to it will get removed if the file is opened in a newer version of Excel. Learn more: https://go.microsoft.com/fwlink/?linkid=870924
Comment:
    The first commissioning of WPC Hofstade will take place in May 2025, starting the production of 50 m³/h as direct potable reuse. In the second half of 2025, scale-up of the production capacity to 100 m³/h will take place, to be fully operational by 2026. Next to the direct potable reuse, WPC Hofstade is also a demonstration project for indirect storage of drinking water by means of Aquifer Storage &amp; Recovery (ASR). Therefore, a new ASR well is drilled in the deep fractured bedrock on site, with a total depth of 220m. First tests demonstrated the potential to store 20 m³/h between 140 and 220m, in the deep aquifer. Once the reuse water is available, the experiments will continue in the second half of 2025.
The idea is to inject part of the reuse water (20 out of 100 m³/h) in the wet season, when the drinking water demand is low. This way, the project accumulates a strategic buffer of drinking water underground, in the months of water excess in Flanders (= Aquifer storage). In the following dry months with water scarcity, the water is pumped up and can be used again as extra source for drinking water (= Aquifer Recovery). We call this ASR project our “winter-summer battery for drinking water”.</t>
      </text>
    </comment>
    <comment ref="R5" authorId="3" shapeId="0" xr:uid="{67F6DE6E-A5CC-409B-8B2C-FB718585132D}">
      <text>
        <t xml:space="preserve">[Threaded comment]
Your version of Excel allows you to read this threaded comment; however, any edits to it will get removed if the file is opened in a newer version of Excel. Learn more: https://go.microsoft.com/fwlink/?linkid=870924
Comment:
    Operational 10Ml/day (existing scheme
In Construction 15Ml/day (optimization &amp; renewal)
Planned 10Ml/day (Additional Wellfield and Treatment Capacity)
I have counted this as OPERATING as it is already in use, which is more relevant than the enhancements in progress. </t>
      </text>
    </comment>
    <comment ref="T5" authorId="4" shapeId="0" xr:uid="{887C9D94-32A1-44B6-AB5B-8D7E9F627AEA}">
      <text>
        <t xml:space="preserve">[Threaded comment]
Your version of Excel allows you to read this threaded comment; however, any edits to it will get removed if the file is opened in a newer version of Excel. Learn more: https://go.microsoft.com/fwlink/?linkid=870924
Comment:
    David A template says 
Operational 10Ml/day (existing scheme
In Construction 15Ml/day (optimization &amp; renewal)
Planned 10Ml/day (Additional Wellfield and Treatment Capacity)
Adds to 35 ultimate capacity
</t>
      </text>
    </comment>
    <comment ref="W5" authorId="5" shapeId="0" xr:uid="{585CF233-EC58-4BE8-BB7B-CC04DB683248}">
      <text>
        <t>[Threaded comment]
Your version of Excel allows you to read this threaded comment; however, any edits to it will get removed if the file is opened in a newer version of Excel. Learn more: https://go.microsoft.com/fwlink/?linkid=870924
Comment:
    David Allpass said 150k - 175k so I have gone with the lower</t>
      </text>
    </comment>
    <comment ref="AA5" authorId="6" shapeId="0" xr:uid="{DDE1A6E0-E7AE-40CE-B2E8-3B96A55B41FA}">
      <text>
        <t xml:space="preserve">[Threaded comment]
Your version of Excel allows you to read this threaded comment; however, any edits to it will get removed if the file is opened in a newer version of Excel. Learn more: https://go.microsoft.com/fwlink/?linkid=870924
Comment:
    David only gave Phase 1 (Optimisation) – 2025 
Phase 2 (Expansion)- 2038
 ie the dates for the improvement works so I will check with him the start year for the existing scheme. </t>
      </text>
    </comment>
    <comment ref="L6" authorId="7" shapeId="0" xr:uid="{2CFD7B7F-A512-4601-AD9F-D5B62F12C7FD}">
      <text>
        <t>[Threaded comment]
Your version of Excel allows you to read this threaded comment; however, any edits to it will get removed if the file is opened in a newer version of Excel. Learn more: https://go.microsoft.com/fwlink/?linkid=870924
Comment:
    Aurora + 10 WISE partnership</t>
      </text>
    </comment>
    <comment ref="W6" authorId="8" shapeId="0" xr:uid="{7149905D-EFE9-4F44-80DA-F383772BA51E}">
      <text>
        <t>[Threaded comment]
Your version of Excel allows you to read this threaded comment; however, any edits to it will get removed if the file is opened in a newer version of Excel. Learn more: https://go.microsoft.com/fwlink/?linkid=870924
Comment:
    From their video</t>
      </text>
    </comment>
    <comment ref="Y6" authorId="9" shapeId="0" xr:uid="{69BF90B7-9D81-4B6E-98AC-EC8DD306DDA9}">
      <text>
        <t>[Threaded comment]
Your version of Excel allows you to read this threaded comment; however, any edits to it will get removed if the file is opened in a newer version of Excel. Learn more: https://go.microsoft.com/fwlink/?linkid=870924
Comment:
    Aurora Water recaptures water from the South Platte River near Brighton, CO. This water was previously used by Aurora customers and has been treated by Metro Water Recovery. Aurora owns water rights which allows for reuse of the majority of its water to the point of extinction.</t>
      </text>
    </comment>
    <comment ref="L8" authorId="10" shapeId="0" xr:uid="{FE342BA3-0FE4-40F4-A8D4-FA351F89DDAF}">
      <text>
        <t>[Threaded comment]
Your version of Excel allows you to read this threaded comment; however, any edits to it will get removed if the file is opened in a newer version of Excel. Learn more: https://go.microsoft.com/fwlink/?linkid=870924
Comment:
    The scheme can reclaim and pump up to 1.75 m³/s of treated water to the Llobregat river, 8 km. upstream of water withdrawal to DWTP.
The actual pumping rate varies daily, depending on natural river flows. In 2023, a total of 35,848,601 m³ of reclaimed water was pumped, averaging 1.14 m³/s.
The water produced at the DWTP is supplied to an area with approximately three million inhabitants and 21 towns, supplemented by other DWTPs.
The reclamation plant was built in 2006, designed to be used for environmental and irrigation purposes. The pumping for indirect potable reuse (IPR) was added in 2009. Two trials followed, the most comprehensive in 2019. 
Continuous IPR operation began in November 2022 due to extreme drought conditions.</t>
      </text>
    </comment>
    <comment ref="Q8" authorId="11" shapeId="0" xr:uid="{AB0BDD92-EE7C-4A7B-8A8B-DE3D17318AD7}">
      <text>
        <t>[Threaded comment]
Your version of Excel allows you to read this threaded comment; however, any edits to it will get removed if the file is opened in a newer version of Excel. Learn more: https://go.microsoft.com/fwlink/?linkid=870924
Comment:
    This is the role of each one:
Catalan Water Agency: funds and leads the project
Catalan Health Authority: oversees the health safety of the project"
Metropolitan Area of Barcelona: local authority, owner of the reclamation facilities
Aigües de Barcelona: owner of the drinking water treatment plant, and operator of the reclamation facilities</t>
      </text>
    </comment>
    <comment ref="R8" authorId="12" shapeId="0" xr:uid="{0458E122-7809-4A96-BAA0-91A767D3E407}">
      <text>
        <t>[Threaded comment]
Your version of Excel allows you to read this threaded comment; however, any edits to it will get removed if the file is opened in a newer version of Excel. Learn more: https://go.microsoft.com/fwlink/?linkid=870924
Comment:
    The project is operating from November 2022. 
It was conceived as a “safety net” against extreme droughts, and a trial was made in 2019. The 2021-2024 drought (still ongoing) forced the facilities to be put into operation, and they have now been running continuously for a year and a half.
Reply:
    One distinctive aspect of this project is that it doesn't hinge on an advanced reclamation treatment (purification). Instead, we're using a plant originally designed for environmental and irrigation purposes, without major upgrades. The regeneration process involves coagulation-flocculation and weighted lamellar settling, followed by filtration through microscreens (10 µm) and combined disinfection using ultraviolet radiation (50 mJ/cm2), optionally with sodium hypochlorite. No membranes are used.
On the other side, the drinking water treatment plant employs an exhaustive treatment process. It has two advanced treatment lines running in parallel. After a shared initial stage for both treatments, involving sand removal, pre-oxidation with chlorine dioxide, flocculation, settling, and sand filtration, the water splits into two independent lines. One side undergoes ozone treatment and activated carbon filtration, while the other side goes through ultrafiltration and reverse osmosis treatment. 
Finally, water from both lines is blended, chlorinated, and distributed.
This underscores the importance of the monitoring we carried out in 2019, which aimed at evaluating the overall efficiency of the entire treatment process (WWTP — Reclamation — River buffer — DWTP).</t>
      </text>
    </comment>
    <comment ref="S8" authorId="13" shapeId="0" xr:uid="{A85F8C34-DA73-4208-88FD-504FD8684FF5}">
      <text>
        <t>[Threaded comment]
Your version of Excel allows you to read this threaded comment; however, any edits to it will get removed if the file is opened in a newer version of Excel. Learn more: https://go.microsoft.com/fwlink/?linkid=870924
Comment:
    The scheme can reclaim and pump up to 1.75 m³/s of treated water to the Llobregat river, 8 km. upstream of water withdrawal to DWTP.
The actual pumping rate varies daily, depending on natural river flows. In 2023, a total of 35,848,601 m³ of reclaimed water was pumped, averaging 1.14 m³/s.
The water produced at the DWTP is supplied to an area with approximately three million inhabitants and 21 towns, supplemented by other DWTPs.
The reclamation plant was built in 2006, designed to be used for environmental and irrigation purposes. The pumping for indirect potable reuse (IPR) was added in 2009. Two trials followed, the most comprehensive in 2019. 
Continuous IPR operation began in November 2022 due to extreme drought conditions.</t>
      </text>
    </comment>
    <comment ref="W8" authorId="14" shapeId="0" xr:uid="{CFD1E385-E80D-45B5-A80F-3DCFC24CF28E}">
      <text>
        <t>[Threaded comment]
Your version of Excel allows you to read this threaded comment; however, any edits to it will get removed if the file is opened in a newer version of Excel. Learn more: https://go.microsoft.com/fwlink/?linkid=870924
Comment:
    The scheme can reclaim and pump up to 1.75 m³/s of treated water to the Llobregat river, 8 km. upstream of water withdrawal to DWTP.
The actual pumping rate varies daily, depending on natural river flows. In 2023, a total of 35,848,601 m³ of reclaimed water was pumped, averaging 1.14 m³/s.
The water produced at the DWTP is supplied to an area with approximately three million inhabitants and 21 towns, supplemented by other DWTPs.
The reclamation plant was built in 2006, designed to be used for environmental and irrigation purposes. The pumping for indirect potable reuse (IPR) was added in 2009. Two trials followed, the most comprehensive in 2019. 
Continuous IPR operation began in November 2022 due to extreme drought conditions.</t>
      </text>
    </comment>
    <comment ref="Z8" authorId="15" shapeId="0" xr:uid="{3063488D-9507-4C94-BC65-15C25D7E8F15}">
      <text>
        <t>[Threaded comment]
Your version of Excel allows you to read this threaded comment; however, any edits to it will get removed if the file is opened in a newer version of Excel. Learn more: https://go.microsoft.com/fwlink/?linkid=870924
Comment:
    Reservoir augmentation. 
However, it will suit better “river augmentation”, because  the water is not added to a reservoir but is directly mixed into the Llobregat River, 8 km upstream of the Drinking Water Treatment Plant. Anyway, this process reduces the need to release water from the Llobregat River's dams, ultimately resulting in more water being retained in the reservoirs.</t>
      </text>
    </comment>
    <comment ref="L9" authorId="16" shapeId="0" xr:uid="{FA362DB8-E062-4EB6-BFC1-552B2FB1B192}">
      <text>
        <t>[Threaded comment]
Your version of Excel allows you to read this threaded comment; however, any edits to it will get removed if the file is opened in a newer version of Excel. Learn more: https://go.microsoft.com/fwlink/?linkid=870924
Comment:
    No answer provided it's not mainly for replenishment anyway</t>
      </text>
    </comment>
    <comment ref="R9" authorId="17" shapeId="0" xr:uid="{46D0F79A-EB0B-4351-A346-5EDFFC674C8F}">
      <text>
        <t xml:space="preserve">[Threaded comment]
Your version of Excel allows you to read this threaded comment; however, any edits to it will get removed if the file is opened in a newer version of Excel. Learn more: https://go.microsoft.com/fwlink/?linkid=870924
Comment:
    The barrier was built in 2010, but the operation was stopped for financial reasons. The injection was resumed in 2021, and it has been in continuous operation since then. 
During the 2021-2024 drought (still ongoing) it has achieved a peak injection of 10.000 m3/day.
Reply:
    In addition to the general reclamation treatment at El Prat de Llobregat plant (described in the “Indirect Potable Reuse in the Llobregat River” form), the water to be injected passes through a second (or “advanced”) reclamation system, including ultrafiltration, reverse osmosis (around 50% of the water) and UV disinfection. 
There are 14 injection wells located throughout the coastal shoreline.
</t>
      </text>
    </comment>
    <comment ref="S9" authorId="18" shapeId="0" xr:uid="{A2362A65-D44A-43A5-9A8E-C47D53E41752}">
      <text>
        <t xml:space="preserve">[Threaded comment]
Your version of Excel allows you to read this threaded comment; however, any edits to it will get removed if the file is opened in a newer version of Excel. Learn more: https://go.microsoft.com/fwlink/?linkid=870924
Comment:
    The injected flow depends on the piezometric levels in the aquifer, varying from 2.000 m3/day (when levels are high) up to 10.000 m3/day (when levels are under the sea level).
</t>
      </text>
    </comment>
    <comment ref="W9" authorId="19" shapeId="0" xr:uid="{0B2F2A33-3B3B-4479-BA80-655E844862F3}">
      <text>
        <t>[Threaded comment]
Your version of Excel allows you to read this threaded comment; however, any edits to it will get removed if the file is opened in a newer version of Excel. Learn more: https://go.microsoft.com/fwlink/?linkid=870924
Comment:
    No figure given and it's not for replenishment mainly anyway</t>
      </text>
    </comment>
    <comment ref="X9" authorId="20" shapeId="0" xr:uid="{9D6FF8E9-9DD0-4C97-904F-A45BCBFA963C}">
      <text>
        <t>[Threaded comment]
Your version of Excel allows you to read this threaded comment; however, any edits to it will get removed if the file is opened in a newer version of Excel. Learn more: https://go.microsoft.com/fwlink/?linkid=870924
Comment:
    There is a component of indirect potable reuse, since the replenished aquifer is used for water supply purposes.</t>
      </text>
    </comment>
    <comment ref="Z9" authorId="21" shapeId="0" xr:uid="{C67939D2-33D3-4686-8E7F-45013B3DC11F}">
      <text>
        <t>[Threaded comment]
Your version of Excel allows you to read this threaded comment; however, any edits to it will get removed if the file is opened in a newer version of Excel. Learn more: https://go.microsoft.com/fwlink/?linkid=870924
Comment:
    Groundwater augmentation. 
However, the main objective is to create a barrier to seawater intrusion, not to replenish.</t>
      </text>
    </comment>
    <comment ref="R10" authorId="22" shapeId="0" xr:uid="{4A043851-9AA9-4024-A342-52FAAECF134F}">
      <text>
        <t xml:space="preserve">[Threaded comment]
Your version of Excel allows you to read this threaded comment; however, any edits to it will get removed if the file is opened in a newer version of Excel. Learn more: https://go.microsoft.com/fwlink/?linkid=870924
Comment:
    Exploring or potential. Rancho Water is conducting feasibility studies and has developed an implementation plan.
</t>
      </text>
    </comment>
    <comment ref="T10" authorId="23" shapeId="0" xr:uid="{6E346168-D81C-4056-AE36-1CDBD40AC336}">
      <text>
        <t>[Threaded comment]
Your version of Excel allows you to read this threaded comment; however, any edits to it will get removed if the file is opened in a newer version of Excel. Learn more: https://go.microsoft.com/fwlink/?linkid=870924
Comment:
    DF's calculation - pls check RM ☺️</t>
      </text>
    </comment>
    <comment ref="R11" authorId="24" shapeId="0" xr:uid="{858D82AC-5A16-4688-B646-FE9CC99D04B3}">
      <text>
        <t>[Threaded comment]
Your version of Excel allows you to read this threaded comment; however, any edits to it will get removed if the file is opened in a newer version of Excel. Learn more: https://go.microsoft.com/fwlink/?linkid=870924
Comment:
    The conveyance mechanism for the reuse water (pump station and pipeline) has been completed, we are in the planning stages of the upgrades to the wastewater treatment plant, which will begin construction in 2026 and completed by 2030.
DF note: I'm calling this Construction as it seems to represent the middle ground but will let terry decide</t>
      </text>
    </comment>
    <comment ref="R13" authorId="25" shapeId="0" xr:uid="{0A9ED144-A5D8-43F4-8952-14ABA6954001}">
      <text>
        <t xml:space="preserve">[Threaded comment]
Your version of Excel allows you to read this threaded comment; however, any edits to it will get removed if the file is opened in a newer version of Excel. Learn more: https://go.microsoft.com/fwlink/?linkid=870924
Comment:
    We are operating the  WRP 7 days a week, supplying reclaimed water the Municipality. The Beaufort West WRP plant has been in operation since 10 January 2011. </t>
      </text>
    </comment>
    <comment ref="S13" authorId="26" shapeId="0" xr:uid="{90D5EE54-C2C0-47F3-A797-D12432105C5F}">
      <text>
        <t xml:space="preserve">[Threaded comment]
Your version of Excel allows you to read this threaded comment; however, any edits to it will get removed if the file is opened in a newer version of Excel. Learn more: https://go.microsoft.com/fwlink/?linkid=870924
Comment:
    The WRP supplies around 20 – 30% of the total potable supply to the town. </t>
      </text>
    </comment>
    <comment ref="W13" authorId="27" shapeId="0" xr:uid="{744F6E58-249E-46D7-9C77-C6DBFE30668C}">
      <text>
        <t>[Threaded comment]
Your version of Excel allows you to read this threaded comment; however, any edits to it will get removed if the file is opened in a newer version of Excel. Learn more: https://go.microsoft.com/fwlink/?linkid=870924
Comment:
    Beaufort West Municipal supplies potable water to approximately 51 177 people (2021).</t>
      </text>
    </comment>
    <comment ref="Z13" authorId="28" shapeId="0" xr:uid="{C8EDF2D2-59A3-4BD0-B198-884B1121B203}">
      <text>
        <t>[Threaded comment]
Your version of Excel allows you to read this threaded comment; however, any edits to it will get removed if the file is opened in a newer version of Excel. Learn more: https://go.microsoft.com/fwlink/?linkid=870924
Comment:
    Reservoir augmentation – blending purified recycled water into a water reservoir used as a source of drinking water supply for a public water system (Toilet-to-Tap)</t>
      </text>
    </comment>
    <comment ref="L14" authorId="29" shapeId="0" xr:uid="{71034488-2248-4F72-97F2-1B657F426125}">
      <text>
        <t>[Threaded comment]
Your version of Excel allows you to read this threaded comment; however, any edits to it will get removed if the file is opened in a newer version of Excel. Learn more: https://go.microsoft.com/fwlink/?linkid=870924
Comment:
    1 at this time</t>
      </text>
    </comment>
    <comment ref="R14" authorId="30" shapeId="0" xr:uid="{5FEDB1E4-E8D4-4C61-B049-69F31946B5B8}">
      <text>
        <t xml:space="preserve">[Threaded comment]
Your version of Excel allows you to read this threaded comment; however, any edits to it will get removed if the file is opened in a newer version of Excel. Learn more: https://go.microsoft.com/fwlink/?linkid=870924
Comment:
    Bassil says Planning and exploring various options so I have gone with Exploring the most conservative, he can tell me if he wants to change
Reply:
    He said Planned not Exploring please. </t>
      </text>
    </comment>
    <comment ref="X14" authorId="31" shapeId="0" xr:uid="{73181EA0-9270-4BFE-88DA-9959F3579B7F}">
      <text>
        <t>[Threaded comment]
Your version of Excel allows you to read this threaded comment; however, any edits to it will get removed if the file is opened in a newer version of Excel. Learn more: https://go.microsoft.com/fwlink/?linkid=870924
Comment:
    At this time, includes both</t>
      </text>
    </comment>
    <comment ref="R15" authorId="32" shapeId="0" xr:uid="{DF2B7F75-C7BF-4E04-8D32-CFC465A7DD4B}">
      <text>
        <t xml:space="preserve">[Threaded comment]
Your version of Excel allows you to read this threaded comment; however, any edits to it will get removed if the file is opened in a newer version of Excel. Learn more: https://go.microsoft.com/fwlink/?linkid=870924
Comment:
    Phased: 
Ready for Operation: Strandfontein West WTP. 
Construction: 
CFA Replenishment Plant
Phillipi Water Treatment Plant
Planned:
Mitchells Plain WTP
I picked construction as that seemed to be the most definitive. </t>
      </text>
    </comment>
    <comment ref="S15" authorId="33" shapeId="0" xr:uid="{07EEAF6A-2E20-4EAF-803D-A44442DE1D38}">
      <text>
        <t>[Threaded comment]
Your version of Excel allows you to read this threaded comment; however, any edits to it will get removed if the file is opened in a newer version of Excel. Learn more: https://go.microsoft.com/fwlink/?linkid=870924
Comment:
    That's based on Table 1 in strategy which says 20 and 25 MLD for the 2 phases</t>
      </text>
    </comment>
    <comment ref="W15" authorId="34" shapeId="0" xr:uid="{345FB255-6BC1-48C3-91F2-8DA4B0B2E2A9}">
      <text>
        <t>[Threaded comment]
Your version of Excel allows you to read this threaded comment; however, any edits to it will get removed if the file is opened in a newer version of Excel. Learn more: https://go.microsoft.com/fwlink/?linkid=870924
Comment:
    David Allpass said 325000 - 350,000 so I have gone with the most conservative</t>
      </text>
    </comment>
    <comment ref="Y15" authorId="35" shapeId="0" xr:uid="{32E96A39-7EF0-41BC-A1A4-DC372941E6D9}">
      <text>
        <t xml:space="preserve">[Threaded comment]
Your version of Excel allows you to read this threaded comment; however, any edits to it will get removed if the file is opened in a newer version of Excel. Learn more: https://go.microsoft.com/fwlink/?linkid=870924
Comment:
    c) Natural Aquifer Recharge &amp; Recycled water from wastewater
Reply:
    I have put RW from WW since this whole map is about the manmade intervention, not the natural aquifer bit. It's the bit that’s being recycled that we’re covering. </t>
      </text>
    </comment>
    <comment ref="Z15" authorId="36" shapeId="0" xr:uid="{5CB9BAC7-7F9E-4088-9342-E4B45352ADDA}">
      <text>
        <t xml:space="preserve">[Threaded comment]
Your version of Excel allows you to read this threaded comment; however, any edits to it will get removed if the file is opened in a newer version of Excel. Learn more: https://go.microsoft.com/fwlink/?linkid=870924
Comment:
    David said e) Groundwater Augmentation  &amp; Potable Water Supply….. I''m going to ask him if we can call that Groundwater since it inlcudes Groundwater, and add Other </t>
      </text>
    </comment>
    <comment ref="Z17" authorId="37" shapeId="0" xr:uid="{9C1EB530-8F8B-4ACC-8AD8-0C398EAAB850}">
      <text>
        <t>[Threaded comment]
Your version of Excel allows you to read this threaded comment; however, any edits to it will get removed if the file is opened in a newer version of Excel. Learn more: https://go.microsoft.com/fwlink/?linkid=870924
Comment:
    Groundwater augmentation/groundwater replenishment reuse project (GRRP)</t>
      </text>
    </comment>
    <comment ref="R18" authorId="38" shapeId="0" xr:uid="{537D5C1A-3AD6-43C0-976C-2FD0F2C4E1A1}">
      <text>
        <t>[Threaded comment]
Your version of Excel allows you to read this threaded comment; however, any edits to it will get removed if the file is opened in a newer version of Excel. Learn more: https://go.microsoft.com/fwlink/?linkid=870924
Comment:
    Castle Rock Water was an integral partner to the development of the Direct Potable Reuse regulations being created in Colorado. In anticipation of these regulations and the inevitable reuse water supply source for Colorado, Castle Rock Water added Advanced Treatment to Plum Creek Water Purification Facility in 2020. A pilot project was conducted in 2018 to determine the treatment processes best suited for the environmental, financial and technological factors of the water system. Direct Potable Reuse regulations were approved in 2022.</t>
      </text>
    </comment>
    <comment ref="S18" authorId="39" shapeId="0" xr:uid="{F9B40036-518B-49C1-A043-BCB56541BC3D}">
      <text>
        <t xml:space="preserve">[Threaded comment]
Your version of Excel allows you to read this threaded comment; however, any edits to it will get removed if the file is opened in a newer version of Excel. Learn more: https://go.microsoft.com/fwlink/?linkid=870924
Comment:
    Hello Danielle – The only change is the our water treatment plant (the Plum Creek Water Purification Facility) is currently 6 MGD capacity and is being designed for an expansion to 12 MGD over the next three years.
</t>
      </text>
    </comment>
    <comment ref="Z18" authorId="40" shapeId="0" xr:uid="{4F81E594-2151-448E-AFD8-8E991838783E}">
      <text>
        <t>[Threaded comment]
Your version of Excel allows you to read this threaded comment; however, any edits to it will get removed if the file is opened in a newer version of Excel. Learn more: https://go.microsoft.com/fwlink/?linkid=870924
Comment:
    This project is raw water augmentation in which the reuse water supply is pumped into a blending tank that also receives surface water and groundwater.</t>
      </text>
    </comment>
    <comment ref="I19" authorId="41" shapeId="0" xr:uid="{B64F4D6D-D7B3-4F18-8F46-A22BE3DDFFA6}">
      <text>
        <t xml:space="preserve">[Threaded comment]
Your version of Excel allows you to read this threaded comment; however, any edits to it will get removed if the file is opened in a newer version of Excel. Learn more: https://go.microsoft.com/fwlink/?linkid=870924
Comment:
    The Central Coast Blue Advanced Water Purification Facility will produce approximately 900 Acre Feet (AF) per year.  Groundwater modelling indicates that extractions from the Northern Cities Management Area of the Santa Maria Groundwater basin due to the seawater barrier benefits of the project will yield approximately 1,420 AFY, providing the three participating Cities with the following additional water supply:
City of Grover Beach-  510 AFY
City of Pismo Beach-   555 AFY
City of Arroyo Grande- 355 AFY
</t>
      </text>
    </comment>
    <comment ref="J19" authorId="42" shapeId="0" xr:uid="{9D6E4243-6557-4518-AC90-67B7B5DEEF00}">
      <text>
        <t>[Threaded comment]
Your version of Excel allows you to read this threaded comment; however, any edits to it will get removed if the file is opened in a newer version of Excel. Learn more: https://go.microsoft.com/fwlink/?linkid=870924
Comment:
    Michael edits: Purified recycled water will augment existing supplies and be supplied to the cities whole service area. The groundwater recharge project will inject purified water into the Northern Cities Management Area of the Santa Maria Groundwater Basin where it will recharge the groundwater basin and protect it from seawater intrusion.</t>
      </text>
    </comment>
    <comment ref="R19" authorId="43" shapeId="0" xr:uid="{A1F4691B-EAC3-4EED-BA47-F7B6CC1FA7E0}">
      <text>
        <t>[Threaded comment]
Your version of Excel allows you to read this threaded comment; however, any edits to it will get removed if the file is opened in a newer version of Excel. Learn more: https://go.microsoft.com/fwlink/?linkid=870924
Comment:
    Planned.   The Central Coast Blue project is entering the final stages of permitting and design.  Bidding and initiation of construction is dependent on funding and financing that are still uncertain due to recent State grant reductions and continued construction cost increase pressures and inflation impacts.</t>
      </text>
    </comment>
    <comment ref="X19" authorId="44" shapeId="0" xr:uid="{921A2E83-F50F-4998-B1C8-BD422B4C9587}">
      <text>
        <t>[Threaded comment]
Your version of Excel allows you to read this threaded comment; however, any edits to it will get removed if the file is opened in a newer version of Excel. Learn more: https://go.microsoft.com/fwlink/?linkid=870924
Comment:
    Treated wastewater currently discharged to an ocean outfall under State permit by the City of Pismo Beach</t>
      </text>
    </comment>
    <comment ref="Z19" authorId="45" shapeId="0" xr:uid="{48DE7458-3C2D-43EA-A3E1-A9D14C3AF42A}">
      <text>
        <t>[Threaded comment]
Your version of Excel allows you to read this threaded comment; however, any edits to it will get removed if the file is opened in a newer version of Excel. Learn more: https://go.microsoft.com/fwlink/?linkid=870924
Comment:
    Groundwater augmentation establishing a freshwater barrier along a section of the coastline in the project area as a seawater intrusion barrier.</t>
      </text>
    </comment>
    <comment ref="R21" authorId="46" shapeId="0" xr:uid="{72C0779E-9EAA-4D79-8EA0-5B82DE2BDAEA}">
      <text>
        <t>[Threaded comment]
Your version of Excel allows you to read this threaded comment; however, any edits to it will get removed if the file is opened in a newer version of Excel. Learn more: https://go.microsoft.com/fwlink/?linkid=870924
Comment:
    Planned (Currently in final design. Construction will begin in 2024 with the facility anticipated to be operational by early 2027.)</t>
      </text>
    </comment>
    <comment ref="S21" authorId="47" shapeId="0" xr:uid="{202BE069-6BF6-4DDA-AC28-42BF16AA39F1}">
      <text>
        <t xml:space="preserve">[Threaded comment]
Your version of Excel allows you to read this threaded comment; however, any edits to it will get removed if the file is opened in a newer version of Excel. Learn more: https://go.microsoft.com/fwlink/?linkid=870924
Comment:
    The project is permitted for 4,000 acre feet per year of tertiary replenishment water. The design capacity of the PWR facility is 2.2 million gallons per day. EMWD anticipates a blend of approximately 2,000 acre feet of advance treated water and 2,000 acre feet of tertiary treated water.
I need to get my head around that and crunch the comparison - I think the 2.2 is the OUTPUT probbaly
</t>
      </text>
    </comment>
    <comment ref="W21" authorId="48" shapeId="0" xr:uid="{C0E369C9-A88C-494B-B12B-B101D63EAF2F}">
      <text>
        <t xml:space="preserve">[Threaded comment]
Your version of Excel allows you to read this threaded comment; however, any edits to it will get removed if the file is opened in a newer version of Excel. Learn more: https://go.microsoft.com/fwlink/?linkid=870924
Comment:
    The project will produce enough water annually for approximately 10,000 households – or more than 30,000 residents. However, because EMWD’s distribution system is interconnected through its service area, purified water could potentially reach nearly 700,000 water customers.
</t>
      </text>
    </comment>
    <comment ref="I22" authorId="49" shapeId="0" xr:uid="{B6C1D79D-1D2E-416E-A2D5-52E25A6C761A}">
      <text>
        <t>[Threaded comment]
Your version of Excel allows you to read this threaded comment; however, any edits to it will get removed if the file is opened in a newer version of Excel. Learn more: https://go.microsoft.com/fwlink/?linkid=870924
Comment:
    Used to say: George Municipality is located within the Garden Route District of the Western Cape Province of South Africa. It contains six towns: George, Haarlem, Herold’s Bay, Uniondale, Victoria Bay and Wilderness, and has a population of around 220,000 people.</t>
      </text>
    </comment>
    <comment ref="L22" authorId="50" shapeId="0" xr:uid="{F1B00DD8-AD03-4E2A-A66D-93FD0B1A1BDE}">
      <text>
        <t>[Threaded comment]
Your version of Excel allows you to read this threaded comment; however, any edits to it will get removed if the file is opened in a newer version of Excel. Learn more: https://go.microsoft.com/fwlink/?linkid=870924
Comment:
    Used to be 6 for first set of calcs</t>
      </text>
    </comment>
    <comment ref="R22" authorId="51" shapeId="0" xr:uid="{B1DAC579-DC0F-4B16-B2C8-26D2C06F4634}">
      <text>
        <t>[Threaded comment]
Your version of Excel allows you to read this threaded comment; however, any edits to it will get removed if the file is opened in a newer version of Excel. Learn more: https://go.microsoft.com/fwlink/?linkid=870924
Comment:
    (was in use 2012-17 and ongoing investigations to determine if it is still available for use in future)</t>
      </text>
    </comment>
    <comment ref="S22" authorId="52" shapeId="0" xr:uid="{8329BF74-EE78-4D06-BC06-1E101A666F95}">
      <text>
        <t>[Threaded comment]
Your version of Excel allows you to read this threaded comment; however, any edits to it will get removed if the file is opened in a newer version of Excel. Learn more: https://go.microsoft.com/fwlink/?linkid=870924
Comment:
    I had thought 25 MLD</t>
      </text>
    </comment>
    <comment ref="W22" authorId="53" shapeId="0" xr:uid="{3DA26F88-7E9F-4E02-86AF-8D691ECF42BB}">
      <text>
        <t>[Threaded comment]
Your version of Excel allows you to read this threaded comment; however, any edits to it will get removed if the file is opened in a newer version of Excel. Learn more: https://go.microsoft.com/fwlink/?linkid=870924
Comment:
    Used to say 220k for first set of calcs</t>
      </text>
    </comment>
    <comment ref="L24" authorId="54" shapeId="0" xr:uid="{91DD0196-EB08-4B09-8900-B5656A571232}">
      <text>
        <t>[Threaded comment]
Your version of Excel allows you to read this threaded comment; however, any edits to it will get removed if the file is opened in a newer version of Excel. Learn more: https://go.microsoft.com/fwlink/?linkid=870924
Comment:
    See Leila note - no real cties but 1 is the default base score so using it</t>
      </text>
    </comment>
    <comment ref="R24" authorId="55" shapeId="0" xr:uid="{CB515D86-6B9F-4D69-8354-89F4A2637088}">
      <text>
        <t>[Threaded comment]
Your version of Excel allows you to read this threaded comment; however, any edits to it will get removed if the file is opened in a newer version of Excel. Learn more: https://go.microsoft.com/fwlink/?linkid=870924
Comment:
    The SWIFT Research Center, which currently replenishes the Potomac aquifer with up to one million gallons of SWIFT Water™ daily has been in operation since May 2018. The first full-scale SWIFT facility is currently under construction at HRSD’s James River Treatment Plant and is slated for completion in late 2026.</t>
      </text>
    </comment>
    <comment ref="U24" authorId="56" shapeId="0" xr:uid="{E5B90023-C559-46E7-83F7-3EC44A2E5F8E}">
      <text>
        <t>[Threaded comment]
Your version of Excel allows you to read this threaded comment; however, any edits to it will get removed if the file is opened in a newer version of Excel. Learn more: https://go.microsoft.com/fwlink/?linkid=870924
Comment:
    Ultimate capacity is 50 MGD which is 16+34</t>
      </text>
    </comment>
    <comment ref="W24" authorId="57" shapeId="0" xr:uid="{A3BF992A-A3D8-4487-9549-883C50A67CD2}">
      <text>
        <t xml:space="preserve">[Threaded comment]
Your version of Excel allows you to read this threaded comment; however, any edits to it will get removed if the file is opened in a newer version of Excel. Learn more: https://go.microsoft.com/fwlink/?linkid=870924
Comment:
    38.5 MGD = potable for ~600K people (for public water supply/domestic use)
</t>
      </text>
    </comment>
    <comment ref="W25" authorId="58" shapeId="0" xr:uid="{853D1311-1D5B-4BFC-A62E-5EAF2FBC788E}">
      <text>
        <t>[Threaded comment]
Your version of Excel allows you to read this threaded comment; however, any edits to it will get removed if the file is opened in a newer version of Excel. Learn more: https://go.microsoft.com/fwlink/?linkid=870924
Comment:
    This is Bart just told me that size dot (middle) for the PDF map</t>
      </text>
    </comment>
    <comment ref="K26" authorId="59" shapeId="0" xr:uid="{00612842-E5E0-4C1B-8CB1-DEB1C37BEE92}">
      <text>
        <t>[Threaded comment]
Your version of Excel allows you to read this threaded comment; however, any edits to it will get removed if the file is opened in a newer version of Excel. Learn more: https://go.microsoft.com/fwlink/?linkid=870924
Comment:
    https://en.wikipedia.org/wiki/Essex</t>
      </text>
    </comment>
    <comment ref="W26" authorId="60" shapeId="0" xr:uid="{EB8DB1AC-E7FA-49BA-BB01-03300CBB606B}">
      <text>
        <t xml:space="preserve">[Threaded comment]
Your version of Excel allows you to read this threaded comment; however, any edits to it will get removed if the file is opened in a newer version of Excel. Learn more: https://go.microsoft.com/fwlink/?linkid=870924
Comment:
    1,832,751 https://en.wikipedia.org/wiki/Essex
Reply:
    Afsaneh mentioned that the water goes to Haningfield &amp; Langford WTW…. This number looks reasonable, I could see a website saying Haningfield WTW supplies 540000 households. Afsaneh getting a number. </t>
      </text>
    </comment>
    <comment ref="T27" authorId="61" shapeId="0" xr:uid="{A2E2EC1B-09BF-42E4-B3F3-5F42F56DCED6}">
      <text>
        <t>[Threaded comment]
Your version of Excel allows you to read this threaded comment; however, any edits to it will get removed if the file is opened in a newer version of Excel. Learn more: https://go.microsoft.com/fwlink/?linkid=870924
Comment:
    They said 40-50 we have chosen the midpoint</t>
      </text>
    </comment>
    <comment ref="W27" authorId="62" shapeId="0" xr:uid="{F1B2B090-E8F5-4EC0-A084-C624CA97E49F}">
      <text>
        <t>[Threaded comment]
Your version of Excel allows you to read this threaded comment; however, any edits to it will get removed if the file is opened in a newer version of Excel. Learn more: https://go.microsoft.com/fwlink/?linkid=870924
Comment:
    Estimated 123822, 20% of eMalahleni water supply</t>
      </text>
    </comment>
    <comment ref="Y27" authorId="63" shapeId="0" xr:uid="{BDDBBC18-34FC-4E2D-A581-69609197B561}">
      <text>
        <t>[Threaded comment]
Your version of Excel allows you to read this threaded comment; however, any edits to it will get removed if the file is opened in a newer version of Excel. Learn more: https://go.microsoft.com/fwlink/?linkid=870924
Comment:
    Acid mine drainage</t>
      </text>
    </comment>
    <comment ref="R28" authorId="64" shapeId="0" xr:uid="{9AB82F81-E564-4781-A32D-40A24005C469}">
      <text>
        <t>[Threaded comment]
Your version of Excel allows you to read this threaded comment; however, any edits to it will get removed if the file is opened in a newer version of Excel. Learn more: https://go.microsoft.com/fwlink/?linkid=870924
Comment:
    Pilot testing was completed by January 2023, project was finished by November 2023 and right now the project is under construction. We expect the construction to be finished by the end of this 2024 and began operations in early 2025.</t>
      </text>
    </comment>
    <comment ref="Y28" authorId="65" shapeId="0" xr:uid="{E8063CD4-459D-46F3-A300-49F3222B3718}">
      <text>
        <t xml:space="preserve">[Threaded comment]
Your version of Excel allows you to read this threaded comment; however, any edits to it will get removed if the file is opened in a newer version of Excel. Learn more: https://go.microsoft.com/fwlink/?linkid=870924
Comment:
    The project will be feed by regenerated from municipal treated wastewater </t>
      </text>
    </comment>
    <comment ref="Q29" authorId="66" shapeId="0" xr:uid="{DFA14B38-8695-4B19-9D99-366288AE362F}">
      <text>
        <t>[Threaded comment]
Your version of Excel allows you to read this threaded comment; however, any edits to it will get removed if the file is opened in a newer version of Excel. Learn more: https://go.microsoft.com/fwlink/?linkid=870924
Comment:
    Source water for both plants is supplied by the Los Angeles County Sanitation Districts. 
LVL receives source water from the Long Beach Water Reclamation Plant
Both the spreading grounds and seawater barrier injection wells are owned and operated by the Los Angeles County Department of Public Works.
Potable reuse water from LVL goes to the seawater barrier injection wells</t>
      </text>
    </comment>
    <comment ref="R29" authorId="67" shapeId="0" xr:uid="{56749168-97BE-4B17-9D67-A420E0BAFA41}">
      <text>
        <t>[Threaded comment]
Your version of Excel allows you to read this threaded comment; however, any edits to it will get removed if the file is opened in a newer version of Excel. Learn more: https://go.microsoft.com/fwlink/?linkid=870924
Comment:
    LVL has been in operation since 2003, with an expansion that was completed in 2014</t>
      </text>
    </comment>
    <comment ref="Y29" authorId="68" shapeId="0" xr:uid="{C57DF19F-8176-4B3B-BA3E-11741FE00423}">
      <text>
        <t>[Threaded comment]
Your version of Excel allows you to read this threaded comment; however, any edits to it will get removed if the file is opened in a newer version of Excel. Learn more: https://go.microsoft.com/fwlink/?linkid=870924
Comment:
    tertiary treated recycled water from wastewater</t>
      </text>
    </comment>
    <comment ref="Z29" authorId="69" shapeId="0" xr:uid="{CA945BC2-65C2-41EE-8AF3-EC5AD91744C0}">
      <text>
        <t>[Threaded comment]
Your version of Excel allows you to read this threaded comment; however, any edits to it will get removed if the file is opened in a newer version of Excel. Learn more: https://go.microsoft.com/fwlink/?linkid=870924
Comment:
    groundwater augmentation; LVL is used to prevent seawater intrusion as well</t>
      </text>
    </comment>
    <comment ref="U32" authorId="70" shapeId="0" xr:uid="{0F267569-9362-44AF-B9F5-21E63468A458}">
      <text>
        <t xml:space="preserve">[Threaded comment]
Your version of Excel allows you to read this threaded comment; however, any edits to it will get removed if the file is opened in a newer version of Excel. Learn more: https://go.microsoft.com/fwlink/?linkid=870924
Comment:
    KENDRA: 11 mgd now, construction will finish in late 2024 to expand to 16 mgd. By 2035 will be expanded to 30 mgd. 
</t>
      </text>
    </comment>
    <comment ref="W32" authorId="71" shapeId="0" xr:uid="{04DE1540-E56C-4FD8-ADCF-4A27A45BF708}">
      <text>
        <t xml:space="preserve">[Threaded comment]
Your version of Excel allows you to read this threaded comment; however, any edits to it will get removed if the file is opened in a newer version of Excel. Learn more: https://go.microsoft.com/fwlink/?linkid=870924
Comment:
    Kendra: We serve 350,000 but not all of that population is served by this facility. Due to mixing of the system exact number is unknown. 
I have left as 0 to be conservative. </t>
      </text>
    </comment>
    <comment ref="Z32" authorId="72" shapeId="0" xr:uid="{129E85A4-4167-4878-92B0-184CCB9CA222}">
      <text>
        <t>[Threaded comment]
Your version of Excel allows you to read this threaded comment; however, any edits to it will get removed if the file is opened in a newer version of Excel. Learn more: https://go.microsoft.com/fwlink/?linkid=870924
Comment:
    C – it is a river (not an aqueduct) but this seems closest. Feel free to change to e if appropriate.</t>
      </text>
    </comment>
    <comment ref="R33" authorId="73" shapeId="0" xr:uid="{7287021F-4405-4CCA-8722-273DC23B58D5}">
      <text>
        <t>[Threaded comment]
Your version of Excel allows you to read this threaded comment; however, any edits to it will get removed if the file is opened in a newer version of Excel. Learn more: https://go.microsoft.com/fwlink/?linkid=870924
Comment:
    The advanced water treatment facilities are built and available to use, but the injection wells and accompanying conveyance facilities, are in the process of being designed.</t>
      </text>
    </comment>
    <comment ref="S33" authorId="74" shapeId="0" xr:uid="{6C606F18-C54E-4EA1-9911-320D25794E95}">
      <text>
        <t>[Threaded comment]
Your version of Excel allows you to read this threaded comment; however, any edits to it will get removed if the file is opened in a newer version of Excel. Learn more: https://go.microsoft.com/fwlink/?linkid=870924
Comment:
    The City’s advanced treatment system has a capacity of 0.93 MGD, and is estimated to be able to produce up to 887 AFY of advanced purified water at full build out of the City</t>
      </text>
    </comment>
    <comment ref="W33" authorId="75" shapeId="0" xr:uid="{284D9FE9-82D8-4200-A82F-FC2609A1191B}">
      <text>
        <t>[Threaded comment]
Your version of Excel allows you to read this threaded comment; however, any edits to it will get removed if the file is opened in a newer version of Excel. Learn more: https://go.microsoft.com/fwlink/?linkid=870924
Comment:
    The project will serve the entire population of Morro Bay, estimated to be approximately 11,000 people</t>
      </text>
    </comment>
    <comment ref="S34" authorId="76" shapeId="0" xr:uid="{93FD4245-E39C-44E9-AF8F-637F2212F2AF}">
      <text>
        <t xml:space="preserve">[Threaded comment]
Your version of Excel allows you to read this threaded comment; however, any edits to it will get removed if the file is opened in a newer version of Excel. Learn more: https://go.microsoft.com/fwlink/?linkid=870924
Comment:
    PETER NOTE: The system can handle a flow capacity of 500-4000 megalitres per day (inflows) – what is the usual production (output) range? The system can handle an inflow of  1200 megalitres of recycled water per day. Output from the pretreatment to the desalination plant is 1000 MLD. Together with brackish water the desalination plant can produce 4000 MLD of drinking water from 5800 ML of raw water per day. Usual production is 2000 ML of drinking water per day.
</t>
      </text>
    </comment>
    <comment ref="Y34" authorId="77" shapeId="0" xr:uid="{0BDA27BE-042E-4D58-929D-D2D9B4875521}">
      <text>
        <t xml:space="preserve">[Threaded comment]
Your version of Excel allows you to read this threaded comment; however, any edits to it will get removed if the file is opened in a newer version of Excel. Learn more: https://go.microsoft.com/fwlink/?linkid=870924
Comment:
    c.      FROM PETER: Other - Pre-treated industrial wastewater – [poultry abbatoir] process water Do you have another word for poultry abbatoir? To reduce the yuck factor we use to call it a “food processing plant”, don’t know if that’s correct in English.
</t>
      </text>
    </comment>
    <comment ref="Z34" authorId="78" shapeId="0" xr:uid="{70B82A1C-B93A-49A9-A593-D0684E77ED1B}">
      <text>
        <t>[Threaded comment]
Your version of Excel allows you to read this threaded comment; however, any edits to it will get removed if the file is opened in a newer version of Excel. Learn more: https://go.microsoft.com/fwlink/?linkid=870924
Comment:
    PETER NOTE: d.       Treated water augmentation (?)
Yes, something between c and d. Recycled water is pretreated with UF and UV, and then blended with brackish groundwater before delivery to a desalination plant.</t>
      </text>
    </comment>
    <comment ref="AC36" authorId="79" shapeId="0" xr:uid="{53626523-290C-43BF-BEED-5BE74FA234FA}">
      <text>
        <t>[Threaded comment]
Your version of Excel allows you to read this threaded comment; however, any edits to it will get removed if the file is opened in a newer version of Excel. Learn more: https://go.microsoft.com/fwlink/?linkid=870924
Comment:
    In addition to the purification center, this project includes a state-of-the-art education facility where students and visitors can learn more about the importance of water resources in our state.</t>
      </text>
    </comment>
    <comment ref="S37" authorId="80" shapeId="0" xr:uid="{6FBAE5D5-29B1-4654-A3FC-1D13AF099274}">
      <text>
        <t>[Threaded comment]
Your version of Excel allows you to read this threaded comment; however, any edits to it will get removed if the file is opened in a newer version of Excel. Learn more: https://go.microsoft.com/fwlink/?linkid=870924
Comment:
    They had 13.4 MGD but see email from Nazario: 
Thanks Danielle,
Phoenix’s part looks good.  We are just getting to start with construction or rebuild of our 8 MGD plant.  It will be used for GW augmentation for a year or so, then we hope to go to potable system.  The plant should be producing 5 to 6.75 MGD of highly treated water to be sent to large irrigation customer and recharge basins and/or direct injection from about middle of 2026 to about end of 2027.  Then we hope to send the water to our potable water customers sometime in late 2027 or early 2028.
Reply:
    So I have just put 6 MGD
Reply:
    Actually going bacmk to their template, they say that's just the first phas but that there are provisions for 13.4 so I will leave it as 13.4</t>
      </text>
    </comment>
    <comment ref="Y38" authorId="81" shapeId="0" xr:uid="{20F7DF8B-72E4-4F8B-9CC9-31B1835E5655}">
      <text>
        <t>[Threaded comment]
Your version of Excel allows you to read this threaded comment; however, any edits to it will get removed if the file is opened in a newer version of Excel. Learn more: https://go.microsoft.com/fwlink/?linkid=870924
Comment:
    tertiary treated recycled water from wastewater</t>
      </text>
    </comment>
    <comment ref="AC38" authorId="82" shapeId="0" xr:uid="{8E9A14D5-83DD-4234-A2FB-788D00C24832}">
      <text>
        <t xml:space="preserve">[Threaded comment]
Your version of Excel allows you to read this threaded comment; however, any edits to it will get removed if the file is opened in a newer version of Excel. Learn more: https://go.microsoft.com/fwlink/?linkid=870924
Comment:
    ARC is a multipurpose and multi-benefit site which encapsulates the Water Replenishment District's commitment to the community through the construction of a state-of-the-art Advanced Water Purification Facility, a fully digital Learning Center, and a green infrastructure Demonstration Garden. Water Replenishment District hosts thousands of visitors at the facility with tours and field trips each year.
</t>
      </text>
    </comment>
    <comment ref="H39" authorId="83" shapeId="0" xr:uid="{1B14AD75-AAED-4331-8659-9262917F57E3}">
      <text>
        <t>[Threaded comment]
Your version of Excel allows you to read this threaded comment; however, any edits to it will get removed if the file is opened in a newer version of Excel. Learn more: https://go.microsoft.com/fwlink/?linkid=870924
Comment:
    The LA County San Gabriel and Rio Hondo Spreading Grounds are large pond-like basins carved out by the Army Corps of Engineers in the 1930’s. 
https://www.wrd.org/groundwater-101</t>
      </text>
    </comment>
    <comment ref="L41" authorId="84" shapeId="0" xr:uid="{4494EB3D-8AD5-4941-A539-8242DF2B67CB}">
      <text>
        <t>[Threaded comment]
Your version of Excel allows you to read this threaded comment; however, any edits to it will get removed if the file is opened in a newer version of Excel. Learn more: https://go.microsoft.com/fwlink/?linkid=870924
Comment:
    Pilot plant (chloramination, UF, RO, advanced oxidation, activated carbon filtration and remineralization) has a capacity of 6 m3/h until the RO phase and of 1 m3/h beyond the RO.
As mentioned before, once we start to go full-scale, we can report on specific data of each of the projects.
Ideally, at least one full scale project should come online before the end of this decade.</t>
      </text>
    </comment>
    <comment ref="R41" authorId="85" shapeId="0" xr:uid="{0B61C888-A8D2-4A15-BF97-1B6C87584EA9}">
      <text>
        <t>[Threaded comment]
Your version of Excel allows you to read this threaded comment; however, any edits to it will get removed if the file is opened in a newer version of Excel. Learn more: https://go.microsoft.com/fwlink/?linkid=870924
Comment:
    In construction.
Experimental phase will most likely start by in early 2025, and it is intended to last, at least, 15 months.
DF NOTE: I EXPLAINED TO LLUIS THAT OUR MAP STAGES RELATE TO THE ULTIMATE PROJECT, SO WE WOULD CALL THIS EXPLORING, BECAUSE THE CONSTRUCTED PILOT WILL BE AN EXPLORATION TOWARDS A POSISBLE FUTURE PROJECT FOR ACTUAL IMPLEMENTATION.</t>
      </text>
    </comment>
    <comment ref="S41" authorId="86" shapeId="0" xr:uid="{F67F35BF-1FD9-47BB-9901-160A0EBF7AF8}">
      <text>
        <t>[Threaded comment]
Your version of Excel allows you to read this threaded comment; however, any edits to it will get removed if the file is opened in a newer version of Excel. Learn more: https://go.microsoft.com/fwlink/?linkid=870924
Comment:
    Pilot plant (chloramination, UF, RO, advanced oxidation, activated carbon filtration and remineralization) has a capacity of 6 m3/h until the RO phase and of 1 m3/h beyond the RO.
As mentioned before, once we start to go full-scale, we can report on specific data of each of the projects.
Ideally, at least one full scale project should come online before the end of this decade.</t>
      </text>
    </comment>
    <comment ref="W41" authorId="87" shapeId="0" xr:uid="{0158E7A7-D4CF-4C0D-8671-5688C26CF5BB}">
      <text>
        <t>[Threaded comment]
Your version of Excel allows you to read this threaded comment; however, any edits to it will get removed if the file is opened in a newer version of Excel. Learn more: https://go.microsoft.com/fwlink/?linkid=870924
Comment:
    Pilot plant (chloramination, UF, RO, advanced oxidation, activated carbon filtration and remineralization) has a capacity of 6 m3/h until the RO phase and of 1 m3/h beyond the RO.
As mentioned before, once we start to go full-scale, we can report on specific data of each of the projects.
Ideally, at least one full scale project should come online before the end of this decade.</t>
      </text>
    </comment>
    <comment ref="X41" authorId="88" shapeId="0" xr:uid="{DFE66279-7465-4D7E-8836-97AB8E4592DE}">
      <text>
        <t>[Threaded comment]
Your version of Excel allows you to read this threaded comment; however, any edits to it will get removed if the file is opened in a newer version of Excel. Learn more: https://go.microsoft.com/fwlink/?linkid=870924
Comment:
    Indirect potable reuse (direct potable reuse is forbidden by Spanish legislation, no matter what level of treatment)</t>
      </text>
    </comment>
    <comment ref="Z41" authorId="89" shapeId="0" xr:uid="{FCF7AE6C-29E9-4189-9114-41A28805C11B}">
      <text>
        <t>[Threaded comment]
Your version of Excel allows you to read this threaded comment; however, any edits to it will get removed if the file is opened in a newer version of Excel. Learn more: https://go.microsoft.com/fwlink/?linkid=870924
Comment:
    For this project, we solely aim at producing the purified water and to achieve its validation by health authorities. 
Once full-scale projects are implemented, we will be aiming at groundwater augmentation.</t>
      </text>
    </comment>
    <comment ref="U42" authorId="90" shapeId="0" xr:uid="{B7CF8CCC-EB43-4881-B1F5-48650DE02537}">
      <text>
        <t>[Threaded comment]
Your version of Excel allows you to read this threaded comment; however, any edits to it will get removed if the file is opened in a newer version of Excel. Learn more: https://go.microsoft.com/fwlink/?linkid=870924
Comment:
    They said 1-3 MGD so I picked the mid point</t>
      </text>
    </comment>
    <comment ref="W42" authorId="91" shapeId="0" xr:uid="{D53FD50E-623A-4CD2-A0EF-017AD90505E0}">
      <text>
        <t>[Threaded comment]
Your version of Excel allows you to read this threaded comment; however, any edits to it will get removed if the file is opened in a newer version of Excel. Learn more: https://go.microsoft.com/fwlink/?linkid=870924
Comment:
    https://worldpopulationreview.com/us-cities/south-jordan-ut-population says it has already passed 90000 so will go with that</t>
      </text>
    </comment>
    <comment ref="Y42" authorId="92" shapeId="0" xr:uid="{831BC4B0-C8B2-42CA-9066-B7F682044AE6}">
      <text>
        <t xml:space="preserve">[Threaded comment]
Your version of Excel allows you to read this threaded comment; however, any edits to it will get removed if the file is opened in a newer version of Excel. Learn more: https://go.microsoft.com/fwlink/?linkid=870924
Comment:
    Effluent water from Jordan Basin Water Reclamation Facility. </t>
      </text>
    </comment>
    <comment ref="R44" authorId="93" shapeId="0" xr:uid="{4565D5F8-CD26-4D96-AA15-A6E824BADC19}">
      <text>
        <t>[Threaded comment]
Your version of Excel allows you to read this threaded comment; however, any edits to it will get removed if the file is opened in a newer version of Excel. Learn more: https://go.microsoft.com/fwlink/?linkid=870924
Comment:
    Planned – advanced water purification facility, groundwater injection
Construction – outfall, mbr/uv</t>
      </text>
    </comment>
    <comment ref="S44" authorId="94" shapeId="0" xr:uid="{74A9D914-4A45-4CD1-B971-14765F29CFF7}">
      <text>
        <t xml:space="preserve">[Threaded comment]
Your version of Excel allows you to read this threaded comment; however, any edits to it will get removed if the file is opened in a newer version of Excel. Learn more: https://go.microsoft.com/fwlink/?linkid=870924
Comment:
    Phase 1a of VenturaWaterPure will be on line at the end of 2027 and supply approximately 3,600 acre feet of water per year or 20% of the City’s demand. </t>
      </text>
    </comment>
    <comment ref="AB44" authorId="95" shapeId="0" xr:uid="{F95579B7-6912-4F7D-986C-CD438F9981AC}">
      <text>
        <t xml:space="preserve">[Threaded comment]
Your version of Excel allows you to read this threaded comment; however, any edits to it will get removed if the file is opened in a newer version of Excel. Learn more: https://go.microsoft.com/fwlink/?linkid=870924
Comment:
    Phase 1a of VenturaWaterPure will be on line at the end of 2027 and supply approximately 3,600 acre feet of water per year or 20% of the City’s demand. </t>
      </text>
    </comment>
    <comment ref="R46" authorId="96" shapeId="0" xr:uid="{7D14A256-30F5-488D-A7FE-9668241D395E}">
      <text>
        <t>[Threaded comment]
Your version of Excel allows you to read this threaded comment; however, any edits to it will get removed if the file is opened in a newer version of Excel. Learn more: https://go.microsoft.com/fwlink/?linkid=870924
Comment:
    (d) We are currently operating a pilot plant that is treating effluent from one of the wastewater treatment facilities.  We are working with stakeholders to explore this option.</t>
      </text>
    </comment>
    <comment ref="S46" authorId="97" shapeId="0" xr:uid="{E2DF02BA-B10C-4F07-AD19-38432E343D00}">
      <text>
        <t>[Threaded comment]
Your version of Excel allows you to read this threaded comment; however, any edits to it will get removed if the file is opened in a newer version of Excel. Learn more: https://go.microsoft.com/fwlink/?linkid=870924
Comment:
    We are presently seeking permission to build a 0.5 million gallon per day (MGD) facility as a demonstration facility.  For a full scale project at this location, it would be a little over 5.0 MGD</t>
      </text>
    </comment>
    <comment ref="R47" authorId="98" shapeId="0" xr:uid="{B776AA81-DD66-4624-980B-FD0C05394490}">
      <text>
        <t>[Threaded comment]
Your version of Excel allows you to read this threaded comment; however, any edits to it will get removed if the file is opened in a newer version of Excel. Learn more: https://go.microsoft.com/fwlink/?linkid=870924
Comment:
    Phase 1 – Demonstration Facility design (80%), construction Spring 2024, operational testing and regulatory permitting
Phase 2 – Full-scale design and construction</t>
      </text>
    </comment>
    <comment ref="S47" authorId="99" shapeId="0" xr:uid="{D64D1B0E-C6AD-4BCE-9D28-E0A4F606E4E5}">
      <text>
        <t>[Threaded comment]
Your version of Excel allows you to read this threaded comment; however, any edits to it will get removed if the file is opened in a newer version of Excel. Learn more: https://go.microsoft.com/fwlink/?linkid=870924
Comment:
    Scott rogers finally got back to me during map approval</t>
      </text>
    </comment>
    <comment ref="W47" authorId="100" shapeId="0" xr:uid="{43FC2B68-9FC0-4336-B2C3-3487E0BB0ECC}">
      <text>
        <t>[Threaded comment]
Your version of Excel allows you to read this threaded comment; however, any edits to it will get removed if the file is opened in a newer version of Excel. Learn more: https://go.microsoft.com/fwlink/?linkid=870924
Comment:
    Scott rogers update 29k to 115k</t>
      </text>
    </comment>
    <comment ref="R48" authorId="101" shapeId="0" xr:uid="{305777CA-D3DA-4F36-A450-7FE09BA1E9BE}">
      <text>
        <t xml:space="preserve">[Threaded comment]
Your version of Excel allows you to read this threaded comment; however, any edits to it will get removed if the file is opened in a newer version of Excel. Learn more: https://go.microsoft.com/fwlink/?linkid=870924
Comment:
    A small-scale pilot plant has been built and is expected to be fully commissioned by late February 2024. Data gathered during piloting will be used to evaluate the feasibility of PRW as a future water source option, guide full-scale facility planning and design, support permitting, and support drinking water regulatory development. Additionally, the facility will provide a venue for conducting tours and educating stakeholders on water purification processes.
Tertiary treated wastewater provides source water to the pilot plant. Treatment processes utilised are UF, RO, UV-AOP, GAC, and chlorination.
</t>
      </text>
    </comment>
    <comment ref="X48" authorId="102" shapeId="0" xr:uid="{DE61640F-6549-4356-877E-E720ACB698DB}">
      <text>
        <t xml:space="preserve">[Threaded comment]
Your version of Excel allows you to read this threaded comment; however, any edits to it will get removed if the file is opened in a newer version of Excel. Learn more: https://go.microsoft.com/fwlink/?linkid=870924
Comment:
    Watercare will collaborate and consult with Māori (indigenous population of New Zealand), communities, and other stakeholders before making decisions on long-term water and wastewater solutions. We will also partner with Māori to co-design solutions that address any cultural sensitivities. 
By taking communities on the journey with us, we hope to secure a higher level of acceptance and support for PRW, ensuring sufficient community buy-in should the time come to implement a PRW solution.
</t>
      </text>
    </comment>
    <comment ref="L49" authorId="103" shapeId="0" xr:uid="{159C2FB1-A368-4FAE-BCD9-30EF343AF97F}">
      <text>
        <t xml:space="preserve">[Threaded comment]
Your version of Excel allows you to read this threaded comment; however, any edits to it will get removed if the file is opened in a newer version of Excel. Learn more: https://go.microsoft.com/fwlink/?linkid=870924
Comment:
    ] Its basically the southern section of Ballito only(Three neighbourhoods)
DF note: I feel like 3 neighbourhoods sill only makes for part of 1 city so 1. </t>
      </text>
    </comment>
    <comment ref="W49" authorId="104" shapeId="0" xr:uid="{CC7CDC7A-9B4A-4E31-9D75-0FB31D5DEA91}">
      <text>
        <t xml:space="preserve">[Threaded comment]
Your version of Excel allows you to read this threaded comment; however, any edits to it will get removed if the file is opened in a newer version of Excel. Learn more: https://go.microsoft.com/fwlink/?linkid=870924
Comment:
    Approximately 15 Thousand people as well as the main business hub in Ballito(Malls and small storage and industries)
</t>
      </text>
    </comment>
    <comment ref="Z49" authorId="105" shapeId="0" xr:uid="{9AA585FA-3AB5-42FD-BC12-0425039CDBB3}">
      <text>
        <t>[Threaded comment]
Your version of Excel allows you to read this threaded comment; however, any edits to it will get removed if the file is opened in a newer version of Excel. Learn more: https://go.microsoft.com/fwlink/?linkid=870924
Comment:
    part of the reuse water is blended into water reservoirs and used as a source of drinking water for public consumption. 
And, the other part is directly blended into the water distribution system for public consumption.  SEEING IF WE CAN ADD A STORY ON 2 LAYERS</t>
      </text>
    </comment>
    <comment ref="R51" authorId="106" shapeId="0" xr:uid="{D9741D42-B109-4CFC-B8FE-ACC738B0D90F}">
      <text>
        <t>[Threaded comment]
Your version of Excel allows you to read this threaded comment; however, any edits to it will get removed if the file is opened in a newer version of Excel. Learn more: https://go.microsoft.com/fwlink/?linkid=870924
Comment:
    The design of the scheme is nearly complete and the project is heading into the procurement stage. The Estimated completion date of the project is 2030</t>
      </text>
    </comment>
    <comment ref="W51" authorId="107" shapeId="0" xr:uid="{C181966C-7567-485D-A877-CA105C2FE97E}">
      <text>
        <t>[Threaded comment]
Your version of Excel allows you to read this threaded comment; however, any edits to it will get removed if the file is opened in a newer version of Excel. Learn more: https://go.microsoft.com/fwlink/?linkid=870924
Comment:
    4978000 is the population of CoCT according to this site. https://www.macrotrends.net/cities/22481/cape-town/population#:~:text=The%20current%20metro%20area%20population,a%201.93%25%20increase%20from%202021. 
Mark said 'most parts' - I am judging that as 80% which gives a figure of 3982400</t>
      </text>
    </comment>
    <comment ref="Z51" authorId="108" shapeId="0" xr:uid="{F0BE374B-39EB-4C9C-A86B-1993023B4C25}">
      <text>
        <t xml:space="preserve">[Threaded comment]
Your version of Excel allows you to read this threaded comment; however, any edits to it will get removed if the file is opened in a newer version of Excel. Learn more: https://go.microsoft.com/fwlink/?linkid=870924
Comment:
    Initially the scheme will be a raw water augmentation, where we the purified water will be blended with raw water at the head of the Faure Water Treatment Plant.
Ultimately the goal is to have Reservoir Augmentation. </t>
      </text>
    </comment>
    <comment ref="R52" authorId="109" shapeId="0" xr:uid="{A2C9EEEE-792B-443B-A6C9-77FEB1D31BC7}">
      <text>
        <t xml:space="preserve">[Threaded comment]
Your version of Excel allows you to read this threaded comment; however, any edits to it will get removed if the file is opened in a newer version of Excel. Learn more: https://go.microsoft.com/fwlink/?linkid=870924
Comment:
    Currently, the Project Quench demonstration project is in the final stage of construction with a completion date set for Spring 2024.  It is an approximately $4.5M US$ demonstration project focused on demonstrating the water quality achievable with a carbon-based system, operator training, and public engagement. </t>
      </text>
    </comment>
    <comment ref="Y52" authorId="110" shapeId="0" xr:uid="{844FA9A5-825D-4EFD-9E6F-A193F2D8CF3D}">
      <text>
        <t>[Threaded comment]
Your version of Excel allows you to read this threaded comment; however, any edits to it will get removed if the file is opened in a newer version of Excel. Learn more: https://go.microsoft.com/fwlink/?linkid=870924
Comment:
    A – public access quality reclaimed water.</t>
      </text>
    </comment>
    <comment ref="Z52" authorId="111" shapeId="0" xr:uid="{45302525-71A8-4691-9B93-7BB547B5768E}">
      <text>
        <t xml:space="preserve">[Threaded comment]
Your version of Excel allows you to read this threaded comment; however, any edits to it will get removed if the file is opened in a newer version of Excel. Learn more: https://go.microsoft.com/fwlink/?linkid=870924
Comment:
    A and D are both future possibilities.   
Potable reuse (direct or indirect) is not needed, as identified in our integrated water resources plan (IWRP) until the mid 2030’s.  </t>
      </text>
    </comment>
    <comment ref="R53" authorId="112" shapeId="0" xr:uid="{ABAF0218-539A-4DB8-A5CC-3CCFDE15222F}">
      <text>
        <t xml:space="preserve">[Threaded comment]
Your version of Excel allows you to read this threaded comment; however, any edits to it will get removed if the file is opened in a newer version of Excel. Learn more: https://go.microsoft.com/fwlink/?linkid=870924
Comment:
    E.L. Huie Jr.  Constructed Wetlands 
 In 2005, Phase One of the Constructed Wetlands were brought online with a permitted flow of 3.6MGD.  Over the next 5 years, phases 2 through 4 were constructed and brought online to provide a total treatment capacity of 17.4 MGD.  
Panhandle Road Constructed Wetlands
was constructed in 2003 with a treatment capacity of 3.3 MGD.  </t>
      </text>
    </comment>
    <comment ref="U53" authorId="113" shapeId="0" xr:uid="{BC2B02BE-4902-4708-AEBF-09EF8E31E6DF}">
      <text>
        <t>[Threaded comment]
Your version of Excel allows you to read this threaded comment; however, any edits to it will get removed if the file is opened in a newer version of Excel. Learn more: https://go.microsoft.com/fwlink/?linkid=870924
Comment:
    E.L. Huie Jr.  Constructed Wetlands: 17.4 MGD Panhandle Road Constructed Wetlands: 3.3MGD</t>
      </text>
    </comment>
    <comment ref="R54" authorId="114" shapeId="0" xr:uid="{C6378CF5-AF31-4B0D-9515-611FA20D0AC5}">
      <text>
        <t xml:space="preserve">[Threaded comment]
Your version of Excel allows you to read this threaded comment; however, any edits to it will get removed if the file is opened in a newer version of Excel. Learn more: https://go.microsoft.com/fwlink/?linkid=870924
Comment:
    This was a demonstration project that operated from June 2021 to May 2022.  We partnered with Colorado School of Mines and Carollo to build a pilot carbon-based advanced water treatment plant housed inside a trailer for the purpose of conducting public outreach and exploring the compatibility of our source water.  The demonstration was designed as a mobile unit so it could be used by other water providers after our testing was complete.
</t>
      </text>
    </comment>
    <comment ref="R55" authorId="115" shapeId="0" xr:uid="{4D10EE79-FA14-49C2-94EB-B59CD0F3215D}">
      <text>
        <t>[Threaded comment]
Your version of Excel allows you to read this threaded comment; however, any edits to it will get removed if the file is opened in a newer version of Excel. Learn more: https://go.microsoft.com/fwlink/?linkid=870924
Comment:
    In construction – This program is a progressive design build project. The East County AWP Project consists of five packages. Project construction began in 2022, with the Program beginning to produce and distribute purified water in 2026.</t>
      </text>
    </comment>
    <comment ref="Z55" authorId="116" shapeId="0" xr:uid="{40BF4E1F-2A9D-4DA5-89DE-5F5AE3B71963}">
      <text>
        <t xml:space="preserve">[Threaded comment]
Your version of Excel allows you to read this threaded comment; however, any edits to it will get removed if the file is opened in a newer version of Excel. Learn more: https://go.microsoft.com/fwlink/?linkid=870924
Comment:
    Reservoir augmentation – purified water will go to leave the advanced water purification facility and travel approximately 10 miles through a new pipeline delivering water to Lake Jennings reservoir. The purified water will be blended with the water in Lake Jennings before being treated again at the R.M. Levy Water Treatment Facility and then delivers to the community. </t>
      </text>
    </comment>
    <comment ref="AB58" authorId="117" shapeId="0" xr:uid="{5035FC09-5434-446B-9A31-F186DE340C4C}">
      <text>
        <t xml:space="preserve">[Threaded comment]
Your version of Excel allows you to read this threaded comment; however, any edits to it will get removed if the file is opened in a newer version of Excel. Learn more: https://go.microsoft.com/fwlink/?linkid=870924
Comment:
    Sydney said Future - I'll interpret this as 2040s/Unknown. I know it's the least mature of all his projeccts. </t>
      </text>
    </comment>
    <comment ref="Y59" authorId="118" shapeId="0" xr:uid="{49DA0A94-515C-4331-A5C4-049E34E3B19E}">
      <text>
        <t>[Threaded comment]
Your version of Excel allows you to read this threaded comment; however, any edits to it will get removed if the file is opened in a newer version of Excel. Learn more: https://go.microsoft.com/fwlink/?linkid=870924
Comment:
    Sydney says stormwater + seawater but I confirmed with mEgan, he meant A (RW from WW) + seawater</t>
      </text>
    </comment>
    <comment ref="W60" authorId="119" shapeId="0" xr:uid="{1575F996-2D03-4287-8F6B-8239149D88C2}">
      <text>
        <t>[Threaded comment]
Your version of Excel allows you to read this threaded comment; however, any edits to it will get removed if the file is opened in a newer version of Excel. Learn more: https://go.microsoft.com/fwlink/?linkid=870924
Comment:
    320000 but count as zero as it's non pot</t>
      </text>
    </comment>
    <comment ref="F61" authorId="120" shapeId="0" xr:uid="{94942C0F-EAFD-4B6F-BCFE-92DD6F312E33}">
      <text>
        <t xml:space="preserve">[Threaded comment]
Your version of Excel allows you to read this threaded comment; however, any edits to it will get removed if the file is opened in a newer version of Excel. Learn more: https://go.microsoft.com/fwlink/?linkid=870924
Comment:
    Severn Trent and Affinity Water, and the Canal &amp; River Trust, the c </t>
      </text>
    </comment>
    <comment ref="K62" authorId="121" shapeId="0" xr:uid="{8C893693-9326-436C-B4F8-2C2466319591}">
      <text>
        <t>[Threaded comment]
Your version of Excel allows you to read this threaded comment; however, any edits to it will get removed if the file is opened in a newer version of Excel. Learn more: https://go.microsoft.com/fwlink/?linkid=870924
Comment:
    I need to allocate you to a category (because I’ll be grouping them on the map). I’m going to allocate you as Planned, since your potable reuse is planned to start summer 2024. (I note your non-potable is Operating already, but our map is specifically focussing on potable reuse. Ok? Rereading the “Operating” line, SWIP would fall under Operating. The facility is now permitted for groundwater recharge and the injection well is substantially complete, but we are waiting for Summer 2024 due to permit amendments on the drinking water side for another project currently in construction. So because we won’t start producing water until summer, we cannot start injecting water until then as well. Convoluted answer so maybe see proposed revisions below. Let me know if that is better.
SWIP is operating, currently serving approximately 20 irrigation and dual-plumbing customers, with plans to serve dozens more customers by 2029. Groundwater recharge operations are available and planned to begin Summer 2024.</t>
      </text>
    </comment>
    <comment ref="N62" authorId="122" shapeId="0" xr:uid="{2FDDFF02-0DCB-42C2-B0AE-67F54B254B8B}">
      <text>
        <t xml:space="preserve">[Threaded comment]
Your version of Excel allows you to read this threaded comment; however, any edits to it will get removed if the file is opened in a newer version of Excel. Learn more: https://go.microsoft.com/fwlink/?linkid=870924
Comment:
    I’m trying to get clear on places with links to other places and make sure we don’t double-count. You mention MWD So-Cal as a partner in the program. Could you pls explain a little of that to me? For example are they supplying a portion of your water needs, but you’re also developing your own AWTP to provide a separate portion? And are some of the customers your program will serve, already counted in their 19 million people figure? MWD is a partner in that they are supporting the project and there will be a pipeline interconnection so that MWD may access a portion of the new recycled water.  Their project is completely separate from ours.  We do purchase imported water from MWD, but the Chino Basin Program will create 15,000 AFY of additional new local supplies. 
</t>
      </text>
    </comment>
    <comment ref="X62" authorId="123" shapeId="0" xr:uid="{2403A06F-5311-4D9D-83B4-245C4689D985}">
      <text>
        <t>[Threaded comment]
Your version of Excel allows you to read this threaded comment; however, any edits to it will get removed if the file is opened in a newer version of Excel. Learn more: https://go.microsoft.com/fwlink/?linkid=870924
Comment:
    Indirect potable reuse but sets the region up for direct potable reuse</t>
      </text>
    </comment>
    <comment ref="D63" authorId="124" shapeId="0" xr:uid="{A63773A1-EB99-42CD-B3DF-E8D832D5FDD9}">
      <text>
        <t xml:space="preserve">[Threaded comment]
Your version of Excel allows you to read this threaded comment; however, any edits to it will get removed if the file is opened in a newer version of Excel. Learn more: https://go.microsoft.com/fwlink/?linkid=870924
Comment:
    Moulton Niguel doesn't seem to be a place or community in its own right when you google it. And their brochure refers to South Orange County. </t>
      </text>
    </comment>
    <comment ref="L63" authorId="125" shapeId="0" xr:uid="{2A02976A-3B45-438C-AEB7-85CAB4EA2DB9}">
      <text>
        <t xml:space="preserve">[Threaded comment]
Your version of Excel allows you to read this threaded comment; however, any edits to it will get removed if the file is opened in a newer version of Excel. Learn more: https://go.microsoft.com/fwlink/?linkid=870924
Comment:
    Our physical project facilities will be located in the City of Laguna Niguel. However, our project will serve portions of 6 cities, including all of the City of Laguna Niguel and City of Aliso Viejo, and portions of the City of Mission Viejo, City of Laguna Hills, City of San Juan Capistrano and City of Dana Point. 
</t>
      </text>
    </comment>
    <comment ref="N63" authorId="126" shapeId="0" xr:uid="{3594A78D-81C2-495A-9CB5-052B6A5A9C6E}">
      <text>
        <t xml:space="preserve">[Threaded comment]
Your version of Excel allows you to read this threaded comment; however, any edits to it will get removed if the file is opened in a newer version of Excel. Learn more: https://go.microsoft.com/fwlink/?linkid=870924
Comment:
    Can I just check, is there any overlap with the big Orange County GWRS service area? I always ask this of places with similar names. It’s fine if it does, it’s just so I don’t double count their customers and your customers for example. No, while we are both in Orange County, GWRS is located in North Orange County and overlies the Orange County Groundwater Basin. We are located in South Orange County and do NOT overlie the Orange County Groundwater Basin. We actually do not have access to groundwater here in South Orange County and that is why we currently rely on imported water. 
</t>
      </text>
    </comment>
    <comment ref="R63" authorId="127" shapeId="0" xr:uid="{A85704A5-39B4-4FFD-A037-92D1260C3C39}">
      <text>
        <t xml:space="preserve">[Threaded comment]
Your version of Excel allows you to read this threaded comment; however, any edits to it will get removed if the file is opened in a newer version of Excel. Learn more: https://go.microsoft.com/fwlink/?linkid=870924
Comment:
    This project is currently in the planning phase. We are preparing to conduct feasibility studies, leading to preliminary design and environmental review. We are currently doing significant stakeholder outreach. And lastly, we are aiming to implement a DPR Pilot Demonstration Plant in the next 3-4 years, and a full scale DPR facility in 5-8 years. </t>
      </text>
    </comment>
    <comment ref="W63" authorId="128" shapeId="0" xr:uid="{FF276EC3-83CC-4E24-9C43-709B87212117}">
      <text>
        <t xml:space="preserve">[Threaded comment]
Your version of Excel allows you to read this threaded comment; however, any edits to it will get removed if the file is opened in a newer version of Excel. Learn more: https://go.microsoft.com/fwlink/?linkid=870924
Comment:
    We serve approximately 55,000 connections that represents just over 170,000 people. 
</t>
      </text>
    </comment>
    <comment ref="X63" authorId="129" shapeId="0" xr:uid="{8CF77511-D460-44BC-A256-C403199C9B32}">
      <text>
        <t xml:space="preserve">[Threaded comment]
Your version of Excel allows you to read this threaded comment; however, any edits to it will get removed if the file is opened in a newer version of Excel. Learn more: https://go.microsoft.com/fwlink/?linkid=870924
Comment:
    Direct Potable Reuse and non-potable reuse of urban runoff/stormwater. </t>
      </text>
    </comment>
    <comment ref="Y63" authorId="130" shapeId="0" xr:uid="{589C5388-D6CF-41C1-A4B8-8FBB38B4B8E8}">
      <text>
        <t>[Threaded comment]
Your version of Excel allows you to read this threaded comment; however, any edits to it will get removed if the file is opened in a newer version of Excel. Learn more: https://go.microsoft.com/fwlink/?linkid=870924
Comment:
    Direct Potable Reuse - wastewater source
Non-potable Reuse – stormwater and urban runoff
Please note these two sources remain separate – stormwater / urban runoff would only be used in the non-potable reuse system and would not be used as a source water for direct potable reuse. The source for direct potable reuse will be exclusively wastewater.</t>
      </text>
    </comment>
    <comment ref="Z63" authorId="131" shapeId="0" xr:uid="{8FCBD04D-3F33-422F-ADC1-13626DA76919}">
      <text>
        <t xml:space="preserve">[Threaded comment]
Your version of Excel allows you to read this threaded comment; however, any edits to it will get removed if the file is opened in a newer version of Excel. Learn more: https://go.microsoft.com/fwlink/?linkid=870924
Comment:
    DPR – Treated water augmentation
Non-potable Reuse – stormwater and urban runoff
</t>
      </text>
    </comment>
    <comment ref="AA63" authorId="132" shapeId="0" xr:uid="{83D23480-07F5-41AB-ABC5-6B81B50CE965}">
      <text>
        <t xml:space="preserve">[Threaded comment]
Your version of Excel allows you to read this threaded comment; however, any edits to it will get removed if the file is opened in a newer version of Excel. Learn more: https://go.microsoft.com/fwlink/?linkid=870924
Comment:
    This project is currently in the planning phase. We are preparing to conduct feasibility studies, leading to preliminary design and environmental review. We are currently doing significant stakeholder outreach. And lastly, we are aiming to implement a DPR Pilot Demonstration Plant in the next 3-4 years, and a full scale DPR facility in 5-8 years. </t>
      </text>
    </comment>
    <comment ref="L66" authorId="133" shapeId="0" xr:uid="{1381F12B-0CF5-44A7-B743-BEBF37A69636}">
      <text>
        <t xml:space="preserve">[Threaded comment]
Your version of Excel allows you to read this threaded comment; however, any edits to it will get removed if the file is opened in a newer version of Excel. Learn more: https://go.microsoft.com/fwlink/?linkid=870924
Comment:
    I said 1 even though there are 9 wastewater works they are taking over… she said some of them are rural areas. I don't know how many so keepig it 1 for now. </t>
      </text>
    </comment>
    <comment ref="P66" authorId="134" shapeId="0" xr:uid="{A0B43B5C-E29B-4C7E-BFF1-5BF5F7EE6390}">
      <text>
        <t>[Threaded comment]
Your version of Excel allows you to read this threaded comment; however, any edits to it will get removed if the file is opened in a newer version of Excel. Learn more: https://go.microsoft.com/fwlink/?linkid=870924
Comment:
    The Durban Remix Project is also a research project undertaken by eThekwini.
The contact people are:
megan.dharmalingum@durban.gov.za</t>
      </text>
    </comment>
    <comment ref="R66" authorId="135" shapeId="0" xr:uid="{A967FF04-28F7-4700-AABC-F9FC1CAED7DF}">
      <text>
        <t>[Threaded comment]
Your version of Excel allows you to read this threaded comment; however, any edits to it will get removed if the file is opened in a newer version of Excel. Learn more: https://go.microsoft.com/fwlink/?linkid=870924
Comment:
    The project is a demonstration plant.  It’s primary objective is for potable standard process water for Darvill Wastwater Works. The others objectives are to use it as a research facility to develop monitoring programs and to determine skill levels required for operations, as a training facility and finally  as an education facility where the public can visit an operational DPR plant.  This is part of the public buy-in strategy.</t>
      </text>
    </comment>
    <comment ref="S66" authorId="136" shapeId="0" xr:uid="{5BF4FC9E-A248-4C5E-808F-9259207AC47A}">
      <text>
        <t xml:space="preserve">[Threaded comment]
Your version of Excel allows you to read this threaded comment; however, any edits to it will get removed if the file is opened in a newer version of Excel. Learn more: https://go.microsoft.com/fwlink/?linkid=870924
Comment:
    So the plan is to gain knowledge about the skill level, monitoring and maintenance requirements in house as well as to train our operators.  We have many wastewater works in the province and we will look at the feasibility of employing reuse at each site to a varying degree e.g. some in rural areas would probably be treated to agricultural standards and those in water strapped areas could be used for potable.  The issue is that most wasteworks are in rural areas which needs to be handled carefully.  Reuse should go to all social levels and not be seen to be given to the low income sector.  Darvill reuse could be upgrade to a greater volume and distributed at some point but there are no plans to do that due to the cost of infrastructure to distribute.
</t>
      </text>
    </comment>
    <comment ref="T66" authorId="137" shapeId="0" xr:uid="{157B1DA0-910F-45FA-AAFD-32E9245925A0}">
      <text>
        <t>[Threaded comment]
Your version of Excel allows you to read this threaded comment; however, any edits to it will get removed if the file is opened in a newer version of Excel. Learn more: https://go.microsoft.com/fwlink/?linkid=870924
Comment:
    the demo plant is 2 million litres a day.They don't have an accurate figure of what capacity will exist in future, ie what potential project are they exploring, but it's the best figure we have… Ok to use this for a TOTAL, but not for a scheme-by-scheme breakdown</t>
      </text>
    </comment>
    <comment ref="W66" authorId="138" shapeId="0" xr:uid="{EA0C991A-35E8-4B03-88B4-8FEFF8B0FF88}">
      <text>
        <t>[Threaded comment]
Your version of Excel allows you to read this threaded comment; however, any edits to it will get removed if the file is opened in a newer version of Excel. Learn more: https://go.microsoft.com/fwlink/?linkid=870924
Comment:
    NOTE TO RM: Don't count in average chart
MS said too early to tell</t>
      </text>
    </comment>
    <comment ref="Y66" authorId="139" shapeId="0" xr:uid="{2C60A7A2-F59F-4E06-BF5E-BDDA327FB412}">
      <text>
        <t>[Threaded comment]
Your version of Excel allows you to read this threaded comment; however, any edits to it will get removed if the file is opened in a newer version of Excel. Learn more: https://go.microsoft.com/fwlink/?linkid=870924
Comment:
    Final Effluent from Darvill Wastewater Works before chlorination.</t>
      </text>
    </comment>
    <comment ref="Z66" authorId="140" shapeId="0" xr:uid="{216EABCC-E7DB-48AD-A91B-F40805F5CD10}">
      <text>
        <t xml:space="preserve">[Threaded comment]
Your version of Excel allows you to read this threaded comment; however, any edits to it will get removed if the file is opened in a newer version of Excel. Learn more: https://go.microsoft.com/fwlink/?linkid=870924
Comment:
    NOTE TO RM: MAY NOT COUNT IN TOTAL
e) The water is utilised without blending.  Although it is treated to potable standards, it is for demonstration and is utilised on the Darvill Wastewater plant.  It is not distributed.
Need to ask her what the FUTURE plant configuration is envisaged as. </t>
      </text>
    </comment>
    <comment ref="AB66" authorId="141" shapeId="0" xr:uid="{8A92D5A5-1F88-4D2E-B205-248262B0C50D}">
      <text>
        <t>[Threaded comment]
Your version of Excel allows you to read this threaded comment; however, any edits to it will get removed if the file is opened in a newer version of Excel. Learn more: https://go.microsoft.com/fwlink/?linkid=870924
Comment:
    Unknown at this point</t>
      </text>
    </comment>
    <comment ref="R67" authorId="142" shapeId="0" xr:uid="{C2D835E1-7891-48F0-AC14-8594310E814B}">
      <text>
        <t xml:space="preserve">[Threaded comment]
Your version of Excel allows you to read this threaded comment; however, any edits to it will get removed if the file is opened in a newer version of Excel. Learn more: https://go.microsoft.com/fwlink/?linkid=870924
Comment:
    C/D
The city recently completed a year-long demonstration facility involving membrane filtration, reverse osmosis, and UV AOP for potable reuse and is now moving into the full-scale design phase; updated cost estimates and regional engagement during the design phase will inform the implementation plan (specific projects and timeline). </t>
      </text>
    </comment>
    <comment ref="W67" authorId="143" shapeId="0" xr:uid="{AA638460-2485-4D57-9056-7C6A341E94EF}">
      <text>
        <t>[Threaded comment]
Your version of Excel allows you to read this threaded comment; however, any edits to it will get removed if the file is opened in a newer version of Excel. Learn more: https://go.microsoft.com/fwlink/?linkid=870924
Comment:
    They gave me the flyer after RMs model run</t>
      </text>
    </comment>
    <comment ref="X67" authorId="144" shapeId="0" xr:uid="{010B8BE9-EECF-4964-BF2A-6C27B02C374C}">
      <text>
        <t xml:space="preserve">[Threaded comment]
Your version of Excel allows you to read this threaded comment; however, any edits to it will get removed if the file is opened in a newer version of Excel. Learn more: https://go.microsoft.com/fwlink/?linkid=870924
Comment:
    The city is primarily interested in direct potable reuse, but is evaluating the cost and non-cost impacts of both indirect and direct potable reuse. </t>
      </text>
    </comment>
    <comment ref="Z67" authorId="145" shapeId="0" xr:uid="{51E24C5E-2CD8-48D2-8192-BDFC125CB713}">
      <text>
        <t>[Threaded comment]
Your version of Excel allows you to read this threaded comment; however, any edits to it will get removed if the file is opened in a newer version of Excel. Learn more: https://go.microsoft.com/fwlink/?linkid=870924
Comment:
    A/D</t>
      </text>
    </comment>
    <comment ref="R68" authorId="146" shapeId="0" xr:uid="{D7D6F4A3-C415-4EAD-9E29-3683BDAD5210}">
      <text>
        <t>[Threaded comment]
Your version of Excel allows you to read this threaded comment; however, any edits to it will get removed if the file is opened in a newer version of Excel. Learn more: https://go.microsoft.com/fwlink/?linkid=870924
Comment:
    C. Currently in design with construction expected to begin in 2025.</t>
      </text>
    </comment>
    <comment ref="W68" authorId="147" shapeId="0" xr:uid="{A60683C5-AE22-4EA6-A62F-8DA7800A3B99}">
      <text>
        <t xml:space="preserve">[Threaded comment]
Your version of Excel allows you to read this threaded comment; however, any edits to it will get removed if the file is opened in a newer version of Excel. Learn more: https://go.microsoft.com/fwlink/?linkid=870924
Comment:
    TMWA has roughly 135,000 connections which is over 400,000 people. This facility will produce up to 2MGD, which is a small fraction of the total potable water demand.  
</t>
      </text>
    </comment>
    <comment ref="AA68" authorId="148" shapeId="0" xr:uid="{D6C0C426-9B5A-4FD2-8FD1-2817E18FC741}">
      <text>
        <t xml:space="preserve">[Threaded comment]
Your version of Excel allows you to read this threaded comment; however, any edits to it will get removed if the file is opened in a newer version of Excel. Learn more: https://go.microsoft.com/fwlink/?linkid=870924
Comment:
    The facility will come on line in the 2020s for testing and groundwater injection. Groundwater travel time is many years so extracted water will not be served to the public until 2030s. </t>
      </text>
    </comment>
    <comment ref="L69" authorId="149" shapeId="0" xr:uid="{B3063854-8622-459A-9A48-B5B9E644BCE0}">
      <text>
        <t>[Threaded comment]
Your version of Excel allows you to read this threaded comment; however, any edits to it will get removed if the file is opened in a newer version of Excel. Learn more: https://go.microsoft.com/fwlink/?linkid=870924
Comment:
    No number given instead 'Central Coast region'</t>
      </text>
    </comment>
    <comment ref="R69" authorId="150" shapeId="0" xr:uid="{92838820-3C70-473A-B8EC-7A2FF6E8E838}">
      <text>
        <t xml:space="preserve">[Threaded comment]
Your version of Excel allows you to read this threaded comment; however, any edits to it will get removed if the file is opened in a newer version of Excel. Learn more: https://go.microsoft.com/fwlink/?linkid=870924
Comment:
    Potential.
PRW has been identified as a preferred supply option in the Central Coast Water Security Plan. Based on demand yield assessment, it is likely Council would be looking to implement this scheme in approximately 15-years.
In the meantime, Council is focussing on increasing community awareness and understanding of PRW and working with our regulators to develop confidence in PRW. </t>
      </text>
    </comment>
    <comment ref="X69" authorId="151" shapeId="0" xr:uid="{6A84C7C8-7225-496B-9472-568073B82BB6}">
      <text>
        <t>[Threaded comment]
Your version of Excel allows you to read this threaded comment; however, any edits to it will get removed if the file is opened in a newer version of Excel. Learn more: https://go.microsoft.com/fwlink/?linkid=870924
Comment:
    Indirect potable reuse. 
It is envisaged at this stage that PRW will be delivered to Wyong River, upstream of the water supply weir. The water would be mixed with surface water from Wyong River and then be pumped to Mardi Dam where it would be mixed with surface water from Ourimbah Creek and Mangrove Creek Dam.</t>
      </text>
    </comment>
    <comment ref="Z69" authorId="152" shapeId="0" xr:uid="{E464BBA9-A5B3-4542-9481-F479BF14955E}">
      <text>
        <t>[Threaded comment]
Your version of Excel allows you to read this threaded comment; however, any edits to it will get removed if the file is opened in a newer version of Excel. Learn more: https://go.microsoft.com/fwlink/?linkid=870924
Comment:
    It is envisaged at this stage that PRW will be delivered to Wyong River, upstream of the water supply weir. The water would be mixed with surface water from Wyong River and then be pumped to Mardi Dam where it would be mixed with surface water from Ourimbah Creek and Mangrove Creek Dam.</t>
      </text>
    </comment>
    <comment ref="L70" authorId="153" shapeId="0" xr:uid="{C0A910E2-7DDA-4394-8E52-78A71F468BC9}">
      <text>
        <t>[Threaded comment]
Your version of Excel allows you to read this threaded comment; however, any edits to it will get removed if the file is opened in a newer version of Excel. Learn more: https://go.microsoft.com/fwlink/?linkid=870924
Comment:
    Typically, it will service Newcastle LGA, Lake Macquarie LGA and parts of Port Stephens LGA. During a drought it may also service Cessnock LGA and Maitland LGA. Will also service Central Coast LGA through the inter-region connection. 
I went for 1 as default and for Newcastle</t>
      </text>
    </comment>
    <comment ref="R70" authorId="154" shapeId="0" xr:uid="{EFE125A1-1ACC-4984-AB3A-BDD93A60766A}">
      <text>
        <t>[Threaded comment]
Your version of Excel allows you to read this threaded comment; however, any edits to it will get removed if the file is opened in a newer version of Excel. Learn more: https://go.microsoft.com/fwlink/?linkid=870924
Comment:
    Hunter Water will explore purified recycled water for drinking as a potential future option to augment our drinking water supply. We have committed to engaging with our community and stakeholders about this option, and the implementation of an education program to help the community understand the water cycle and the potential role purified recycled water could play in our region’s water future.</t>
      </text>
    </comment>
    <comment ref="T70" authorId="155" shapeId="0" xr:uid="{C5BDD24E-0954-4B95-869F-E0E25779862E}">
      <text>
        <t xml:space="preserve">[Threaded comment]
Your version of Excel allows you to read this threaded comment; however, any edits to it will get removed if the file is opened in a newer version of Excel. Learn more: https://go.microsoft.com/fwlink/?linkid=870924
Comment:
    a) Initial investigations indicate a potential of up to, approximately 30 ML/day
</t>
      </text>
    </comment>
    <comment ref="Z70" authorId="156" shapeId="0" xr:uid="{0CAC70F9-9326-4FBB-A828-7DE8BFBFC0AA}">
      <text>
        <t>[Threaded comment]
Your version of Excel allows you to read this threaded comment; however, any edits to it will get removed if the file is opened in a newer version of Excel. Learn more: https://go.microsoft.com/fwlink/?linkid=870924
Comment:
    At this stage our initial investigations are reviewing reservoir augmentation at Grahamstown Dam. Further and alternative options could be explored as our investigations continue.</t>
      </text>
    </comment>
    <comment ref="L71" authorId="157" shapeId="0" xr:uid="{176533DE-E549-4FC7-82CF-DE1002245D12}">
      <text>
        <t>[Threaded comment]
Your version of Excel allows you to read this threaded comment; however, any edits to it will get removed if the file is opened in a newer version of Excel. Learn more: https://go.microsoft.com/fwlink/?linkid=870924
Comment:
    1-3 (Ballina/Byron and Lismore)</t>
      </text>
    </comment>
    <comment ref="R71" authorId="158" shapeId="0" xr:uid="{44447430-96D5-4277-B6DF-5B6BC86DE911}">
      <text>
        <t>[Threaded comment]
Your version of Excel allows you to read this threaded comment; however, any edits to it will get removed if the file is opened in a newer version of Excel. Learn more: https://go.microsoft.com/fwlink/?linkid=870924
Comment:
    D – Exploring the potential for PRW schemes.</t>
      </text>
    </comment>
    <comment ref="T71" authorId="159" shapeId="0" xr:uid="{8E64A711-D248-4D96-AF53-B2C41B1E8EEE}">
      <text>
        <t>[Threaded comment]
Your version of Excel allows you to read this threaded comment; however, any edits to it will get removed if the file is opened in a newer version of Excel. Learn more: https://go.microsoft.com/fwlink/?linkid=870924
Comment:
    5-10 ML/day</t>
      </text>
    </comment>
    <comment ref="W71" authorId="160" shapeId="0" xr:uid="{6D52F7A3-5E51-48F0-9051-4E74258E4C28}">
      <text>
        <t>[Threaded comment]
Your version of Excel allows you to read this threaded comment; however, any edits to it will get removed if the file is opened in a newer version of Excel. Learn more: https://go.microsoft.com/fwlink/?linkid=870924
Comment:
    Up to 100k</t>
      </text>
    </comment>
    <comment ref="Z71" authorId="161" shapeId="0" xr:uid="{50EABAB9-74DC-4116-B392-EA4144E13896}">
      <text>
        <t>[Threaded comment]
Your version of Excel allows you to read this threaded comment; however, any edits to it will get removed if the file is opened in a newer version of Excel. Learn more: https://go.microsoft.com/fwlink/?linkid=870924
Comment:
    All are considered in the study.
Most likely: B, C, and D.</t>
      </text>
    </comment>
    <comment ref="R73" authorId="162" shapeId="0" xr:uid="{479863EA-7E7A-4407-BBCE-8D2AF42B7E60}">
      <text>
        <t>[Threaded comment]
Your version of Excel allows you to read this threaded comment; however, any edits to it will get removed if the file is opened in a newer version of Excel. Learn more: https://go.microsoft.com/fwlink/?linkid=870924
Comment:
    We are currently in Phase 1 of construction. Phase 1 is working to provide Pure Water to the Northern part of the City by the end of 2025. 
Phase 2 of construction is in the planning phase, and once completed with provide nearly half of the City of San Diego’s water supply by 2035.</t>
      </text>
    </comment>
    <comment ref="U73" authorId="163" shapeId="0" xr:uid="{38ECE436-095F-48CC-8528-D51FCE965D6D}">
      <text>
        <t xml:space="preserve">[Threaded comment]
Your version of Excel allows you to read this threaded comment; however, any edits to it will get removed if the file is opened in a newer version of Excel. Learn more: https://go.microsoft.com/fwlink/?linkid=870924
Comment:
    Since Doug gave me the data for ppl by decade, I'm splitting the capacity by decade too. 30 MGD in Phase 1 2020s, a further 53 MGD by 2030s in Phase 2. </t>
      </text>
    </comment>
    <comment ref="W73" authorId="164" shapeId="0" xr:uid="{78406A41-E3B7-4DA1-9DD6-AB78D67D88A2}">
      <text>
        <t xml:space="preserve">[Threaded comment]
Your version of Excel allows you to read this threaded comment; however, any edits to it will get removed if the file is opened in a newer version of Excel. Learn more: https://go.microsoft.com/fwlink/?linkid=870924
Comment:
    https://worldpopulationreview.com/us-cities/san-diego-ca-population
Reply:
    No - Doug Campbell said this not correct, gave me the pop'n served (2019) estimates per plant, makes it slightly less. See his email saved in Overlaps and in San Diego. 2020s:  (452,632 + 258,772) = 711,404
2030s: (711,404 + 581,579 + 45,614) = 1,338,597
</t>
      </text>
    </comment>
    <comment ref="U74" authorId="165" shapeId="0" xr:uid="{5E4C71A0-34C6-4467-B5D1-C41B79B85863}">
      <text>
        <t xml:space="preserve">[Threaded comment]
Your version of Excel allows you to read this threaded comment; however, any edits to it will get removed if the file is opened in a newer version of Excel. Learn more: https://go.microsoft.com/fwlink/?linkid=870924
Comment:
    Since Doug gave me the data for ppl by decade, I'm splitting the capacity by decade too. 30 MGD in Phase 1 2020s, a further 53 MGD by 2030s in Phase 2. Total 83 MGD. </t>
      </text>
    </comment>
    <comment ref="S76" authorId="166" shapeId="0" xr:uid="{CBFB1AF3-8C1C-4889-992D-B1944461077D}">
      <text>
        <t xml:space="preserve">[Threaded comment]
Your version of Excel allows you to read this threaded comment; however, any edits to it will get removed if the file is opened in a newer version of Excel. Learn more: https://go.microsoft.com/fwlink/?linkid=870924
Comment:
    1.2 MGD stated but that's just for the tertiary dual plumb. I am going with 4MGD which Manisha said is the potable reuse bit, I'll leave out the extra 1.2 as it may just stay non potabel. </t>
      </text>
    </comment>
    <comment ref="W76" authorId="167" shapeId="0" xr:uid="{F56B9029-E9E9-472B-87A2-57C65B7C00F2}">
      <text>
        <t>[Threaded comment]
Your version of Excel allows you to read this threaded comment; however, any edits to it will get removed if the file is opened in a newer version of Excel. Learn more: https://go.microsoft.com/fwlink/?linkid=870924
Comment:
    https://www.sfchronicle.com/sf/article/s-f-exodus-population-recovery-data-18564064.php
Reply:
    I cahnged from 848k or whatever was in that article to 1m which was the figure Manisha gave</t>
      </text>
    </comment>
    <comment ref="N77" authorId="168" shapeId="0" xr:uid="{B36A2A33-23BD-4D58-82A1-320802806277}">
      <text>
        <t xml:space="preserve">[Threaded comment]
Your version of Excel allows you to read this threaded comment; however, any edits to it will get removed if the file is opened in a newer version of Excel. Learn more: https://go.microsoft.com/fwlink/?linkid=870924
Comment:
    Right now, this project is separate from Valley Water’s project of the same name. San Jose and Santa Clara are trying to see if they can be combined into a broader regional project, but not yet.
</t>
      </text>
    </comment>
    <comment ref="S77" authorId="169" shapeId="0" xr:uid="{67D35174-F126-4C87-97AF-467B7769208C}">
      <text>
        <t>[Threaded comment]
Your version of Excel allows you to read this threaded comment; however, any edits to it will get removed if the file is opened in a newer version of Excel. Learn more: https://go.microsoft.com/fwlink/?linkid=870924
Comment:
    This project will provide a dry-year supply of 3.5 million gallons (13.3 million litres) a day to the RWS. Additionally, this project will provide a local benefit to San Jose and Santa Clara by providing 6.5 million gallons (24.6 million litres) a day to the two cities during all years. WHICH IS IT? I've asked</t>
      </text>
    </comment>
    <comment ref="W77" authorId="170" shapeId="0" xr:uid="{DDA86C96-4131-460D-B67F-7ABCFE56DC40}">
      <text>
        <t xml:space="preserve">[Threaded comment]
Your version of Excel allows you to read this threaded comment; however, any edits to it will get removed if the file is opened in a newer version of Excel. Learn more: https://go.microsoft.com/fwlink/?linkid=870924
Comment:
    See Manisha's note - she said 2.7m but I imagine that that would include the 1m that get PureWaterSF so don't want to double count them. </t>
      </text>
    </comment>
    <comment ref="Z78" authorId="171" shapeId="0" xr:uid="{699B252A-7E9D-45C8-928D-AABFEF32ACBD}">
      <text>
        <t>[Threaded comment]
Your version of Excel allows you to read this threaded comment; however, any edits to it will get removed if the file is opened in a newer version of Excel. Learn more: https://go.microsoft.com/fwlink/?linkid=870924
Comment:
    part of the reuse water is blended into water reservoirs and used as a source of drinking water for public consumption. 
And, the other part is directly blended into the water distribution system for public consumption.  SEEING IF WE CAN ADD A STORY ON 2 LAYERS</t>
      </text>
    </comment>
    <comment ref="R79" authorId="172" shapeId="0" xr:uid="{500A8A2C-AA6E-4BEE-B66D-374F716F7C15}">
      <text>
        <t xml:space="preserve">[Threaded comment]
Your version of Excel allows you to read this threaded comment; however, any edits to it will get removed if the file is opened in a newer version of Excel. Learn more: https://go.microsoft.com/fwlink/?linkid=870924
Comment:
    Currently, the Silicon Valley Advanced Water Purification Center uses secondary treated wastewater from the San Jose/Santa Clara Regional Wastewater facility and further treats the water with Microfiltration, Reverse Osmosis, and Ultraviolet Light Disinfection. The Purified water is then blended with tertiary treated wastewater from the San Jose/Santa Clara Regional Wastewater facility to created enhanced recycled water. The water produced from both facilities is used for non-potable uses in San Jose, Santa Clara, and Milpitas. 
We are currently in between option “c” and “d”. We have plans to build another Purification Center in the Palo Alto, CA area and potentially expand the Silicon Valley Advanced Water Purification Center in San Jose, CA. </t>
      </text>
    </comment>
    <comment ref="S79" authorId="173" shapeId="0" xr:uid="{8EA6B31F-CD0B-41A5-BC39-BD3228A81404}">
      <text>
        <t xml:space="preserve">[Threaded comment]
Your version of Excel allows you to read this threaded comment; however, any edits to it will get removed if the file is opened in a newer version of Excel. Learn more: https://go.microsoft.com/fwlink/?linkid=870924
Comment:
    But check Hossein and Kirsten's emails of 240617 about the 24MGD ultimate by 2030. Yes, we had 8 MGD here but Hossein corrected this with this note: 
The current 8mgd plant is not for groundwater recharge and it is mainly  for outreach/education as well as enhancing the recycled water quality. Our future purified water project is planned for up to 24 mgd Direct Potable Reuse (RWA/TWA) by 2030. 
(DF note: Kirsten said 2035 so I've put 2030s as the start decade which seems to cover both their answers. </t>
      </text>
    </comment>
    <comment ref="W79" authorId="174" shapeId="0" xr:uid="{2E8942D1-F2AB-45A8-A395-37B16539E875}">
      <text>
        <t>[Threaded comment]
Your version of Excel allows you to read this threaded comment; however, any edits to it will get removed if the file is opened in a newer version of Excel. Learn more: https://go.microsoft.com/fwlink/?linkid=870924
Comment:
    They say 'nearly 1.9 million' so I've guessed that, it is probably low balling it but that's ok 
Reply:
    I'm changing it to zero til I get an actual number from them….</t>
      </text>
    </comment>
    <comment ref="Z79" authorId="175" shapeId="0" xr:uid="{93FAA81C-ABFA-4EA1-9B77-FC560ABF1542}">
      <text>
        <t>[Threaded comment]
Your version of Excel allows you to read this threaded comment; however, any edits to it will get removed if the file is opened in a newer version of Excel. Learn more: https://go.microsoft.com/fwlink/?linkid=870924
Comment:
    part of the reuse water is blended into water reservoirs and used as a source of drinking water for public consumption. 
And, the other part is directly blended into the water distribution system for public consumption.  SEEING IF WE CAN ADD A STORY ON 2 LAYERS</t>
      </text>
    </comment>
    <comment ref="R80" authorId="176" shapeId="0" xr:uid="{DAE84D84-FDE1-4EE8-B484-FEFE281D2DA0}">
      <text>
        <t>[Threaded comment]
Your version of Excel allows you to read this threaded comment; however, any edits to it will get removed if the file is opened in a newer version of Excel. Learn more: https://go.microsoft.com/fwlink/?linkid=870924
Comment:
    Seqwater has one operational plant and two plants currently kept in care and maintenance mode. 
Seqwater is examining further opportunities to utilise the Western Corridor Recycled Water Scheme to supply to industry and agricultural customers to offset potable demand.  
The Scheme will also continue to remain a drought response measure.</t>
      </text>
    </comment>
    <comment ref="X80" authorId="177" shapeId="0" xr:uid="{D2576B9A-6669-4399-9F87-AA83787C30F1}">
      <text>
        <t xml:space="preserve">[Threaded comment]
Your version of Excel allows you to read this threaded comment; however, any edits to it will get removed if the file is opened in a newer version of Excel. Learn more: https://go.microsoft.com/fwlink/?linkid=870924
Comment:
    A (whole of system) as a drought response measure &amp; B (industrial customers).
Note from DF: That is flat out not true for B, if it’s for industrial customers, by definition it’s not potable reuse. </t>
      </text>
    </comment>
    <comment ref="Z81" authorId="178" shapeId="0" xr:uid="{F7266A48-AA05-47D4-AF6C-4BE5D8861997}">
      <text>
        <t xml:space="preserve">[Threaded comment]
Your version of Excel allows you to read this threaded comment; however, any edits to it will get removed if the file is opened in a newer version of Excel. Learn more: https://go.microsoft.com/fwlink/?linkid=870924
Comment:
    Reservoir augmentation – blending purified recycled water into a water reservoir used as a source of drinking water supply for a public water system
</t>
      </text>
    </comment>
    <comment ref="S83" authorId="179" shapeId="0" xr:uid="{5864CAAD-99DD-421F-A56B-529142BB492C}">
      <text>
        <t>[Threaded comment]
Your version of Excel allows you to read this threaded comment; however, any edits to it will get removed if the file is opened in a newer version of Excel. Learn more: https://go.microsoft.com/fwlink/?linkid=870924
Comment:
    Don’t publish their full scale capacity but demo 0.5 ML/D = 0.13 million gallons/day</t>
      </text>
    </comment>
    <comment ref="T83" authorId="180" shapeId="0" xr:uid="{319EAAE3-2742-4FB9-8BED-60A19ED33276}">
      <text>
        <t>[Threaded comment]
Your version of Excel allows you to read this threaded comment; however, any edits to it will get removed if the file is opened in a newer version of Excel. Learn more: https://go.microsoft.com/fwlink/?linkid=870924
Comment:
    Don’t publish their full scale capacity but demo 0.5 ML/D = 0.13 million gallons/day</t>
      </text>
    </comment>
    <comment ref="W83" authorId="181" shapeId="0" xr:uid="{458647C9-E515-4C75-BCE4-56D30B6DD2E8}">
      <text>
        <t>[Threaded comment]
Your version of Excel allows you to read this threaded comment; however, any edits to it will get removed if the file is opened in a newer version of Excel. Learn more: https://go.microsoft.com/fwlink/?linkid=870924
Comment:
    Was 4148000 in RM calcs</t>
      </text>
    </comment>
    <comment ref="W84" authorId="182" shapeId="0" xr:uid="{5BE5EFBF-2526-4FA2-83CB-CCA9E1D81140}">
      <text>
        <t>[Threaded comment]
Your version of Excel allows you to read this threaded comment; however, any edits to it will get removed if the file is opened in a newer version of Excel. Learn more: https://go.microsoft.com/fwlink/?linkid=870924
Comment:
    They say 2 million ppl but not clear if they all get the water I''vce asked</t>
      </text>
    </comment>
    <comment ref="V85" authorId="183" shapeId="0" xr:uid="{2D3DB848-7393-4C23-9657-B0CEB6EB3D8E}">
      <text>
        <t>[Threaded comment]
Your version of Excel allows you to read this threaded comment; however, any edits to it will get removed if the file is opened in a newer version of Excel. Learn more: https://go.microsoft.com/fwlink/?linkid=870924
Comment:
    Lillian suggested update 6600 (midpoint) to their 'up to' of 9900 makes sense to me</t>
      </text>
    </comment>
    <comment ref="Z85" authorId="184" shapeId="0" xr:uid="{277BE507-9A39-4126-B585-2E39A9F9A8CF}">
      <text>
        <t>[Threaded comment]
Your version of Excel allows you to read this threaded comment; however, any edits to it will get removed if the file is opened in a newer version of Excel. Learn more: https://go.microsoft.com/fwlink/?linkid=870924
Comment:
    part of the reuse water is blended into water reservoirs and used as a source of drinking water for public consumption. 
And, the other part is directly blended into the water distribution system for public consumption.  SEEING IF WE CAN ADD A STORY ON 2 LAYERS</t>
      </text>
    </comment>
    <comment ref="J86" authorId="185" shapeId="0" xr:uid="{1682B961-EA3A-44A8-9958-3D94AE086763}">
      <text>
        <t xml:space="preserve">[Threaded comment]
Your version of Excel allows you to read this threaded comment; however, any edits to it will get removed if the file is opened in a newer version of Excel. Learn more: https://go.microsoft.com/fwlink/?linkid=870924
Comment:
    DF note - that doesn't really answer whether the whole operating area / customer base will receive the water but that's ok for now, will chase this detail if necessary. </t>
      </text>
    </comment>
    <comment ref="R86" authorId="186" shapeId="0" xr:uid="{ACD2817B-7EEE-4A77-8EDB-8F9718601CFF}">
      <text>
        <t>[Threaded comment]
Your version of Excel allows you to read this threaded comment; however, any edits to it will get removed if the file is opened in a newer version of Excel. Learn more: https://go.microsoft.com/fwlink/?linkid=870924
Comment:
    Bench and Pilot testing were completed.  Now the project is in design phase. Zohreh specified D</t>
      </text>
    </comment>
    <comment ref="W86" authorId="187" shapeId="0" xr:uid="{F27B0D3F-C01B-4821-9E4C-C911DA93C621}">
      <text>
        <t>[Threaded comment]
Your version of Excel allows you to read this threaded comment; however, any edits to it will get removed if the file is opened in a newer version of Excel. Learn more: https://go.microsoft.com/fwlink/?linkid=870924
Comment:
    See Zohreh extra email info do not publish</t>
      </text>
    </comment>
    <comment ref="AB86" authorId="188" shapeId="0" xr:uid="{4D9F756B-22DD-4EE1-BFF1-1F35B89E78C8}">
      <text>
        <t>[Threaded comment]
Your version of Excel allows you to read this threaded comment; however, any edits to it will get removed if the file is opened in a newer version of Excel. Learn more: https://go.microsoft.com/fwlink/?linkid=870924
Comment:
    Next few years was zohreh's note so 2020s.</t>
      </text>
    </comment>
    <comment ref="S87" authorId="189" shapeId="0" xr:uid="{CABE5354-89A2-4652-A470-42DAE10BC87E}">
      <text>
        <t xml:space="preserve">[Threaded comment]
Your version of Excel allows you to read this threaded comment; however, any edits to it will get removed if the file is opened in a newer version of Excel. Learn more: https://go.microsoft.com/fwlink/?linkid=870924
Comment:
    Thomas: Well the capacity (name plate production capacity) is 21 000 m3/day so the 5.5 MGD seems correct to me.
</t>
      </text>
    </comment>
    <comment ref="Y87" authorId="190" shapeId="0" xr:uid="{9B4D16AF-C21A-4522-810D-0C6004BC3159}">
      <text>
        <t>[Threaded comment]
Your version of Excel allows you to read this threaded comment; however, any edits to it will get removed if the file is opened in a newer version of Excel. Learn more: https://go.microsoft.com/fwlink/?linkid=870924
Comment:
    Recycled water from wastewater; There are two plants involved in the process, number 1 a activedt sludge effluent treatment plant followed by the reclamation plant.</t>
      </text>
    </comment>
    <comment ref="K88" authorId="191" shapeId="0" xr:uid="{D0E39BC5-0C5B-444A-97F7-4A4EAB3C596E}">
      <text>
        <t>[Threaded comment]
Your version of Excel allows you to read this threaded comment; however, any edits to it will get removed if the file is opened in a newer version of Excel. Learn more: https://go.microsoft.com/fwlink/?linkid=870924
Comment:
    https://en.wikipedia.org/wiki/Koksijde
https://en.wikipedia.org/wiki/De_Panne</t>
      </text>
    </comment>
    <comment ref="W88" authorId="192" shapeId="0" xr:uid="{9E0491E5-FCD0-40D8-B3F0-E8155F157EF5}">
      <text>
        <t>[Threaded comment]
Your version of Excel allows you to read this threaded comment; however, any edits to it will get removed if the file is opened in a newer version of Excel. Learn more: https://go.microsoft.com/fwlink/?linkid=870924
Comment:
    Chosen as mid-point between EVH;s permanent estimate of 40k and his summer estimate of 100k</t>
      </text>
    </comment>
    <comment ref="V89" authorId="193" shapeId="0" xr:uid="{EC311133-F487-4F4B-B2C4-8324B62A68A6}">
      <text>
        <t>[Threaded comment]
Your version of Excel allows you to read this threaded comment; however, any edits to it will get removed if the file is opened in a newer version of Excel. Learn more: https://go.microsoft.com/fwlink/?linkid=870924
Comment:
    3000 AFY is whats on the WRAC static maps</t>
      </text>
    </comment>
    <comment ref="L90" authorId="194" shapeId="0" xr:uid="{26DAE4E9-465E-498B-B223-88A53B02631F}">
      <text>
        <t xml:space="preserve">[Threaded comment]
Your version of Excel allows you to read this threaded comment; however, any edits to it will get removed if the file is opened in a newer version of Excel. Learn more: https://go.microsoft.com/fwlink/?linkid=870924
Comment:
    See Ammerman email
hanks. So it sounds like the estimate of how many people would be drinking the water if a scheme is built, would be: 
All of Altamonte Springs, City of Maitland, Eatonville, Winter Park, Longwood Your list of whole sale customers appears to be those we are providing wastewater service to. The whole sale water agreements are limited to Seminole County residence adjacent to Altamonte’s service area. Perhaps say something like “Altamonte provides drinking water to all customers within the City limits as well as Seminole County residence adjacent to the City. The City also emergency interconnect agreements with Seminole County and Florida Government Utility Authority.   
Some of Seminole County – should I include Sanford? Are there any other cities? See above. Sanford is not served by the City.
In total it seems like about 6 cities could be drinking the purified recycled water from Altamonte Springs? The population numbers in the table below are our best estimate of total population served. This includes customers in AS and Seminole County. The list of City’s refers to our whole sale wastewater service agreements. Sorry for any confusion on this point my earlier communications might have caused. 
</t>
      </text>
    </comment>
    <comment ref="R90" authorId="195" shapeId="0" xr:uid="{C98A4342-D202-440D-8712-F41799DE8813}">
      <text>
        <t xml:space="preserve">[Threaded comment]
Your version of Excel allows you to read this threaded comment; however, any edits to it will get removed if the file is opened in a newer version of Excel. Learn more: https://go.microsoft.com/fwlink/?linkid=870924
Comment:
    pureALTA falls within the exploring/potential category. The pilot was constructed in 2016 and a year-long study was conducted demonstrating the ozone/BAF based system could reliably achieve the regulated and unregulated water quality requirements. </t>
      </text>
    </comment>
    <comment ref="S90" authorId="196" shapeId="0" xr:uid="{3B467DE5-A367-4612-8EAF-DAB2644E0E6B}">
      <text>
        <t>[Threaded comment]
Your version of Excel allows you to read this threaded comment; however, any edits to it will get removed if the file is opened in a newer version of Excel. Learn more: https://go.microsoft.com/fwlink/?linkid=870924
Comment:
    The potable reuse pilot project will treat approximately 28,800 gallons per day (gpd), which is less than 1 percent of the total water currently produced in the City (6 million gallons per day). If the pilot project is successful, we might build a full-scale treatment system with a capacity of 300,000 to 500,000 gpd (approximately 5 percent of the City’s future water demand, 9 million gallons per day) to provide a purified water supply that supplements the City’s drinking water system. 
Source: https://www.altamonte.org/DocumentCenter/View/5245/pureALTA-Info-Sheet</t>
      </text>
    </comment>
    <comment ref="W90" authorId="197" shapeId="0" xr:uid="{BA21CDFA-6305-4299-9CED-D4366DFF54BA}">
      <text>
        <t xml:space="preserve">[Threaded comment]
Your version of Excel allows you to read this threaded comment; however, any edits to it will get removed if the file is opened in a newer version of Excel. Learn more: https://go.microsoft.com/fwlink/?linkid=870924
Comment:
    I've gone with the 2025 figure in David A's email, as it's the whole pop'n served and in other places I have used currrent (2024ish) population figures for estimated popn. </t>
      </text>
    </comment>
    <comment ref="X90" authorId="198" shapeId="0" xr:uid="{C7F9334E-2ED5-44EB-BD7D-6D8D98FEDCE3}">
      <text>
        <t xml:space="preserve">[Threaded comment]
Your version of Excel allows you to read this threaded comment; however, any edits to it will get removed if the file is opened in a newer version of Excel. Learn more: https://go.microsoft.com/fwlink/?linkid=870924
Comment:
    The pureALTA concept assumed direct potable reuse when and if it is implemented at scale. </t>
      </text>
    </comment>
    <comment ref="Z90" authorId="199" shapeId="0" xr:uid="{6CC0E246-7C3E-4F24-876C-AAEB45B4273B}">
      <text>
        <t>[Threaded comment]
Your version of Excel allows you to read this threaded comment; however, any edits to it will get removed if the file is opened in a newer version of Excel. Learn more: https://go.microsoft.com/fwlink/?linkid=870924
Comment:
    The conceptual level plans call for treated water augmentation if pureALTA is implemented at scale.</t>
      </text>
    </comment>
    <comment ref="AA90" authorId="200" shapeId="0" xr:uid="{6ECA699C-FAB5-4EDC-BD30-17DBFE45508B}">
      <text>
        <t xml:space="preserve">[Threaded comment]
Your version of Excel allows you to read this threaded comment; however, any edits to it will get removed if the file is opened in a newer version of Excel. Learn more: https://go.microsoft.com/fwlink/?linkid=870924
Comment:
    Difficult to say. How about “The City is within the Central Florida Planning Initiative (CFWI) area which has been identified as a high growth area which will likely required new and non-traditional water supplies as populations continue to increase. Potable reuse projects, such as pureALTA, provide an additional option to meeting these future demands which may be less expensive and more reliable than surface waters or brackish ground water sources.”  
Thanks – I actually don’t need a statement, no one will even be able to see Altamonte Springs in this figure; I’m just after an estimate of when it would get built, if it does get built:  the 2020s, 2030s or 2040s?  We’re simply adding up total projected capacity by decade, across the whole world. For the purposes of providing an estimate say 2030s but this is just a best guess.
</t>
      </text>
    </comment>
    <comment ref="L91" authorId="201" shapeId="0" xr:uid="{BF8B2CA6-E995-482D-AA4A-774B9739BA4A}">
      <text>
        <t xml:space="preserve">[Threaded comment]
Your version of Excel allows you to read this threaded comment; however, any edits to it will get removed if the file is opened in a newer version of Excel. Learn more: https://go.microsoft.com/fwlink/?linkid=870924
Comment:
    How many cities will be supplied with the water from your full scale program? Your form mentions Calabasas, Agoura Hills, Westlake Village, Hidden Hills, Oak Park – are they all cities? If so would you say 5?  Somewhere else it mentions Thousand Oaks – is that what you might call another city or not? – Correct. Those are all cities that will receive Pure Water. Please note that we also serve some unincorporated areas of LA County (Chatsworth &amp; Malibou Lake). I don’t know that we want to mention Thousand Oaks, as they only *may* receive pure water through our interconnection with them. I will defer to Oliver on that one. Sounds like it’s safer to say 5 then? (Better to undercount than over-count?) Does that sound like a good approach Oliver? 5 is probably more accurate.  Any water to Thousand Oaks and other areas served by Calleguas Municipal Water District would be incidental if we use our intertie.  This water will be used to serve demands in the LVMWD and TWSD service areas. It will also become a fraction of our overall supply, so any water sent through district interconnection could contain a portion of pure water.
</t>
      </text>
    </comment>
    <comment ref="N91" authorId="202" shapeId="0" xr:uid="{32E36661-E701-4294-BA25-296015B191F1}">
      <text>
        <t>[Threaded comment]
Your version of Excel allows you to read this threaded comment; however, any edits to it will get removed if the file is opened in a newer version of Excel. Learn more: https://go.microsoft.com/fwlink/?linkid=870924
Comment:
    Yes, they are separate. We have a very small portion of Ventura County in our service area in Westlake Village. There is some overlap Ok, good to know, thanks. 
Reply:
    DF will note this overlap here but seems so minor that will not chase further.</t>
      </text>
    </comment>
    <comment ref="R91" authorId="203" shapeId="0" xr:uid="{4933755D-A6F1-41D3-B69F-D54ED0899363}">
      <text>
        <t>[Threaded comment]
Your version of Excel allows you to read this threaded comment; however, any edits to it will get removed if the file is opened in a newer version of Excel. Learn more: https://go.microsoft.com/fwlink/?linkid=870924
Comment:
    Planned – The Pure Water Project is scheduled to be operational by 2028. The JPA is in the procurement phase as of December 2023, having approved the environmental impact report December 2022.</t>
      </text>
    </comment>
    <comment ref="S92" authorId="204" shapeId="0" xr:uid="{723B9509-B53B-4DA4-95CA-FBFC92FBA956}">
      <text>
        <t xml:space="preserve">[Threaded comment]
Your version of Excel allows you to read this threaded comment; however, any edits to it will get removed if the file is opened in a newer version of Excel. Learn more: https://go.microsoft.com/fwlink/?linkid=870924
Comment:
    ON AVERAGE 3 MGD OF AQUIFER RECHARGE IS REASONABLE.  THIS WOULD BE A DAILY AVERAGE OF OUR CURRENT RECHARGE.  SOME DAYS MORE, SOME DAYS LESS.
</t>
      </text>
    </comment>
    <comment ref="W92" authorId="205" shapeId="0" xr:uid="{4B749FDC-B2A2-4129-A7B0-7D23F45689B7}">
      <text>
        <t xml:space="preserve">[Threaded comment]
Your version of Excel allows you to read this threaded comment; however, any edits to it will get removed if the file is opened in a newer version of Excel. Learn more: https://go.microsoft.com/fwlink/?linkid=870924
Comment:
    ASSUMING 130 GPCD, AND 3 MGD, THIS WOULD EQUAL 23,000 PEOPLE
</t>
      </text>
    </comment>
    <comment ref="W93" authorId="206" shapeId="0" xr:uid="{0F9B5AC8-9953-498E-87AD-40D77230D313}">
      <text>
        <t>[Threaded comment]
Your version of Excel allows you to read this threaded comment; however, any edits to it will get removed if the file is opened in a newer version of Excel. Learn more: https://go.microsoft.com/fwlink/?linkid=870924
Comment:
    The 10 MGD PLANT AT 130 GPCD THIS WOULD EQUAL 77,000 PEOPLE.  SAME AQUIFER, SAME DISTRIBUTION SYSTEM.  DUE TO THE GEOGRAPHIC DISTANCE (12 MILES) BETWEEN THE TWO PROJECTS, IT IS UNLIKELY THAT SOMEONE WILL RECEIVE WATER FROM BOTH PROJECTS. 
DF go back &amp; check later that that isn't a 'meets the needs of how many ppl's full water suppply' answer</t>
      </text>
    </comment>
    <comment ref="L94" authorId="207" shapeId="0" xr:uid="{033B1BA5-6088-4001-B2F5-4BFC18643BE3}">
      <text>
        <t>[Threaded comment]
Your version of Excel allows you to read this threaded comment; however, any edits to it will get removed if the file is opened in a newer version of Excel. Learn more: https://go.microsoft.com/fwlink/?linkid=870924
Comment:
    Was 7 byut mike said 6 cities + unincorporated area</t>
      </text>
    </comment>
    <comment ref="W94" authorId="208" shapeId="0" xr:uid="{5B419EAE-521C-4E1F-9BCA-81035ABE1D7F}">
      <text>
        <t xml:space="preserve">[Threaded comment]
Your version of Excel allows you to read this threaded comment; however, any edits to it will get removed if the file is opened in a newer version of Excel. Learn more: https://go.microsoft.com/fwlink/?linkid=870924
Comment:
    Was 106,000 but mike said 95000
Reply:
    Then in june see photo and email he said 100k make medium dot size. </t>
      </text>
    </comment>
    <comment ref="R95" authorId="209" shapeId="0" xr:uid="{D8B7292B-EA47-4577-A945-BC58D54FA37E}">
      <text>
        <t xml:space="preserve">[Threaded comment]
Your version of Excel allows you to read this threaded comment; however, any edits to it will get removed if the file is opened in a newer version of Excel. Learn more: https://go.microsoft.com/fwlink/?linkid=870924
Comment:
    Operational since 2008, the GWRS completed its final expansion in the Spring of 2023. </t>
      </text>
    </comment>
    <comment ref="W95" authorId="210" shapeId="0" xr:uid="{45466B4A-D8B6-48BB-9898-EDB1981B8D60}">
      <text>
        <t xml:space="preserve">[Threaded comment]
Your version of Excel allows you to read this threaded comment; however, any edits to it will get removed if the file is opened in a newer version of Excel. Learn more: https://go.microsoft.com/fwlink/?linkid=870924
Comment:
    So, our service area serves 2.5 million people who received GWRS water as part of their drinking water supply.
We have 19 member agencies who pump water out of the groundwater basin, and that amounts to 23 cities served. 
</t>
      </text>
    </comment>
    <comment ref="Y95" authorId="211" shapeId="0" xr:uid="{C671205D-B91C-4DCB-9E08-4471CC1FD283}">
      <text>
        <t>[Threaded comment]
Your version of Excel allows you to read this threaded comment; however, any edits to it will get removed if the file is opened in a newer version of Excel. Learn more: https://go.microsoft.com/fwlink/?linkid=870924
Comment:
    Treated wastewater from Orange County Sanitation District (OC San)</t>
      </text>
    </comment>
    <comment ref="R96" authorId="212" shapeId="0" xr:uid="{84FB20A6-0264-4F68-BB2D-F296BAD50DA6}">
      <text>
        <t>[Threaded comment]
Your version of Excel allows you to read this threaded comment; however, any edits to it will get removed if the file is opened in a newer version of Excel. Learn more: https://go.microsoft.com/fwlink/?linkid=870924
Comment:
    Exploring (there is an existing stormwater harvesting scheme which supplements the drinking water supply for Orange, which is an innovative way to supplement the current water sources). Council is intending to undertake a Preliminary Business Case for a future PRW Treatment Demonstration Plant and Learning Centre – (d)</t>
      </text>
    </comment>
    <comment ref="X96" authorId="213" shapeId="0" xr:uid="{BF7B70CC-8BBF-452D-97F5-3780CD69544A}">
      <text>
        <t>[Threaded comment]
Your version of Excel allows you to read this threaded comment; however, any edits to it will get removed if the file is opened in a newer version of Excel. Learn more: https://go.microsoft.com/fwlink/?linkid=870924
Comment:
    For any future PRW scheme – (a) IPR</t>
      </text>
    </comment>
    <comment ref="Y96" authorId="214" shapeId="0" xr:uid="{06754A04-1CDB-40CD-B6D1-CE2CD2E7A2E8}">
      <text>
        <t xml:space="preserve">[Threaded comment]
Your version of Excel allows you to read this threaded comment; however, any edits to it will get removed if the file is opened in a newer version of Excel. Learn more: https://go.microsoft.com/fwlink/?linkid=870924
Comment:
    For any future PRW scheme – (a) recycled water from wastewater </t>
      </text>
    </comment>
    <comment ref="Z96" authorId="215" shapeId="0" xr:uid="{DF3B4598-F8C4-4B2D-89D6-B60821DA1856}">
      <text>
        <t>[Threaded comment]
Your version of Excel allows you to read this threaded comment; however, any edits to it will get removed if the file is opened in a newer version of Excel. Learn more: https://go.microsoft.com/fwlink/?linkid=870924
Comment:
    For any future PRW scheme – (b) reservoir augmentation</t>
      </text>
    </comment>
    <comment ref="K97" authorId="216" shapeId="0" xr:uid="{3266A3D3-89FA-421F-B6A1-04D43AD63175}">
      <text>
        <t xml:space="preserve">[Threaded comment]
Your version of Excel allows you to read this threaded comment; however, any edits to it will get removed if the file is opened in a newer version of Excel. Learn more: https://go.microsoft.com/fwlink/?linkid=870924
Comment:
    How many people (not connections to properties) is your potable reuse program expected to serve? (eg Google tells me the population of Santa Monica is 86,452… will the water produced when SWIP potable reuse goes live be distributed to them all?) Approximately 90,000 residents. And yes, once potable reuse goes live with groundwater injection it will eventually be distributed to everyone after retention time in the groundwater basin and final treatment through the City’s drinking water treatment plant.
</t>
      </text>
    </comment>
    <comment ref="W97" authorId="217" shapeId="0" xr:uid="{19D40C2C-4554-419D-B87A-A48699F706F9}">
      <text>
        <t xml:space="preserve">[Threaded comment]
Your version of Excel allows you to read this threaded comment; however, any edits to it will get removed if the file is opened in a newer version of Excel. Learn more: https://go.microsoft.com/fwlink/?linkid=870924
Comment:
    How many people (not connections to properties) is your potable reuse program expected to serve? (eg Google tells me the population of Santa Monica is 86,452… will the water produced when SWIP potable reuse goes live be distributed to them all?) Approximately 90,000 residents. And yes, once potable reuse goes live with groundwater injection it will eventually be distributed to everyone after retention time in the groundwater basin and final treatment through the City’s drinking water treatment plant.
</t>
      </text>
    </comment>
    <comment ref="X97" authorId="218" shapeId="0" xr:uid="{8DD83630-3F77-4BE3-A114-19BC6DE3A13A}">
      <text>
        <t>[Threaded comment]
Your version of Excel allows you to read this threaded comment; however, any edits to it will get removed if the file is opened in a newer version of Excel. Learn more: https://go.microsoft.com/fwlink/?linkid=870924
Comment:
    Indirect potable reuse but also serving irrigation and dual-plumbing applications</t>
      </text>
    </comment>
    <comment ref="Z97" authorId="219" shapeId="0" xr:uid="{3B079B9B-800F-4B8E-B12A-201E37DA36A5}">
      <text>
        <t>[Threaded comment]
Your version of Excel allows you to read this threaded comment; however, any edits to it will get removed if the file is opened in a newer version of Excel. Learn more: https://go.microsoft.com/fwlink/?linkid=870924
Comment:
    Groundwater augmentation – subsurface application through groundwater injection. However, SWIP meets all treatment requirements within the facilities and does not require blending with diluent water.</t>
      </text>
    </comment>
    <comment ref="AA97" authorId="220" shapeId="0" xr:uid="{D988EF6C-DF29-4AC5-B7C2-286192F338DC}">
      <text>
        <t>[Threaded comment]
Your version of Excel allows you to read this threaded comment; however, any edits to it will get removed if the file is opened in a newer version of Excel. Learn more: https://go.microsoft.com/fwlink/?linkid=870924
Comment:
    I need to allocate you to a category (because I’ll be grouping them on the map). I’m going to allocate you as Planned, since your potable reuse is planned to start summer 2024. (I note your non-potable is Operating already, but our map is specifically focussing on potable reuse. Ok? Rereading the “Operating” line, SWIP would fall under Operating. The facility is now permitted for groundwater recharge and the injection well is substantially complete, but we are waiting for Summer 2024 due to permit amendments on the drinking water side for another project currently in construction. So because we won’t start producing water until summer, we cannot start injecting water until then as well. Convoluted answer so maybe see proposed revisions below. Let me know if that is better.
SWIP is operating, currently serving approximately 20 irrigation and dual-plumbing customers, with plans to serve dozens more customers by 2029. Groundwater recharge operations are available and planned to begin Summer 2024.</t>
      </text>
    </comment>
    <comment ref="E98" authorId="221" shapeId="0" xr:uid="{9E9025A9-A265-45C5-84E8-C56DD2175C62}">
      <text>
        <t xml:space="preserve">[Threaded comment]
Your version of Excel allows you to read this threaded comment; however, any edits to it will get removed if the file is opened in a newer version of Excel. Learn more: https://go.microsoft.com/fwlink/?linkid=870924
Comment:
    Actually sorry one other question if I may. For the map, we’re trying to give each map entry a name that includes a navigable place/community (as well as the name of the utility, project etc). So for you I’d probably want to include Inland Empire in the title, but how could I differentiate that from Inland Empire’s project?  For example could we call theirs ‘Inland Empire’ and yours ‘Inland Empire / East Valley’ or something like that? Since Inland Empire is part of the name of that utility provider, how about using the primary city we service? “Highland, CA”. The city isn’t as large as say Los Angeles but it is the location where we cover 100% of the city. 
</t>
      </text>
    </comment>
    <comment ref="L98" authorId="222" shapeId="0" xr:uid="{692DBC9B-E44C-43DD-8C99-1EC90D13DB33}">
      <text>
        <t xml:space="preserve">[Threaded comment]
Your version of Excel allows you to read this threaded comment; however, any edits to it will get removed if the file is opened in a newer version of Excel. Learn more: https://go.microsoft.com/fwlink/?linkid=870924
Comment:
    We service the City of Highland and City of San Bernardino. We also service portions of unincorporated San Bernardino County. 
</t>
      </text>
    </comment>
    <comment ref="N98" authorId="223" shapeId="0" xr:uid="{D39B5BB5-BA8E-4DEF-B957-FC6BC6AC2B0F}">
      <text>
        <t>[Threaded comment]
Your version of Excel allows you to read this threaded comment; however, any edits to it will get removed if the file is opened in a newer version of Excel. Learn more: https://go.microsoft.com/fwlink/?linkid=870924
Comment:
    Also, I saw you listed Inland Empire as part of your service area. There’s another project called Chino Basin Program run by Inland Empire Utilities Agency. I haven’t got their form yet… does that project serve the same place/community as yours or different?  Or some partial overlap? No, they are in a different basin/service area. IEUA is nearby and probably about 45 minutes away. Below are links to the map of each project so hopefully that helps. 
EVWD’s project
https://www.google.com/maps/place/Sterling+Natural+Resource+Center/@34.1089284,-117.2531464,642m/data=!3m1!1e3!4m6!3m5!1s0x80c3554bf68913bb:0xebd69c2b0cfb5e2!8m2!3d34.1085897!4d-117.2520427!16s%2Fg%2F11pzfxq6t0?entry=ttu
IEUA’s project
https://www.google.com/maps/place/Inland+Empire+Utilities+Agency/@33.9699693,-117.6884399,2572m/data=!3m1!1e3!4m14!1m7!3m6!1s0x80c3554bf68913bb:0xebd69c2b0cfb5e2!2sSterling+Natural+Resource+Center!8m2!3d34.1085897!4d-117.2520427!16s%2Fg%2F11pzfxq6t0!3m5!1s0x80dcccf0ea41f187:0x1d1bff11dd4da7a7!8m2!3d33.9674625!4d-117.6765448!16s%2Fg%2F1td58xn3?entry=ttu</t>
      </text>
    </comment>
    <comment ref="L99" authorId="224" shapeId="0" xr:uid="{6463CDF5-1233-4865-AB80-19F62DFF02FA}">
      <text>
        <t xml:space="preserve">[Threaded comment]
Your version of Excel allows you to read this threaded comment; however, any edits to it will get removed if the file is opened in a newer version of Excel. Learn more: https://go.microsoft.com/fwlink/?linkid=870924
Comment:
    La boucle Reuse Jourdain permet de réinjecter les eaux affinées dans le réservoir du Jaunay. L’usine de production d’eau potable du Jaunay dessert un secteur géographique d’environ 15 villes qui représente une population de 75.000 personnes en hiver et 150.000 personnes en été.
</t>
      </text>
    </comment>
    <comment ref="S99" authorId="225" shapeId="0" xr:uid="{84998728-1C09-47F8-99BC-F572E217E108}">
      <text>
        <t>[Threaded comment]
Your version of Excel allows you to read this threaded comment; however, any edits to it will get removed if the file is opened in a newer version of Excel. Learn more: https://go.microsoft.com/fwlink/?linkid=870924
Comment:
    processes 600m3 /h = that's input, DF asking output Effectivement, avec les pertes en eau lors du traitement, la capacité réelle est d’environ 115 m3/h en 1ère étape (démonstrateur Jourdain) et 450 m3/h en solution à long terme. Si on prend l’hypothèse que cette solution pourra fonctionner environ la moitié de l’année, cela représente un volume complémentaire d’environ 2 millions de m3 à long terme. Je complète la réponse de Julien sur la capacité de production de l'usine. Avec 600 m3/h d'eau brute (effluent secondaire) à traiter, l'unité d'affinage, si elle conserve la même ligne de procédé et les mêmes taux de conversion que l'usine de démonstration, devrait permettre une capacité de production nette de 10,400 m3/j (10.4 MLD).</t>
      </text>
    </comment>
    <comment ref="W100" authorId="226" shapeId="0" xr:uid="{5DEBCC38-B4EA-49FD-A4A4-124593DD912E}">
      <text>
        <t xml:space="preserve">[Threaded comment]
Your version of Excel allows you to read this threaded comment; however, any edits to it will get removed if the file is opened in a newer version of Excel. Learn more: https://go.microsoft.com/fwlink/?linkid=870924
Comment:
    We have assumed the full population of Abilene which is 125,418 (according to this World Population web estimate), plus 32,000 wholesale customers.  </t>
      </text>
    </comment>
    <comment ref="R101" authorId="227" shapeId="0" xr:uid="{1C6D99C5-BF4D-4F56-9D60-05D3031C4EFD}">
      <text>
        <t>[Threaded comment]
Your version of Excel allows you to read this threaded comment; however, any edits to it will get removed if the file is opened in a newer version of Excel. Learn more: https://go.microsoft.com/fwlink/?linkid=870924
Comment:
    Exploring or Potential. The District commissioned a Feasibility Study in 2021 that is 95% complete.</t>
      </text>
    </comment>
    <comment ref="R102" authorId="228" shapeId="0" xr:uid="{5295AE17-5ED5-4E8D-A9C4-7FE39D399F8D}">
      <text>
        <t xml:space="preserve">[Threaded comment]
Your version of Excel allows you to read this threaded comment; however, any edits to it will get removed if the file is opened in a newer version of Excel. Learn more: https://go.microsoft.com/fwlink/?linkid=870924
Comment:
    No longer operational - but I'putting this as operating includes 'Available for usé', and Greg noted that they no longer operate but are still permitted to do so </t>
      </text>
    </comment>
    <comment ref="R103" authorId="229" shapeId="0" xr:uid="{A9DAF9E4-4CBF-4C0E-BEA8-8B9F5CDF1839}">
      <text>
        <t>[Threaded comment]
Your version of Excel allows you to read this threaded comment; however, any edits to it will get removed if the file is opened in a newer version of Excel. Learn more: https://go.microsoft.com/fwlink/?linkid=870924
Comment:
    Planned – Design is complete, but construction is on hold.</t>
      </text>
    </comment>
    <comment ref="R104" authorId="230" shapeId="0" xr:uid="{8666492F-836F-4578-ABAD-E2283C25B1DD}">
      <text>
        <t>[Threaded comment]
Your version of Excel allows you to read this threaded comment; however, any edits to it will get removed if the file is opened in a newer version of Excel. Learn more: https://go.microsoft.com/fwlink/?linkid=870924
Comment:
    C: planned. Our next public consultation is in summer 2024. We expect to apply for planning permission (via a Development Consent Order) in summer 2025.</t>
      </text>
    </comment>
    <comment ref="S104" authorId="231" shapeId="0" xr:uid="{8BB44E44-5E71-4CA8-AAA6-82C1C4B70B13}">
      <text>
        <t>[Threaded comment]
Your version of Excel allows you to read this threaded comment; however, any edits to it will get removed if the file is opened in a newer version of Excel. Learn more: https://go.microsoft.com/fwlink/?linkid=870924
Comment:
    A: The Water Recycling Plant will be capable of producing up to 60 million litres of purified recycled water a day.</t>
      </text>
    </comment>
    <comment ref="X104" authorId="232" shapeId="0" xr:uid="{56AF07D3-B5D4-4FD8-89C6-C1723101DD0D}">
      <text>
        <t>[Threaded comment]
Your version of Excel allows you to read this threaded comment; however, any edits to it will get removed if the file is opened in a newer version of Excel. Learn more: https://go.microsoft.com/fwlink/?linkid=870924
Comment:
    A: Indirect water recycling (we don’t say reuse in the UK)</t>
      </text>
    </comment>
    <comment ref="X105" authorId="233" shapeId="0" xr:uid="{F7DC96E6-9DD3-48B0-905F-CBE3865A6E42}">
      <text>
        <t>[Threaded comment]
Your version of Excel allows you to read this threaded comment; however, any edits to it will get removed if the file is opened in a newer version of Excel. Learn more: https://go.microsoft.com/fwlink/?linkid=870924
Comment:
    A: Indirect water recycling (we don’t say reuse in the UK)</t>
      </text>
    </comment>
    <comment ref="Z105" authorId="234" shapeId="0" xr:uid="{086E24F5-F5AF-45B3-9189-2B32BB8C95C5}">
      <text>
        <t>[Threaded comment]
Your version of Excel allows you to read this threaded comment; however, any edits to it will get removed if the file is opened in a newer version of Excel. Learn more: https://go.microsoft.com/fwlink/?linkid=870924
Comment:
    E: River augmentation. If approved, the Sandown Water Recycling Project would release purified recycled water into the Eastern River Yar – supplementing flows to increase available abstraction further downstream.</t>
      </text>
    </comment>
    <comment ref="S106" authorId="235" shapeId="0" xr:uid="{089FA70C-A742-41AF-8520-60F18A173DFC}">
      <text>
        <t xml:space="preserve">[Threaded comment]
Your version of Excel allows you to read this threaded comment; however, any edits to it will get removed if the file is opened in a newer version of Excel. Learn more: https://go.microsoft.com/fwlink/?linkid=870924
Comment:
    Plans for 20 mgd by 2040. 
</t>
      </text>
    </comment>
    <comment ref="W106" authorId="236" shapeId="0" xr:uid="{08326EE9-7AA7-44D3-BA43-313EA71A924B}">
      <text>
        <t xml:space="preserve">[Threaded comment]
Your version of Excel allows you to read this threaded comment; however, any edits to it will get removed if the file is opened in a newer version of Excel. Learn more: https://go.microsoft.com/fwlink/?linkid=870924
Comment:
    This one isnt as simple as we serve an area of over 900 square miles and both our water treatment plants and planned water purification facilities are spread out across that area.  </t>
      </text>
    </comment>
    <comment ref="Y106" authorId="237" shapeId="0" xr:uid="{ADF8D1A4-8016-4F7F-BCCE-9E0A3FC67DAD}">
      <text>
        <t>[Threaded comment]
Your version of Excel allows you to read this threaded comment; however, any edits to it will get removed if the file is opened in a newer version of Excel. Learn more: https://go.microsoft.com/fwlink/?linkid=870924
Comment:
    Reclaimed water (recycled water from wastewater)</t>
      </text>
    </comment>
    <comment ref="Z106" authorId="238" shapeId="0" xr:uid="{D878B4E4-E902-45C1-B13F-FB9431C7DA3B}">
      <text>
        <t>[Threaded comment]
Your version of Excel allows you to read this threaded comment; however, any edits to it will get removed if the file is opened in a newer version of Excel. Learn more: https://go.microsoft.com/fwlink/?linkid=870924
Comment:
    Groundwater augmentation. Purified water will be conveyed back to the aquifer using aquifer replenishment wells. Aquifer replenishment results in a proportional increase in permitted withdrawals of potable source supply.</t>
      </text>
    </comment>
    <comment ref="W110" authorId="239" shapeId="0" xr:uid="{C0A47B73-53E3-4FA1-9FE8-BEF101D8DD13}">
      <text>
        <t xml:space="preserve">[Threaded comment]
Your version of Excel allows you to read this threaded comment; however, any edits to it will get removed if the file is opened in a newer version of Excel. Learn more: https://go.microsoft.com/fwlink/?linkid=870924
Comment:
    Andres explained in Ovelaps LA emails that NEXT supplies 1 million… but it will overlap with the first 2, so GWRS &amp; DPR Headworks are cumulative in their own right but by 2040s its 1 million total. So I have deducated 270000 + 13400 from the 1 million total so that we don’t double cuont them. </t>
      </text>
    </comment>
    <comment ref="AB110" authorId="240" shapeId="0" xr:uid="{45C6FE86-E0D2-4DA3-9052-ECBC2858CA36}">
      <text>
        <t>[Threaded comment]
Your version of Excel allows you to read this threaded comment; however, any edits to it will get removed if the file is opened in a newer version of Excel. Learn more: https://go.microsoft.com/fwlink/?linkid=870924
Comment:
    Andres said - Phased from 2030’s - 2040’s   in his template, and in the later email about overlaps he corrected 2030s to 2040s</t>
      </text>
    </comment>
    <comment ref="P111" authorId="241" shapeId="0" xr:uid="{B4BF645F-150D-4A9E-9AFF-51AFEA29E353}">
      <text>
        <t>[Threaded comment]
Your version of Excel allows you to read this threaded comment; however, any edits to it will get removed if the file is opened in a newer version of Excel. Learn more: https://go.microsoft.com/fwlink/?linkid=870924
Comment:
    (The existing water supply scheme is referred to as the Modder- and Caledon River Novo Transfer Scheme.)</t>
      </text>
    </comment>
    <comment ref="R111" authorId="242" shapeId="0" xr:uid="{BA8065EA-CB95-4865-B9B1-D4078D3113FA}">
      <text>
        <t>[Threaded comment]
Your version of Excel allows you to read this threaded comment; however, any edits to it will get removed if the file is opened in a newer version of Excel. Learn more: https://go.microsoft.com/fwlink/?linkid=870924
Comment:
    In construction, the project is being implemented in various phases with the first phase focussing on the Maselspoort Water Treatment Works’ filters refurbishment and plant de-bottling commencing in 2024.
The reuse plant will initially have a IPR &amp; DPR combined treatment capacity of 70 ML/day after initial project phases are completed and an final reuse treatment capacity of 130 ML/day.</t>
      </text>
    </comment>
    <comment ref="X111" authorId="243" shapeId="0" xr:uid="{FEA2F2C0-7EAA-4875-9A39-FC4059C8C084}">
      <text>
        <r>
          <rPr>
            <b/>
            <sz val="9"/>
            <color indexed="81"/>
            <rFont val="Tahoma"/>
            <family val="2"/>
          </rPr>
          <t>Danielle Francis:</t>
        </r>
        <r>
          <rPr>
            <sz val="9"/>
            <color indexed="81"/>
            <rFont val="Tahoma"/>
            <family val="2"/>
          </rPr>
          <t xml:space="preserve">
Rakshit, can we could this in both IPR &amp; DPR? Een tho I haven't filled it our as 2 separate rows?Thanks!</t>
        </r>
      </text>
    </comment>
    <comment ref="W112" authorId="244" shapeId="0" xr:uid="{91F22E07-3BB1-4773-AD63-9083D0470CC4}">
      <text>
        <t>[Threaded comment]
Your version of Excel allows you to read this threaded comment; however, any edits to it will get removed if the file is opened in a newer version of Excel. Learn more: https://go.microsoft.com/fwlink/?linkid=870924
Comment:
    WAS 13000 BUT THAT WAS CUSTOMERS</t>
      </text>
    </comment>
    <comment ref="R113" authorId="245" shapeId="0" xr:uid="{630D8560-8664-44E5-BFEB-79DD6B1EDDD4}">
      <text>
        <t>[Threaded comment]
Your version of Excel allows you to read this threaded comment; however, any edits to it will get removed if the file is opened in a newer version of Excel. Learn more: https://go.microsoft.com/fwlink/?linkid=870924
Comment:
    Operating (built and in use)</t>
      </text>
    </comment>
    <comment ref="W113" authorId="246" shapeId="0" xr:uid="{84FAB608-D9F3-41E0-8520-0BA0F556C71E}">
      <text>
        <t xml:space="preserve">[Threaded comment]
Your version of Excel allows you to read this threaded comment; however, any edits to it will get removed if the file is opened in a newer version of Excel. Learn more: https://go.microsoft.com/fwlink/?linkid=870924
Comment:
    Purified water is injected into our local groundwater basin and then is provided with redundant treatment at our Mission Basin Groundwater Purification Facility, and then blended with water produced from the City’s surface water filtration plant in the distribution system. The Mission Basin plant (6.37 mgd) was constructed in 1992 and the surface water filtration plant (25 mgd) was constructed in 1983. Population served is ~170,000.
</t>
      </text>
    </comment>
    <comment ref="Y113" authorId="247" shapeId="0" xr:uid="{2BDD1586-F199-4E1E-A822-6098DE8B79C3}">
      <text>
        <t>[Threaded comment]
Your version of Excel allows you to read this threaded comment; however, any edits to it will get removed if the file is opened in a newer version of Excel. Learn more: https://go.microsoft.com/fwlink/?linkid=870924
Comment:
    Wastewater secondary effluent</t>
      </text>
    </comment>
    <comment ref="J114" authorId="248" shapeId="0" xr:uid="{558D8813-411E-4B16-8677-7699A657F19D}">
      <text>
        <t xml:space="preserve">[Threaded comment]
Your version of Excel allows you to read this threaded comment; however, any edits to it will get removed if the file is opened in a newer version of Excel. Learn more: https://go.microsoft.com/fwlink/?linkid=870924
Comment:
    Scottsdale Water has been doing non-potable reuse for turf irrigation since 1980 and currently works with 23 golf courses in Scottsdale, Arizona. Any not used for irrigation water is now recharged on the Scottsdale Water Campus through 63 wells.
These past commitments set the stage to strategically plan for a larger scale facility, our current world-class Scottsdale Water Campus, and ultimately be proactive for drought management.
Our innovation and dedication to sustainability paves the way for Advanced Purified Recycled Water.
</t>
      </text>
    </comment>
    <comment ref="P114" authorId="249" shapeId="0" xr:uid="{A3C97222-762F-43BE-8D5E-6539B6DEF4BB}">
      <text>
        <t xml:space="preserve">[Threaded comment]
Your version of Excel allows you to read this threaded comment; however, any edits to it will get removed if the file is opened in a newer version of Excel. Learn more: https://go.microsoft.com/fwlink/?linkid=870924
Comment:
    Gainey Water Reclamation Plant was constructed in the early 1980s and is licensed to process up to 1.7 million gallons of wastewater daily, adhering to the Arizona Department of Environmental Quality's (ADEQ) Class A+ standards. The treated effluent is utilized for irrigation at the Gainey Ranch golf course and other designated areas within the community. Wastewater reaches the Gainey Ranch via the City of Scottsdale's Southwest Pump Station (SWPS).
Gainey Water Reclamation Plant is comprised of a comprehensive treatment process that includes initial screening, biological nutrient removal within aeration basins, a diffused aeration system, secondary clarifiers, and the circulation and disposal of activated sludge. The water is further refined in a secondary treatment through tertiary filters and advanced UV technology and then distributed for reuse.
</t>
      </text>
    </comment>
    <comment ref="Q114" authorId="250" shapeId="0" xr:uid="{C4D4648E-AD7A-4848-891D-CEAC2042C890}">
      <text>
        <t xml:space="preserve">[Threaded comment]
Your version of Excel allows you to read this threaded comment; however, any edits to it will get removed if the file is opened in a newer version of Excel. Learn more: https://go.microsoft.com/fwlink/?linkid=870924
Comment:
    Since the early 1990s, Scottsdale has supplied non-potable water to 23 golf courses in the northern part of the city via the Reclaimed Water Distribution System (RWDS), a partnership between the public and private sectors. The RWDS, an intricate network of pipelines, booster pumps, and water treatment facilities, can deliver up to 20 million gallons per day of non-potable water for turf irrigation to its member clubs.
Initiated by Desert Mountain Properties and Scottsdale, the RWDS aimed to wean north Scottsdale's golf courses off groundwater for irrigation. Under this agreement, Desert Mountain along with 12 other clubs, contributed $30 million for system construction and improvements, plus an additional $22.5 million for enhancing the Advanced Water Treatment facility's water quality.
Currently managed by Scottsdale, the RWDS operates with the financial support of its member clubs, which cover their water usage and all associated maintenance, operational, and capital expenses of the system.
</t>
      </text>
    </comment>
    <comment ref="R115" authorId="251" shapeId="0" xr:uid="{0102CE84-7FCF-40BE-9055-0448FD633B54}">
      <text>
        <t>[Threaded comment]
Your version of Excel allows you to read this threaded comment; however, any edits to it will get removed if the file is opened in a newer version of Excel. Learn more: https://go.microsoft.com/fwlink/?linkid=870924
Comment:
    Opearting Under permit</t>
      </text>
    </comment>
    <comment ref="L116" authorId="252" shapeId="0" xr:uid="{17DCC50E-3C7E-4CB9-951A-D250A6A2F266}">
      <text>
        <t xml:space="preserve">[Threaded comment]
Your version of Excel allows you to read this threaded comment; however, any edits to it will get removed if the file is opened in a newer version of Excel. Learn more: https://go.microsoft.com/fwlink/?linkid=870924
Comment:
    How many CITIES will be supplied with the pure water from your project/facility?  Do you happen to have a rough figure for this? For many places it’s just 1, their own city; but some of the Texas places wholesale to dozens of others, for example, and WRD supplies to 43 cities in LA County. Your number must be huge?! Let’s go with more than 100 cities. 
</t>
      </text>
    </comment>
    <comment ref="W116" authorId="253" shapeId="0" xr:uid="{C13FCEDE-0684-4170-BA8B-03CB68A66DE7}">
      <text>
        <t xml:space="preserve">[Threaded comment]
Your version of Excel allows you to read this threaded comment; however, any edits to it will get removed if the file is opened in a newer version of Excel. Learn more: https://go.microsoft.com/fwlink/?linkid=870924
Comment:
    How many PEOPLE (not properties) will be supplied with the pure water from your project/facility?  Is the answer 19 million? I know your story says that PWSC will produce enough water for 1.5 million people, but my question is slightly different, it’s how many ppl will receive water that contains purified water (presumably a lot more). Up to 15 million. While Metropolitan’s entire service area is 19 million and they all benefit, up to 15 million could receive the water.
</t>
      </text>
    </comment>
    <comment ref="X116" authorId="243" shapeId="0" xr:uid="{8EB1CBC6-6C07-4AC3-A4E2-2F51A7652DDA}">
      <text>
        <r>
          <rPr>
            <b/>
            <sz val="9"/>
            <color indexed="81"/>
            <rFont val="Tahoma"/>
            <family val="2"/>
          </rPr>
          <t>Danielle Francis:</t>
        </r>
        <r>
          <rPr>
            <sz val="9"/>
            <color indexed="81"/>
            <rFont val="Tahoma"/>
            <family val="2"/>
          </rPr>
          <t xml:space="preserve">
Rakshit can we pls cunt this in both IPR and DPR even though I've done it as just one row - thnanks!</t>
        </r>
      </text>
    </comment>
    <comment ref="X117" authorId="254" shapeId="0" xr:uid="{460A5AAD-91EB-4634-92A2-AE82F8661170}">
      <text>
        <t>[Threaded comment]
Your version of Excel allows you to read this threaded comment; however, any edits to it will get removed if the file is opened in a newer version of Excel. Learn more: https://go.microsoft.com/fwlink/?linkid=870924
Comment:
    Indirect potable reuse (for its advance treated water for seawater barrier protection &amp; groundwater replenishment) in addition to Nitrified/Denitrified recycled water for cooling towers and MF/RO demineralized water for boiler feeds at oil refineries.</t>
      </text>
    </comment>
    <comment ref="Y117" authorId="255" shapeId="0" xr:uid="{7AB1B63D-70A5-4696-A0A8-666CA1841373}">
      <text>
        <t>[Threaded comment]
Your version of Excel allows you to read this threaded comment; however, any edits to it will get removed if the file is opened in a newer version of Excel. Learn more: https://go.microsoft.com/fwlink/?linkid=870924
Comment:
    Secondary treated wastewater which undergoes MF before RO and AOP.</t>
      </text>
    </comment>
    <comment ref="R118" authorId="256" shapeId="0" xr:uid="{9B998C19-881E-402E-8FE6-F049657D1984}">
      <text>
        <t xml:space="preserve">[Threaded comment]
Your version of Excel allows you to read this threaded comment; however, any edits to it will get removed if the file is opened in a newer version of Excel. Learn more: https://go.microsoft.com/fwlink/?linkid=870924
Comment:
    Operating, though this exploratory project is not currently active.
DF will explain that Operating means supplying to municipal system. </t>
      </text>
    </comment>
    <comment ref="X118" authorId="257" shapeId="0" xr:uid="{877D7AB5-E980-498D-B181-7511078598A1}">
      <text>
        <t>[Threaded comment]
Your version of Excel allows you to read this threaded comment; however, any edits to it will get removed if the file is opened in a newer version of Excel. Learn more: https://go.microsoft.com/fwlink/?linkid=870924
Comment:
    High purity water for brewing beer</t>
      </text>
    </comment>
    <comment ref="Z118" authorId="258" shapeId="0" xr:uid="{40513F00-E25E-409C-BE2B-CFB691C018AC}">
      <text>
        <t>[Threaded comment]
Your version of Excel allows you to read this threaded comment; however, any edits to it will get removed if the file is opened in a newer version of Excel. Learn more: https://go.microsoft.com/fwlink/?linkid=870924
Comment:
    High purity water for demonstration and education</t>
      </text>
    </comment>
    <comment ref="W119" authorId="259" shapeId="0" xr:uid="{17645363-D72A-49DA-B5DC-CF542CD1E228}">
      <text>
        <t xml:space="preserve">[Threaded comment]
Your version of Excel allows you to read this threaded comment; however, any edits to it will get removed if the file is opened in a newer version of Excel. Learn more: https://go.microsoft.com/fwlink/?linkid=870924
Comment:
    Typically 1m but 2 during drought. We will use 2 as per his edits to the story. </t>
      </text>
    </comment>
    <comment ref="L120" authorId="260" shapeId="0" xr:uid="{28A3A544-772A-453F-876F-2FE0446B2150}">
      <text>
        <t xml:space="preserve">[Threaded comment]
Your version of Excel allows you to read this threaded comment; however, any edits to it will get removed if the file is opened in a newer version of Excel. Learn more: https://go.microsoft.com/fwlink/?linkid=870924
Comment:
    How many CITIES receive purified water from this project?  For many places this is just 1, but for you, as well as City of Wichita Falls, there are your treated water customers (Archer County MUD, Sheppard Air Force Base, Burkburnett, Dean Dale, Friburg-Cooper, Iowa Park, Holliday, Lake Side City, Wichita Valley, Pleasant Valley, Red River Authority, and Scotland). Are all 12 of them Cities (which would make 13?) Are Archer County and Windthorst also cities (which would make 15)?
For the DPR, only Wichita Falls and 11 of its potable wholesale customers received the water.  For the IPR, It is Wichita Falls, 12 potable wholesale customers and 1 raw wholesale customer.  3 of our raw wholesale customers do not receive IPR water.  I removed Archer City from your list, above, as they are one of the raw wholesale customers that do not receive any reuse water.  Archer County MUD is a potable water customer and I added them to your list, above.  Windthorst is a raw wholesale customer and they do receive IPR water.
</t>
      </text>
    </comment>
    <comment ref="R120" authorId="261" shapeId="0" xr:uid="{B5752BB4-BDBC-4848-A331-D8DFEEC10905}">
      <text>
        <t>[Threaded comment]
Your version of Excel allows you to read this threaded comment; however, any edits to it will get removed if the file is opened in a newer version of Excel. Learn more: https://go.microsoft.com/fwlink/?linkid=870924
Comment:
    The City of Wichita Falls Direct Potable Reuse system was in use from July 2014 through July 2015.
I'll list it as Operating (because it provided water to ppl, which is the main criteria) but note in the title that it's not operating now.</t>
      </text>
    </comment>
    <comment ref="S120" authorId="262" shapeId="0" xr:uid="{3008A5BC-9187-47CE-8741-2B11497BAD8F}">
      <text>
        <t xml:space="preserve">[Threaded comment]
Your version of Excel allows you to read this threaded comment; however, any edits to it will get removed if the file is opened in a newer version of Excel. Learn more: https://go.microsoft.com/fwlink/?linkid=870924
Comment:
    What was the capacity/output of the temporary DPR?  The DPR treated 7.5 MGD of wastewater effluent, producing 5MGD of RO permeate, which was blended with 5 MGD of raw surface water and treated through the conventional water treatment plant for an ultimate 10 MGD production.
</t>
      </text>
    </comment>
    <comment ref="W120" authorId="263" shapeId="0" xr:uid="{87E7E2BE-F77D-48B8-B996-F6248CFE0F53}">
      <text>
        <t xml:space="preserve">[Threaded comment]
Your version of Excel allows you to read this threaded comment; however, any edits to it will get removed if the file is opened in a newer version of Excel. Learn more: https://go.microsoft.com/fwlink/?linkid=870924
Comment:
    How many PEOPLE (not properties) receive purified water from this project?  Do you have a rough figure?  For the DPR it was 104,000 in WIchita Falls and an additional 36,000 potable wholesale customers for a total of 140,000.  For the IPR it is 104,000 in Wichita Falls, 36,000 in potable wholesale customers and an additional 1700 for raw wholesale customers.
</t>
      </text>
    </comment>
    <comment ref="X120" authorId="264" shapeId="0" xr:uid="{3C80A382-A82D-4B1E-B93C-BA7AF6190C0C}">
      <text>
        <t>[Threaded comment]
Your version of Excel allows you to read this threaded comment; however, any edits to it will get removed if the file is opened in a newer version of Excel. Learn more: https://go.microsoft.com/fwlink/?linkid=870924
Comment:
    The City of Wichita Falls has done:
Direct Potable Reuse
Industrial Reuse
And Indirect Potable Reuse</t>
      </text>
    </comment>
    <comment ref="Z120" authorId="265" shapeId="0" xr:uid="{6AF76046-86F9-471A-ABBD-3BF9B9697B0A}">
      <text>
        <t>[Threaded comment]
Your version of Excel allows you to read this threaded comment; however, any edits to it will get removed if the file is opened in a newer version of Excel. Learn more: https://go.microsoft.com/fwlink/?linkid=870924
Comment:
    The Direct Potable Reuse system was a Raw water augmentation project.
The Indirect Potable Reuse system is a reservoir augmentation project.</t>
      </text>
    </comment>
    <comment ref="L121" authorId="266" shapeId="0" xr:uid="{2771EF3D-768E-4754-BA2C-290A2839B616}">
      <text>
        <t xml:space="preserve">[Threaded comment]
Your version of Excel allows you to read this threaded comment; however, any edits to it will get removed if the file is opened in a newer version of Excel. Learn more: https://go.microsoft.com/fwlink/?linkid=870924
Comment:
    How many CITIES receive purified water from this project?  For many places this is just 1, but for you, as well as City of Wichita Falls, there are your treated water customers (Archer County MUD, Sheppard Air Force Base, Burkburnett, Dean Dale, Friburg-Cooper, Iowa Park, Holliday, Lake Side City, Wichita Valley, Pleasant Valley, Red River Authority, and Scotland). Are all 12 of them Cities (which would make 13?) Are Archer County and Windthorst also cities (which would make 15)?
For the DPR, only Wichita Falls and 11 of its potable wholesale customers received the water.  For the IPR, It is Wichita Falls, 12 potable wholesale customers and 1 raw wholesale customer.  3 of our raw wholesale customers do not receive IPR water.  I removed Archer City from your list, above, as they are one of the raw wholesale customers that do not receive any reuse water.  Archer County MUD is a potable water customer and I added them to your list, above.  Windthorst is a raw wholesale customer and they do receive IPR water.
</t>
      </text>
    </comment>
    <comment ref="W121" authorId="267" shapeId="0" xr:uid="{3E5404E2-8524-4951-99F0-EA2C566B1319}">
      <text>
        <t xml:space="preserve">[Threaded comment]
Your version of Excel allows you to read this threaded comment; however, any edits to it will get removed if the file is opened in a newer version of Excel. Learn more: https://go.microsoft.com/fwlink/?linkid=870924
Comment:
    How many PEOPLE (not properties) receive purified water from this project?  Do you have a rough figure?  For the DPR it was 104,000 in WIchita Falls and an additional 36,000 potable wholesale customers for a total of 140,000.  For the IPR it is 104,000 in Wichita Falls, 36,000 in potable wholesale customers and an additional 1700 for raw wholesale customers.
</t>
      </text>
    </comment>
    <comment ref="X121" authorId="268" shapeId="0" xr:uid="{90AB8A25-6712-466D-9537-8AE67FF4D764}">
      <text>
        <t>[Threaded comment]
Your version of Excel allows you to read this threaded comment; however, any edits to it will get removed if the file is opened in a newer version of Excel. Learn more: https://go.microsoft.com/fwlink/?linkid=870924
Comment:
    The City of Wichita Falls has done:
Direct Potable Reuse
Industrial Reuse
And Indirect Potable Reuse</t>
      </text>
    </comment>
    <comment ref="Z121" authorId="269" shapeId="0" xr:uid="{01E5C830-0DB7-477F-976F-3FBAF6FB28B9}">
      <text>
        <t>[Threaded comment]
Your version of Excel allows you to read this threaded comment; however, any edits to it will get removed if the file is opened in a newer version of Excel. Learn more: https://go.microsoft.com/fwlink/?linkid=870924
Comment:
    The Direct Potable Reuse system was a Raw water augmentation project.
The Indirect Potable Reuse system is a reservoir augmentation project.</t>
      </text>
    </comment>
    <comment ref="K122" authorId="270" shapeId="0" xr:uid="{645616E6-F07D-450B-84AD-D40D0C376D85}">
      <text>
        <t xml:space="preserve">[Threaded comment]
Your version of Excel allows you to read this threaded comment; however, any edits to it will get removed if the file is opened in a newer version of Excel. Learn more: https://go.microsoft.com/fwlink/?linkid=870924
Comment:
    If the project is approved by our Board of County Commissioners to go full scale, Polk County’s Cherry Hill DPR facility would augment drinking water supplies in the Northwest Public Water System (PWS). Although Polk County is comprised of many municipalities, PCU primarily serves unincorporated areas of Polk County. Northwest PWS serves the Town of Kathleen and an area known as Gibsonia, which is north of Lakeland city limits.
</t>
      </text>
    </comment>
    <comment ref="R122" authorId="271" shapeId="0" xr:uid="{6D4D33B2-D128-45F7-B6A3-64448DED54C1}">
      <text>
        <t>[Threaded comment]
Your version of Excel allows you to read this threaded comment; however, any edits to it will get removed if the file is opened in a newer version of Excel. Learn more: https://go.microsoft.com/fwlink/?linkid=870924
Comment:
    Polk County’s Cherry Hill DPR Pilot project includes design, construction, and 12 months of demonstration testing that began August 16, 2023. It is a feasibility study and 14,400 gpd (10gpm) field-scale treatment facility to explore the development of purified recycled water for long-term water supply planning.</t>
      </text>
    </comment>
    <comment ref="Y122" authorId="272" shapeId="0" xr:uid="{C929B2F3-1B6A-4C8D-AF35-28E8227FDD70}">
      <text>
        <t>[Threaded comment]
Your version of Excel allows you to read this threaded comment; however, any edits to it will get removed if the file is opened in a newer version of Excel. Learn more: https://go.microsoft.com/fwlink/?linkid=870924
Comment:
    Reclaimed water from Polk County’s Northwest Regional Wastewater Treatment Facility</t>
      </text>
    </comment>
    <comment ref="AB122" authorId="273" shapeId="0" xr:uid="{EF6D4C55-8B43-40F7-82CE-DC87573CA604}">
      <text>
        <t xml:space="preserve">[Threaded comment]
Your version of Excel allows you to read this threaded comment; however, any edits to it will get removed if the file is opened in a newer version of Excel. Learn more: https://go.microsoft.com/fwlink/?linkid=870924
Comment:
    Again, pending Board approval, we would expect to start blending the purified recycled water into the community distribution system after all full-scale construction and permitting is achieved. This would occur no sooner than 2028.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tc={BDAB8AF2-392B-412B-824B-E62D89B15FE0}</author>
    <author>tc={7463F3D5-F5AB-4154-A0CA-2D789F26A513}</author>
  </authors>
  <commentList>
    <comment ref="C6" authorId="0" shapeId="0" xr:uid="{BDAB8AF2-392B-412B-824B-E62D89B15FE0}">
      <text>
        <t>[Threaded comment]
Your version of Excel allows you to read this threaded comment; however, any edits to it will get removed if the file is opened in a newer version of Excel. Learn more: https://go.microsoft.com/fwlink/?linkid=870924
Comment:
    https://iris.who.int/bitstream/handle/10665/258715/9789241512770-eng.pdf?sequence=1</t>
      </text>
    </comment>
    <comment ref="C7" authorId="1" shapeId="0" xr:uid="{7463F3D5-F5AB-4154-A0CA-2D789F26A513}">
      <text>
        <t>[Threaded comment]
Your version of Excel allows you to read this threaded comment; however, any edits to it will get removed if the file is opened in a newer version of Excel. Learn more: https://go.microsoft.com/fwlink/?linkid=870924
Comment:
    https://iris.who.int/bitstream/handle/10665/258715/9789241512770-eng.pdf?sequence=1</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tc={029ABCE0-EA25-4FF3-BF70-0C582C5AB3CD}</author>
  </authors>
  <commentList>
    <comment ref="E12" authorId="0" shapeId="0" xr:uid="{029ABCE0-EA25-4FF3-BF70-0C582C5AB3CD}">
      <text>
        <t>[Threaded comment]
Your version of Excel allows you to read this threaded comment; however, any edits to it will get removed if the file is opened in a newer version of Excel. Learn more: https://go.microsoft.com/fwlink/?linkid=870924
Comment:
    This is the red 24 no response, plus the 6 insufficient public domain</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tc={C9021632-4DCC-480D-8B3D-63CA6E845721}</author>
    <author>tc={A2040819-E241-4B7B-A34D-ED327F2DCB41}</author>
    <author>tc={822370D3-EB4A-4FB2-A58E-288F9C019907}</author>
    <author>tc={87CA980C-E318-48A8-B80B-E4099CF03DC6}</author>
    <author>tc={7D2D90BF-5C04-4A15-9ACA-948E90A5A41D}</author>
    <author>tc={1E4331EF-E2C2-4641-B2E3-0D19951A11EB}</author>
    <author>tc={9385D30E-18FA-4A85-913B-B1AA6B1781BC}</author>
    <author>tc={62F102E3-741A-4ED3-8201-0830BD6199DF}</author>
    <author>tc={4220C14E-52C0-4562-83BF-F7C6A8619D2B}</author>
    <author>tc={6FA52BF1-1A0C-445B-856F-E913279D8B63}</author>
    <author>tc={455EF2B3-E0F0-43E3-BB19-45E9B673DBA5}</author>
    <author>tc={2203B378-ECCE-41D1-9A5B-E09B4D229A68}</author>
    <author>tc={E9C2E60A-9CA1-46BF-ABA9-32BEA8FB8197}</author>
    <author>tc={F1A18AC6-788F-4B55-9325-09A5F605D95D}</author>
    <author>tc={F6A1FEAC-B5B4-420C-9ABE-911FF3522099}</author>
    <author>tc={3A09BD29-0580-449D-A5A7-1CDDA001EFEA}</author>
    <author>tc={BB91C7A6-1850-4691-86F1-D6F64AF5B805}</author>
    <author>tc={C5947DA2-F99B-4941-AA27-819D989E9BD4}</author>
    <author>tc={796A5F5C-44F4-48EA-8BC2-ECC490A08620}</author>
    <author>tc={BCB3C6E0-BDB8-4102-A165-5E6E5D668082}</author>
    <author>tc={6B34127B-970C-47DF-B7BB-62A055103CC3}</author>
    <author>tc={FBDF84CD-7E69-498A-B0F8-F42E6FB46F27}</author>
    <author>tc={157BBB40-C886-4253-A910-CCAD1F3AAF85}</author>
    <author>tc={0A58485C-C6BC-4C69-B7E8-EAB813844D50}</author>
    <author>tc={FE8EA617-E6D0-4653-A2E7-515F4D1641B9}</author>
    <author>tc={A8D2445A-E279-4AA5-A30F-1D130EFE1D2A}</author>
    <author>tc={196DB2B1-BF42-49F8-B79B-3B0BBBB2B67E}</author>
    <author>tc={9873CA5A-4A6F-44B6-A10B-329196637151}</author>
    <author>tc={A4A7EC90-66D2-4444-803A-9A1FFDAA0863}</author>
    <author>tc={954F8542-9317-4E1C-B0B7-71CF6314247F}</author>
    <author>tc={E7C147AE-FFC2-4736-835A-B36049CD02B5}</author>
    <author>tc={9A5654D5-5EAA-43C5-9409-1D57B2A62E31}</author>
    <author>tc={E5B86E39-215A-4660-B0B0-FFCEB89DB29A}</author>
    <author>tc={6E693200-C5E8-4540-A2A2-5420DE7F52F5}</author>
    <author>tc={16ED23F9-246C-4FB6-95FD-3C302267A780}</author>
    <author>tc={5D903AA0-1370-47A6-929D-CE64FCF5B769}</author>
    <author>tc={1EA5FE33-F482-412B-8CE4-207B8247FD7E}</author>
    <author>tc={F1916884-44DF-4EFC-8D51-AFFCEF22C357}</author>
    <author>tc={13C9403A-6CCD-479F-9611-551C6A43B3EB}</author>
    <author>tc={7FFECABF-281E-4CBA-8437-DC4DD4F85886}</author>
    <author>tc={64D1AB48-35B6-45D1-81B2-3625F68D82DD}</author>
    <author>tc={EDE47B91-7C5E-487F-9FC0-319A501D7150}</author>
    <author>tc={EADE8CF8-C783-4353-9393-E8297CDD92E0}</author>
    <author>tc={EC09E334-1753-4161-A24F-AAFB9EE78261}</author>
    <author>tc={E67AEC35-9EC1-438C-A8F7-A232596FD180}</author>
    <author>tc={0FDCC7C1-C8A7-4CD0-BFF5-211558AB2BAE}</author>
    <author>tc={2B18B90E-6E2A-42A6-B851-E3E66A06FF57}</author>
    <author>tc={CB77F213-E076-40E2-82FE-23F1FF62B069}</author>
    <author>tc={0BB4DEBA-8545-4A1B-BF8D-CFD23FB6C3CA}</author>
    <author>tc={28AC7356-5CF0-49C5-8446-35F2B030EB0A}</author>
    <author>tc={D8C4F5C7-26F2-48F3-B9F6-67B727208DF7}</author>
    <author>tc={0C44EFB8-BE23-432E-9013-61605C93ECD1}</author>
    <author>tc={521981CF-05A6-4DB5-A1DD-B30B88C6558F}</author>
    <author>tc={EE4F554C-7B34-476B-99E9-496029E721B1}</author>
    <author>tc={DBBED806-1710-4455-B10C-EF3CBEC64D64}</author>
    <author>tc={F42AE6D8-F493-4291-A9C8-522E982AB46B}</author>
    <author>tc={B1D16972-B99E-44EF-9276-B511A02079D7}</author>
    <author>tc={6709D021-50D0-4AF9-ACFA-2EA9946BFF1D}</author>
    <author>tc={23B02466-A88A-45A0-B2FA-5B317069AB25}</author>
    <author>tc={C0D5621C-626D-4FA1-8D5F-85E1E14B295F}</author>
    <author>tc={CC8AFF5E-D603-476C-9372-2A9FFD485575}</author>
    <author>tc={67501FA3-F029-420B-AB1B-BF509A142CFD}</author>
    <author>tc={A0129F5B-47CB-4803-B461-731E62568907}</author>
    <author>tc={AFB84C82-060E-4D3F-860F-E0DADD2E22BB}</author>
    <author>tc={4A7A01C1-F0C4-4443-A20F-F5470F5D8701}</author>
    <author>tc={64984AC1-8E5D-4603-A36A-6E6D6D19803B}</author>
    <author>tc={119DDD78-4167-4265-91B7-7105AABF105E}</author>
    <author>tc={6079A3D6-E49C-48CD-B862-8261545EF08C}</author>
    <author>tc={6E842E6E-0648-43D2-AFD8-26651E8DF2D7}</author>
    <author>tc={AE3DFB5F-BA02-4666-B5D3-31035D1EF87F}</author>
    <author>tc={58A93532-6146-412A-9EDC-A9875F1B1F9C}</author>
    <author>tc={1AA0062A-B3BD-45DB-92C6-45C10D449759}</author>
    <author>tc={1A414F6D-6164-4B77-9A9C-B4C92FDAF1FF}</author>
    <author>tc={61EF5283-ECB7-4DD9-903B-955E9CCEAAEA}</author>
    <author>tc={BB762413-982C-4A58-B21B-B737B57A65F8}</author>
    <author>tc={7B8677F7-22C5-4F97-AFBC-E8AD54AD1F79}</author>
    <author>tc={42BE7C4F-9577-4312-8D69-B65AB2EAF5A6}</author>
    <author>tc={90F66C01-EFF4-4527-8597-D0E5B3ECBF51}</author>
    <author>tc={199C2E21-408C-49EA-AC6D-BB989287EBD8}</author>
    <author>tc={DE8DF48E-D2DC-4D59-94E7-30F5BC5CB61E}</author>
    <author>tc={E1EAF57F-6FC1-4AAC-865C-42FF7BDEBF40}</author>
    <author>tc={FF40B801-5B92-447D-8529-1BD51C1B44BF}</author>
    <author>tc={BFA5E34D-F5EC-49E7-880F-EF74033265FA}</author>
    <author>tc={068C6F3F-BFB6-4538-B1EB-91DC09A6DBFF}</author>
    <author>tc={1CAAE7B2-CC53-413A-B7FA-151AD6A906CF}</author>
    <author>tc={AA3ACC62-3FED-4697-8D0E-EAA7665A62E0}</author>
    <author>tc={F4DC613E-4807-43B0-8279-6DFBF3C67966}</author>
    <author>tc={7113EDEA-0B02-4840-B65A-30E3A18EAD52}</author>
    <author>tc={F2DC9073-1C2B-41F0-9A0D-DC921DEC32EA}</author>
    <author>tc={2354B761-392C-4468-A65B-7F667DDCB0AE}</author>
    <author>tc={C7A15E82-CB8C-43ED-8EC3-0FA6A0E37212}</author>
    <author>tc={4F7E7C35-5D7B-458F-8CDF-6F604288AE21}</author>
    <author>tc={D94C8B8D-113A-4976-A908-BEF3E801159C}</author>
    <author>tc={2EEE5AF9-6AD3-469E-ADEA-7D462A031BBD}</author>
    <author>tc={2FBA199E-5768-4D13-88E5-74A0B40C868A}</author>
    <author>tc={47B657D1-DECD-4F07-9500-2060720C1C8F}</author>
    <author>tc={0B2402D4-5796-47FF-9C75-AAC2110F2CFB}</author>
    <author>tc={DF2F2075-4327-4310-BA76-AD0A12E78085}</author>
    <author>tc={B9C3DF27-9861-48CC-A0BB-393FF653A1EE}</author>
    <author>tc={F47E61FE-616D-4C9B-AA4B-171057CBA98A}</author>
    <author>tc={C3256D3D-694C-4FEC-92E3-5705550FEB74}</author>
    <author>tc={D3CFC576-2704-49F6-9B68-10C19B0A3754}</author>
    <author>tc={765E31DA-F826-483F-8E5C-4791F88FBAAD}</author>
    <author>tc={D2B7B67B-82FF-4269-B67E-FD192E1E5331}</author>
    <author>tc={8B957EC3-3904-4C23-914F-AA0F6D957746}</author>
    <author>tc={DC5FB805-98F2-4C60-BAE6-866E629B5931}</author>
    <author>tc={7BBE89D8-8F86-4E2E-A499-70115BA09443}</author>
    <author>tc={88E2DBA0-8D7E-41EA-A35F-E17E976D3792}</author>
    <author>tc={E27F9EA2-6F94-4787-8ACF-3BE218C13995}</author>
    <author>tc={50DF4595-B1E8-436F-BDB8-58BA765A993C}</author>
    <author>tc={4813331B-B4C3-4B15-9EAB-887685690DBD}</author>
    <author>tc={73B3F4BA-C97A-438E-B325-5F67F7E85B93}</author>
    <author>tc={940C7EFA-ABEA-4027-892A-00971645FA8A}</author>
    <author>tc={7D74DB05-86C5-49FA-848E-74546A2F5A13}</author>
    <author>tc={C7B7412A-C228-4665-A497-E7B2B478391E}</author>
    <author>tc={158F33B0-2162-49DC-8335-529B88059310}</author>
    <author>tc={0A209198-AC36-4587-99CE-932EC54C28D0}</author>
    <author>tc={308CED85-686B-4625-B6BE-2F026B8B0F51}</author>
    <author>tc={18048BFC-70D0-458F-AA60-5FFE4649FC02}</author>
    <author>tc={B4538B45-474F-4F38-B32F-8F64A2980F30}</author>
    <author>tc={9ECD9B26-92AA-4E76-AB89-439501A7F525}</author>
    <author>tc={CC20F4A0-E294-4922-ABE1-048AB2559449}</author>
    <author>tc={8529EC73-E6F8-44BB-8A85-C2F0E66BB580}</author>
    <author>tc={39AFC2CD-9197-44F2-8B03-68E4269C4B07}</author>
    <author>tc={16FD2268-A0A5-4206-BDC1-F8FCD1E63A2B}</author>
    <author>tc={6CF503A5-CCB0-4C8D-8BE3-DC5530E3E8EF}</author>
    <author>tc={766F1E01-D8BD-48B4-A85D-AB54925F805A}</author>
    <author>tc={2597A164-1472-48AB-8EED-4E84A0E7F8F9}</author>
    <author>tc={2B4F3F9C-BBFE-4D9F-9A42-79C67B6175A5}</author>
    <author>tc={23A97193-177B-4512-9FEB-0CBF25EABB05}</author>
    <author>tc={B278F627-541A-46D0-B81E-4AFB33780FEF}</author>
    <author>tc={EBFEDA12-05BB-4697-8DC1-BA756B6D74C8}</author>
    <author>tc={5084E0EE-2824-40D2-80DE-11E1CC7FD5AE}</author>
    <author>tc={1B7D52EC-198C-4BB1-8792-223956ACBC62}</author>
    <author>tc={D1AFB6C4-FD2C-4C0F-A049-34465A96B5E3}</author>
    <author>tc={A5A7E2AE-3175-4DF9-879A-C04652C86087}</author>
    <author>tc={62CBEBD0-FAB1-4E66-914E-40469E1B7DCD}</author>
    <author>tc={FB46DA3B-4E8F-4ED6-B5AF-C769B945D5B3}</author>
    <author>tc={68C47468-CA9B-4574-AC00-D781242E4662}</author>
    <author>tc={690DF921-EF51-4FE8-B63B-6A547436DE13}</author>
    <author>tc={6E7A9B1E-4847-416C-A5A3-685EE47815C3}</author>
    <author>tc={B415DD1B-24A6-4C53-B1EB-B3FE8AB3BFA3}</author>
    <author>tc={6CFBA56D-D52E-4C51-A0D4-6368AFE7BE3A}</author>
    <author>tc={FCD74B85-A091-4C3F-8648-C918530B8C70}</author>
    <author>tc={5AD7E81E-3A6D-49C0-8830-E13969819637}</author>
    <author>tc={6A439CC2-0A7E-4347-8231-24216755AC7C}</author>
    <author>tc={1DC40253-EF46-4B3A-B31A-B3F493A377B6}</author>
    <author>tc={D9EF110F-4E92-4562-967F-4164B441B5E9}</author>
    <author>tc={8BFCD86C-CC68-49DB-8CBB-74A418528E30}</author>
    <author>tc={87F5B1DA-FABD-411D-B4C8-0DBD9654DC8E}</author>
    <author>tc={5A06CF51-584E-440C-AB7D-310D6E12DA43}</author>
    <author>tc={304CDDDB-A3BA-432B-B4CC-0CCAF9B5D452}</author>
    <author>tc={9E8C1269-A048-4130-ACAA-553C99E315CC}</author>
    <author>tc={C35A980C-5CA3-46B9-85A2-138F82EF2E2E}</author>
    <author>tc={30020685-5C0E-48DF-9063-2671577EA4FA}</author>
    <author>tc={278BAEEA-6246-49B8-B2DC-1C0E40DF9F6E}</author>
    <author>tc={299161AF-AF54-4719-923F-8E827E0C1AD2}</author>
    <author>tc={57915EE9-EB6B-467E-8F2B-045471C1E2AC}</author>
    <author>tc={AAC2D9F0-EC30-4797-BEEB-803D6BD56E4E}</author>
    <author>tc={B6326613-7B4E-49FF-83D2-B3CC1523C0FB}</author>
    <author>tc={A7F702B9-E16C-4361-9B3B-3F54734F6E6E}</author>
    <author>tc={8F99E293-DB5F-44BE-8A53-FF52FA398584}</author>
    <author>tc={CB95C345-C90F-4A00-AD85-BA7D2CC1828E}</author>
    <author>tc={2DBF4436-4CDA-45FC-BF3C-4296705D80E9}</author>
    <author>tc={8D4DE2E7-72F8-4CD5-B20F-D58C36FC9024}</author>
    <author>tc={21559042-D689-48E5-B7BF-3226B879F370}</author>
    <author>tc={101B786F-607D-4BCD-A4DA-E597D9F450CF}</author>
    <author>tc={AC011CD7-46A2-4387-9124-32CC39900EB4}</author>
    <author>tc={1806C539-9B58-41F6-B26D-8CAF4D263601}</author>
    <author>tc={C20A10E3-196C-4C5F-ACED-BB8BF2A436E0}</author>
    <author>tc={1AF993E4-8098-4391-B2AC-7F7EE059DCAE}</author>
    <author>tc={F89D87A3-6741-492C-A135-418272CF8684}</author>
    <author>tc={67CAEE00-5087-4332-A109-CA3A43C85C96}</author>
    <author>tc={1C3B51AE-BEB4-43A3-B122-ACCA26EB512A}</author>
    <author>tc={410C9E17-AEF4-46F5-B64D-052EB74A69A5}</author>
    <author>tc={18034584-FE20-4124-92B6-ADDCC2320607}</author>
    <author>tc={3C0F15E2-A060-4008-BF1B-5752C0C59989}</author>
    <author>tc={F18C88E9-BE6F-45BF-A994-793DCEEBDE04}</author>
    <author>tc={0C2D539A-B7F4-44FA-A5F3-F1BB6E0EF976}</author>
    <author>tc={42A64730-1E12-4C37-A912-D42094CC4C47}</author>
    <author>tc={098180B8-06A5-4758-9B96-E31803233E2F}</author>
    <author>tc={CE2FB5FD-AE0E-4BFB-8F01-46865EC3F15B}</author>
    <author>tc={A3C8C088-EBFA-4EC5-918A-F83E6AD92DE6}</author>
    <author>tc={1D75FA20-19A9-43E4-B57C-4E9E6F905B33}</author>
    <author>tc={C3457A5A-CF47-4C3E-A941-90D03F9A65BC}</author>
    <author>tc={F237E452-BC1F-409C-A66B-7F1B64BC644B}</author>
    <author>tc={7B51B23D-166A-4BDF-B708-B97C298C38F0}</author>
    <author>tc={32E12786-C7A5-41F9-982D-771B25FDEEFA}</author>
    <author>tc={5D28BDA2-0C84-4328-A769-B2232E37BAEA}</author>
    <author>tc={9AC5BD13-149E-4019-A355-3108125ED436}</author>
    <author>tc={9C7348C3-209D-4D14-B91C-394302DC4482}</author>
    <author>tc={11CA9DFF-F630-42AF-8F9A-BB61DCC419CD}</author>
    <author>tc={717B899F-C751-4C7F-BAD8-F0870A14D44F}</author>
    <author>tc={43B2930A-7EA1-469A-8DAC-589541B8976C}</author>
    <author>tc={CCB9DB95-D1C8-4BE1-95FC-300B5B59B65D}</author>
    <author>tc={B6DA4E6E-F287-44AC-BABA-65600BAD4DD8}</author>
    <author>tc={C4A8A4AE-0164-45C8-BBF2-EB8FD1F642D5}</author>
    <author>tc={27E97988-961C-4B91-90B3-532081411B6A}</author>
    <author>tc={BB2F46B8-DFAA-49B2-932F-A6539AC0FABA}</author>
    <author>tc={75A1C62F-6802-4623-8FE5-8F476CC15A22}</author>
    <author>tc={AB9A6513-FD07-4036-8800-679CEDB232A6}</author>
    <author>tc={3D749251-3580-453C-81AE-DBD4C5332B3C}</author>
    <author>tc={1EC0FCBF-879F-4BA2-BA8B-852CB9F642D6}</author>
    <author>tc={18FDE2F0-2DFA-43D2-8224-4AC3DCB09487}</author>
    <author>tc={CD0F5A25-0907-48E8-99BD-9EA34AB86AA9}</author>
    <author>tc={BF5587F9-BD2F-4875-AC3C-1D6F343E56E8}</author>
    <author>tc={36836CD1-5B8B-4CD3-BFBF-A7E8C883EF63}</author>
    <author>tc={C3A047C4-29CF-4BE4-B05B-0515B361B773}</author>
    <author>tc={812AE8EE-838A-41CE-AC86-B7691BF49DD0}</author>
    <author>tc={6D702330-F622-4F83-BA02-656A9CA9358C}</author>
    <author>tc={8DD46EBE-FAAB-432B-BE3D-D7C567D78525}</author>
    <author>tc={8C845502-DF6D-4454-9B97-7AD904BB80F6}</author>
    <author>tc={9688287E-1B09-4C52-936A-96AC2BC8FE35}</author>
    <author>tc={B88831B6-2B91-40CC-94E6-D6DC5DFACA16}</author>
    <author>tc={90C1F79D-7818-4B2F-BFF1-B40C216065A4}</author>
    <author>tc={63E67F28-32E1-4F46-86A0-08E6776E1E04}</author>
    <author>tc={3797CFAB-AEB6-4338-875A-37514CB1B287}</author>
    <author>tc={36FE7127-FFDE-4FB2-8A0B-038374E2C007}</author>
    <author>tc={9BA17CAA-C7D9-450E-83BF-42631AB8AC04}</author>
    <author>tc={535ABC19-B225-4884-8F57-6ADB94F1F156}</author>
    <author>tc={C6AAC8F5-57D2-4ABB-8C3A-C6C53CF56FF3}</author>
    <author>tc={2852C441-8DAE-4BA9-860B-2E2652D0732F}</author>
    <author>tc={0022B26F-68E0-4000-8654-DB37CC837919}</author>
    <author>tc={A2A54B72-87B8-49DC-BA66-C2AD24DA247C}</author>
    <author>tc={79BD6F8F-22AB-473D-9AC8-BB17437021ED}</author>
    <author>tc={7E735923-1C48-4A7C-B5A1-93A306913574}</author>
    <author>tc={37B8C82A-B476-4136-82EC-1147C9105AB5}</author>
    <author>tc={B9B0F764-39D8-4AAD-9DD1-9F8CAE5DE026}</author>
    <author>tc={AEB0D48B-87F3-4E14-B73E-9A760350B4E1}</author>
    <author>tc={3CB34FF6-C91D-4209-9692-B6BDD6A68275}</author>
    <author>tc={9CCC0247-9470-4DE2-B38E-0B2F81411802}</author>
    <author>tc={667DA53F-1356-41E1-BE98-7149C1B119C7}</author>
    <author>tc={3074019C-437A-4A06-867B-098E3355B814}</author>
    <author>tc={37CD3A75-B79A-475C-961E-3DA83AD8294C}</author>
    <author>tc={90BDE9CF-A21F-498F-8C26-8E81224B02BD}</author>
    <author>tc={E7F7D7E1-3B6E-4E5E-BA3D-20EDED85A856}</author>
    <author>tc={E8441E6A-BE76-44FC-B7D8-B65C43E6CA36}</author>
    <author>tc={1E3C984B-8342-43BD-BE8B-F4C6E29BDC50}</author>
    <author>tc={67D8B987-01A4-41C9-9C55-48EB47CC6093}</author>
    <author>tc={9546E7E5-3C83-4A52-A911-93DA4C6A749B}</author>
    <author>tc={CB0FD6D4-CD45-4D19-9C39-1D7A0019DB69}</author>
    <author>tc={847C7E98-E166-4BD6-A198-3499B7F2D138}</author>
    <author>tc={C9465AD4-7F0B-482E-971D-F50333173AB8}</author>
    <author>tc={27C43333-80D2-43F6-9B71-F84D95F0285F}</author>
    <author>tc={F9A2533A-5145-487C-9394-50E799246FCB}</author>
    <author>tc={203948C3-8DA6-493A-B2FA-86F047634C6A}</author>
    <author>tc={09FD1D3C-053A-42F3-937C-428AC275C265}</author>
    <author>tc={37B9D4F8-6877-4D26-ACE9-5CB8F1387827}</author>
    <author>tc={ACEA4E46-9674-414F-826D-8FC230F83B7A}</author>
    <author>tc={1EC8805E-3EAE-45EE-A9A7-08243C7C3572}</author>
    <author>tc={8C71DF29-37AC-4F17-BC22-194635017D97}</author>
    <author>tc={33CB72D7-1967-4FE8-A7DC-1E1C140DF03D}</author>
    <author>tc={1E072724-90BE-4C92-A9C2-14EA07DB71F8}</author>
    <author>tc={447F1A39-9221-4DED-AA4E-3AD485B94EC7}</author>
    <author>tc={05ADE006-E6D7-4AAE-B12A-FC88252F5D54}</author>
    <author>tc={12856344-EF90-4E20-9A1F-023147B33A2C}</author>
    <author>tc={611E73DA-1361-4604-8930-47C8D6F6B9AF}</author>
    <author>tc={051B937C-4EC0-4D87-8C91-CE55B42A5712}</author>
    <author>tc={CC0341CE-91AC-4DC0-B971-07A79E60C5C1}</author>
    <author>tc={8021C235-BF71-4ECB-946B-AB20700EF9E5}</author>
    <author>tc={3203E7E3-51B4-4E6C-84EA-723B07C05FA2}</author>
    <author>tc={C58599DA-5267-47E9-8CC1-737A884502D8}</author>
    <author>tc={DD9DA841-1930-41EB-AF7A-E82ABAD2A9CA}</author>
    <author>tc={64A75D3D-5388-4085-8733-4CFD500C03DB}</author>
    <author>tc={C37CD761-A6F5-4773-87A6-8E2379AF9C83}</author>
    <author>tc={FD09FB6E-0E7F-4040-AD56-9EAA6199A937}</author>
    <author>tc={E5675172-BF99-4A70-9311-66111EAE7EBF}</author>
    <author>tc={FEE9EEE7-95A8-491A-8C66-F87BEC896DE6}</author>
    <author>tc={7443A513-0DB9-4805-8E5F-534A5B2F39C7}</author>
    <author>tc={7AFDE617-74BD-4113-A2B2-0A8E8FDA3911}</author>
    <author>tc={F2CE1BCC-52E7-4844-BC7D-0665D9129202}</author>
    <author>tc={6DE461DA-B8E5-41FB-B8DE-17F442BDEF2C}</author>
    <author>tc={6789B398-991D-41B5-B378-488EC1567611}</author>
    <author>Danielle Francis</author>
    <author>tc={3897794C-3F86-46EC-A917-A0CF429D5EEA}</author>
    <author>tc={A2715065-A53E-459F-AC0F-B604FD874618}</author>
    <author>tc={2FA1702E-D0A7-4500-BB32-8E587E923B6D}</author>
    <author>tc={084B0B76-B9FC-438F-82CE-152D16020537}</author>
    <author>tc={CD08C05F-77D2-4617-9529-DA45E1046EC3}</author>
    <author>tc={179056EF-DA0D-4E6D-9E41-E8308AD5F86C}</author>
    <author>tc={3FC59F19-0C31-4181-82B4-718759058723}</author>
    <author>tc={C7B22977-E309-48C1-B782-846BB4BFA3E0}</author>
    <author>tc={7944F4C8-5546-4816-B978-66AE34606FEC}</author>
  </authors>
  <commentList>
    <comment ref="B3" authorId="0" shapeId="0" xr:uid="{C9021632-4DCC-480D-8B3D-63CA6E845721}">
      <text>
        <t>[Threaded comment]
Your version of Excel allows you to read this threaded comment; however, any edits to it will get removed if the file is opened in a newer version of Excel. Learn more: https://go.microsoft.com/fwlink/?linkid=870924
Comment:
    The WHERE is Column D: the WHAT is usually Column H</t>
      </text>
    </comment>
    <comment ref="E7" authorId="1" shapeId="0" xr:uid="{A2040819-E241-4B7B-A34D-ED327F2DCB41}">
      <text>
        <t xml:space="preserve">[Threaded comment]
Your version of Excel allows you to read this threaded comment; however, any edits to it will get removed if the file is opened in a newer version of Excel. Learn more: https://go.microsoft.com/fwlink/?linkid=870924
Comment:
    Operational 10Ml/day (existing scheme
In Construction 15Ml/day (optimization &amp; renewal)
Planned 10Ml/day (Additional Wellfield and Treatment Capacity)
I have counted this as OPERATING as it is already in use, which is more relevant than the enhancements in progress. </t>
      </text>
    </comment>
    <comment ref="F7" authorId="2" shapeId="0" xr:uid="{822370D3-EB4A-4FB2-A58E-288F9C019907}">
      <text>
        <t>[Threaded comment]
Your version of Excel allows you to read this threaded comment; however, any edits to it will get removed if the file is opened in a newer version of Excel. Learn more: https://go.microsoft.com/fwlink/?linkid=870924
Comment:
    David Allpass said 150k - 175k so I have gone with the lower</t>
      </text>
    </comment>
    <comment ref="J7" authorId="3" shapeId="0" xr:uid="{87CA980C-E318-48A8-B80B-E4099CF03DC6}">
      <text>
        <t xml:space="preserve">[Threaded comment]
Your version of Excel allows you to read this threaded comment; however, any edits to it will get removed if the file is opened in a newer version of Excel. Learn more: https://go.microsoft.com/fwlink/?linkid=870924
Comment:
    David only gave Phase 1 (Optimisation) – 2025 
Phase 2 (Expansion)- 2038
 ie the dates for the improvement works so I will check with him the start year for the existing scheme. </t>
      </text>
    </comment>
    <comment ref="C8" authorId="4" shapeId="0" xr:uid="{7D2D90BF-5C04-4A15-9ACA-948E90A5A41D}">
      <text>
        <t>[Threaded comment]
Your version of Excel allows you to read this threaded comment; however, any edits to it will get removed if the file is opened in a newer version of Excel. Learn more: https://go.microsoft.com/fwlink/?linkid=870924
Comment:
    Aurora + 10 WISE partnership</t>
      </text>
    </comment>
    <comment ref="F8" authorId="5" shapeId="0" xr:uid="{1E4331EF-E2C2-4641-B2E3-0D19951A11EB}">
      <text>
        <t>[Threaded comment]
Your version of Excel allows you to read this threaded comment; however, any edits to it will get removed if the file is opened in a newer version of Excel. Learn more: https://go.microsoft.com/fwlink/?linkid=870924
Comment:
    From their video</t>
      </text>
    </comment>
    <comment ref="H8" authorId="6" shapeId="0" xr:uid="{9385D30E-18FA-4A85-913B-B1AA6B1781BC}">
      <text>
        <t>[Threaded comment]
Your version of Excel allows you to read this threaded comment; however, any edits to it will get removed if the file is opened in a newer version of Excel. Learn more: https://go.microsoft.com/fwlink/?linkid=870924
Comment:
    Aurora Water recaptures water from the South Platte River near Brighton, CO. This water was previously used by Aurora customers and has been treated by Metro Water Recovery. Aurora owns water rights which allows for reuse of the majority of its water to the point of extinction.</t>
      </text>
    </comment>
    <comment ref="C9" authorId="7" shapeId="0" xr:uid="{62F102E3-741A-4ED3-8201-0830BD6199DF}">
      <text>
        <t>[Threaded comment]
Your version of Excel allows you to read this threaded comment; however, any edits to it will get removed if the file is opened in a newer version of Excel. Learn more: https://go.microsoft.com/fwlink/?linkid=870924
Comment:
    The scheme can reclaim and pump up to 1.75 m³/s of treated water to the Llobregat river, 8 km. upstream of water withdrawal to DWTP.
The actual pumping rate varies daily, depending on natural river flows. In 2023, a total of 35,848,601 m³ of reclaimed water was pumped, averaging 1.14 m³/s.
The water produced at the DWTP is supplied to an area with approximately three million inhabitants and 21 towns, supplemented by other DWTPs.
The reclamation plant was built in 2006, designed to be used for environmental and irrigation purposes. The pumping for indirect potable reuse (IPR) was added in 2009. Two trials followed, the most comprehensive in 2019. 
Continuous IPR operation began in November 2022 due to extreme drought conditions.</t>
      </text>
    </comment>
    <comment ref="E9" authorId="8" shapeId="0" xr:uid="{4220C14E-52C0-4562-83BF-F7C6A8619D2B}">
      <text>
        <t>[Threaded comment]
Your version of Excel allows you to read this threaded comment; however, any edits to it will get removed if the file is opened in a newer version of Excel. Learn more: https://go.microsoft.com/fwlink/?linkid=870924
Comment:
    The project is operating from November 2022. 
It was conceived as a “safety net” against extreme droughts, and a trial was made in 2019. The 2021-2024 drought (still ongoing) forced the facilities to be put into operation, and they have now been running continuously for a year and a half.
Reply:
    One distinctive aspect of this project is that it doesn't hinge on an advanced reclamation treatment (purification). Instead, we're using a plant originally designed for environmental and irrigation purposes, without major upgrades. The regeneration process involves coagulation-flocculation and weighted lamellar settling, followed by filtration through microscreens (10 µm) and combined disinfection using ultraviolet radiation (50 mJ/cm2), optionally with sodium hypochlorite. No membranes are used.
On the other side, the drinking water treatment plant employs an exhaustive treatment process. It has two advanced treatment lines running in parallel. After a shared initial stage for both treatments, involving sand removal, pre-oxidation with chlorine dioxide, flocculation, settling, and sand filtration, the water splits into two independent lines. One side undergoes ozone treatment and activated carbon filtration, while the other side goes through ultrafiltration and reverse osmosis treatment. 
Finally, water from both lines is blended, chlorinated, and distributed.
This underscores the importance of the monitoring we carried out in 2019, which aimed at evaluating the overall efficiency of the entire treatment process (WWTP — Reclamation — River buffer — DWTP).</t>
      </text>
    </comment>
    <comment ref="F9" authorId="9" shapeId="0" xr:uid="{6FA52BF1-1A0C-445B-856F-E913279D8B63}">
      <text>
        <t>[Threaded comment]
Your version of Excel allows you to read this threaded comment; however, any edits to it will get removed if the file is opened in a newer version of Excel. Learn more: https://go.microsoft.com/fwlink/?linkid=870924
Comment:
    The scheme can reclaim and pump up to 1.75 m³/s of treated water to the Llobregat river, 8 km. upstream of water withdrawal to DWTP.
The actual pumping rate varies daily, depending on natural river flows. In 2023, a total of 35,848,601 m³ of reclaimed water was pumped, averaging 1.14 m³/s.
The water produced at the DWTP is supplied to an area with approximately three million inhabitants and 21 towns, supplemented by other DWTPs.
The reclamation plant was built in 2006, designed to be used for environmental and irrigation purposes. The pumping for indirect potable reuse (IPR) was added in 2009. Two trials followed, the most comprehensive in 2019. 
Continuous IPR operation began in November 2022 due to extreme drought conditions.</t>
      </text>
    </comment>
    <comment ref="I9" authorId="10" shapeId="0" xr:uid="{455EF2B3-E0F0-43E3-BB19-45E9B673DBA5}">
      <text>
        <t>[Threaded comment]
Your version of Excel allows you to read this threaded comment; however, any edits to it will get removed if the file is opened in a newer version of Excel. Learn more: https://go.microsoft.com/fwlink/?linkid=870924
Comment:
    Reservoir augmentation. 
However, it will suit better “river augmentation”, because  the water is not added to a reservoir but is directly mixed into the Llobregat River, 8 km upstream of the Drinking Water Treatment Plant. Anyway, this process reduces the need to release water from the Llobregat River's dams, ultimately resulting in more water being retained in the reservoirs.</t>
      </text>
    </comment>
    <comment ref="C10" authorId="11" shapeId="0" xr:uid="{2203B378-ECCE-41D1-9A5B-E09B4D229A68}">
      <text>
        <t>[Threaded comment]
Your version of Excel allows you to read this threaded comment; however, any edits to it will get removed if the file is opened in a newer version of Excel. Learn more: https://go.microsoft.com/fwlink/?linkid=870924
Comment:
    No answer provided it's not mainly for replenishment anyway</t>
      </text>
    </comment>
    <comment ref="E10" authorId="12" shapeId="0" xr:uid="{E9C2E60A-9CA1-46BF-ABA9-32BEA8FB8197}">
      <text>
        <t xml:space="preserve">[Threaded comment]
Your version of Excel allows you to read this threaded comment; however, any edits to it will get removed if the file is opened in a newer version of Excel. Learn more: https://go.microsoft.com/fwlink/?linkid=870924
Comment:
    The barrier was built in 2010, but the operation was stopped for financial reasons. The injection was resumed in 2021, and it has been in continuous operation since then. 
During the 2021-2024 drought (still ongoing) it has achieved a peak injection of 10.000 m3/day.
Reply:
    In addition to the general reclamation treatment at El Prat de Llobregat plant (described in the “Indirect Potable Reuse in the Llobregat River” form), the water to be injected passes through a second (or “advanced”) reclamation system, including ultrafiltration, reverse osmosis (around 50% of the water) and UV disinfection. 
There are 14 injection wells located throughout the coastal shoreline.
</t>
      </text>
    </comment>
    <comment ref="F10" authorId="13" shapeId="0" xr:uid="{F1A18AC6-788F-4B55-9325-09A5F605D95D}">
      <text>
        <t>[Threaded comment]
Your version of Excel allows you to read this threaded comment; however, any edits to it will get removed if the file is opened in a newer version of Excel. Learn more: https://go.microsoft.com/fwlink/?linkid=870924
Comment:
    No figure given and it's not for replenishment mainly anyway</t>
      </text>
    </comment>
    <comment ref="G10" authorId="14" shapeId="0" xr:uid="{F6A1FEAC-B5B4-420C-9ABE-911FF3522099}">
      <text>
        <t>[Threaded comment]
Your version of Excel allows you to read this threaded comment; however, any edits to it will get removed if the file is opened in a newer version of Excel. Learn more: https://go.microsoft.com/fwlink/?linkid=870924
Comment:
    There is a component of indirect potable reuse, since the replenished aquifer is used for water supply purposes.</t>
      </text>
    </comment>
    <comment ref="I10" authorId="15" shapeId="0" xr:uid="{3A09BD29-0580-449D-A5A7-1CDDA001EFEA}">
      <text>
        <t>[Threaded comment]
Your version of Excel allows you to read this threaded comment; however, any edits to it will get removed if the file is opened in a newer version of Excel. Learn more: https://go.microsoft.com/fwlink/?linkid=870924
Comment:
    Groundwater augmentation. 
However, the main objective is to create a barrier to seawater intrusion, not to replenish.</t>
      </text>
    </comment>
    <comment ref="E11" authorId="16" shapeId="0" xr:uid="{BB91C7A6-1850-4691-86F1-D6F64AF5B805}">
      <text>
        <t xml:space="preserve">[Threaded comment]
Your version of Excel allows you to read this threaded comment; however, any edits to it will get removed if the file is opened in a newer version of Excel. Learn more: https://go.microsoft.com/fwlink/?linkid=870924
Comment:
    We are operating the  WRP 7 days a week, supplying reclaimed water the Municipality. The Beaufort West WRP plant has been in operation since 10 January 2011. </t>
      </text>
    </comment>
    <comment ref="F11" authorId="17" shapeId="0" xr:uid="{C5947DA2-F99B-4941-AA27-819D989E9BD4}">
      <text>
        <t>[Threaded comment]
Your version of Excel allows you to read this threaded comment; however, any edits to it will get removed if the file is opened in a newer version of Excel. Learn more: https://go.microsoft.com/fwlink/?linkid=870924
Comment:
    Beaufort West Municipal supplies potable water to approximately 51 177 people (2021).</t>
      </text>
    </comment>
    <comment ref="I11" authorId="18" shapeId="0" xr:uid="{796A5F5C-44F4-48EA-8BC2-ECC490A08620}">
      <text>
        <t>[Threaded comment]
Your version of Excel allows you to read this threaded comment; however, any edits to it will get removed if the file is opened in a newer version of Excel. Learn more: https://go.microsoft.com/fwlink/?linkid=870924
Comment:
    Reservoir augmentation – blending purified recycled water into a water reservoir used as a source of drinking water supply for a public water system (Toilet-to-Tap)</t>
      </text>
    </comment>
    <comment ref="E12" authorId="19" shapeId="0" xr:uid="{BCB3C6E0-BDB8-4102-A165-5E6E5D668082}">
      <text>
        <t>[Threaded comment]
Your version of Excel allows you to read this threaded comment; however, any edits to it will get removed if the file is opened in a newer version of Excel. Learn more: https://go.microsoft.com/fwlink/?linkid=870924
Comment:
    Castle Rock Water was an integral partner to the development of the Direct Potable Reuse regulations being created in Colorado. In anticipation of these regulations and the inevitable reuse water supply source for Colorado, Castle Rock Water added Advanced Treatment to Plum Creek Water Purification Facility in 2020. A pilot project was conducted in 2018 to determine the treatment processes best suited for the environmental, financial and technological factors of the water system. Direct Potable Reuse regulations were approved in 2022.</t>
      </text>
    </comment>
    <comment ref="I12" authorId="20" shapeId="0" xr:uid="{6B34127B-970C-47DF-B7BB-62A055103CC3}">
      <text>
        <t>[Threaded comment]
Your version of Excel allows you to read this threaded comment; however, any edits to it will get removed if the file is opened in a newer version of Excel. Learn more: https://go.microsoft.com/fwlink/?linkid=870924
Comment:
    This project is raw water augmentation in which the reuse water supply is pumped into a blending tank that also receives surface water and groundwater.</t>
      </text>
    </comment>
    <comment ref="C13" authorId="21" shapeId="0" xr:uid="{FBDF84CD-7E69-498A-B0F8-F42E6FB46F27}">
      <text>
        <t>[Threaded comment]
Your version of Excel allows you to read this threaded comment; however, any edits to it will get removed if the file is opened in a newer version of Excel. Learn more: https://go.microsoft.com/fwlink/?linkid=870924
Comment:
    Used to be 6 for first set of calcs</t>
      </text>
    </comment>
    <comment ref="E13" authorId="22" shapeId="0" xr:uid="{157BBB40-C886-4253-A910-CCAD1F3AAF85}">
      <text>
        <t>[Threaded comment]
Your version of Excel allows you to read this threaded comment; however, any edits to it will get removed if the file is opened in a newer version of Excel. Learn more: https://go.microsoft.com/fwlink/?linkid=870924
Comment:
    (was in use 2012-17 and ongoing investigations to determine if it is still available for use in future)</t>
      </text>
    </comment>
    <comment ref="F13" authorId="23" shapeId="0" xr:uid="{0A58485C-C6BC-4C69-B7E8-EAB813844D50}">
      <text>
        <t>[Threaded comment]
Your version of Excel allows you to read this threaded comment; however, any edits to it will get removed if the file is opened in a newer version of Excel. Learn more: https://go.microsoft.com/fwlink/?linkid=870924
Comment:
    Used to say 220k for first set of calcs</t>
      </text>
    </comment>
    <comment ref="C15" authorId="24" shapeId="0" xr:uid="{FE8EA617-E6D0-4653-A2E7-515F4D1641B9}">
      <text>
        <t>[Threaded comment]
Your version of Excel allows you to read this threaded comment; however, any edits to it will get removed if the file is opened in a newer version of Excel. Learn more: https://go.microsoft.com/fwlink/?linkid=870924
Comment:
    See Leila note - no real cties but 1 is the default base score so using it</t>
      </text>
    </comment>
    <comment ref="E15" authorId="25" shapeId="0" xr:uid="{A8D2445A-E279-4AA5-A30F-1D130EFE1D2A}">
      <text>
        <t>[Threaded comment]
Your version of Excel allows you to read this threaded comment; however, any edits to it will get removed if the file is opened in a newer version of Excel. Learn more: https://go.microsoft.com/fwlink/?linkid=870924
Comment:
    The SWIFT Research Center, which currently replenishes the Potomac aquifer with up to one million gallons of SWIFT Water™ daily has been in operation since May 2018. The first full-scale SWIFT facility is currently under construction at HRSD’s James River Treatment Plant and is slated for completion in late 2026.</t>
      </text>
    </comment>
    <comment ref="F15" authorId="26" shapeId="0" xr:uid="{196DB2B1-BF42-49F8-B79B-3B0BBBB2B67E}">
      <text>
        <t xml:space="preserve">[Threaded comment]
Your version of Excel allows you to read this threaded comment; however, any edits to it will get removed if the file is opened in a newer version of Excel. Learn more: https://go.microsoft.com/fwlink/?linkid=870924
Comment:
    38.5 MGD = potable for ~600K people (for public water supply/domestic use)
</t>
      </text>
    </comment>
    <comment ref="F16" authorId="27" shapeId="0" xr:uid="{9873CA5A-4A6F-44B6-A10B-329196637151}">
      <text>
        <t>[Threaded comment]
Your version of Excel allows you to read this threaded comment; however, any edits to it will get removed if the file is opened in a newer version of Excel. Learn more: https://go.microsoft.com/fwlink/?linkid=870924
Comment:
    This is Bart just told me that size dot (middle) for the PDF map
Reply:
    100k - 1 million (count as 100k)</t>
      </text>
    </comment>
    <comment ref="F17" authorId="28" shapeId="0" xr:uid="{A4A7EC90-66D2-4444-803A-9A1FFDAA0863}">
      <text>
        <t xml:space="preserve">[Threaded comment]
Your version of Excel allows you to read this threaded comment; however, any edits to it will get removed if the file is opened in a newer version of Excel. Learn more: https://go.microsoft.com/fwlink/?linkid=870924
Comment:
    1,832,751 https://en.wikipedia.org/wiki/Essex
Reply:
    Afsaneh mentioned that the water goes to Haningfield &amp; Langford WTW…. This number looks reasonable, I could see a website saying Haningfield WTW supplies 540000 households. Afsaneh getting a number. </t>
      </text>
    </comment>
    <comment ref="F18" authorId="29" shapeId="0" xr:uid="{954F8542-9317-4E1C-B0B7-71CF6314247F}">
      <text>
        <t>[Threaded comment]
Your version of Excel allows you to read this threaded comment; however, any edits to it will get removed if the file is opened in a newer version of Excel. Learn more: https://go.microsoft.com/fwlink/?linkid=870924
Comment:
    Estimated 123822, 20% of eMalahleni water supply</t>
      </text>
    </comment>
    <comment ref="H18" authorId="30" shapeId="0" xr:uid="{E7C147AE-FFC2-4736-835A-B36049CD02B5}">
      <text>
        <t>[Threaded comment]
Your version of Excel allows you to read this threaded comment; however, any edits to it will get removed if the file is opened in a newer version of Excel. Learn more: https://go.microsoft.com/fwlink/?linkid=870924
Comment:
    Acid mine drainage</t>
      </text>
    </comment>
    <comment ref="E19" authorId="31" shapeId="0" xr:uid="{9A5654D5-5EAA-43C5-9409-1D57B2A62E31}">
      <text>
        <t>[Threaded comment]
Your version of Excel allows you to read this threaded comment; however, any edits to it will get removed if the file is opened in a newer version of Excel. Learn more: https://go.microsoft.com/fwlink/?linkid=870924
Comment:
    LVL has been in operation since 2003, with an expansion that was completed in 2014</t>
      </text>
    </comment>
    <comment ref="F19" authorId="32" shapeId="0" xr:uid="{E5B86E39-215A-4660-B0B0-FFCEB89DB29A}">
      <text>
        <t>[Threaded comment]
Your version of Excel allows you to read this threaded comment; however, any edits to it will get removed if the file is opened in a newer version of Excel. Learn more: https://go.microsoft.com/fwlink/?linkid=870924
Comment:
    Jenn could’nt estimate a # out of the 4  million ppl WRD serves. For the calcs I've just counted 4million for all WRD &amp; collapsed all WRD into this one</t>
      </text>
    </comment>
    <comment ref="H19" authorId="33" shapeId="0" xr:uid="{6E693200-C5E8-4540-A2A2-5420DE7F52F5}">
      <text>
        <t>[Threaded comment]
Your version of Excel allows you to read this threaded comment; however, any edits to it will get removed if the file is opened in a newer version of Excel. Learn more: https://go.microsoft.com/fwlink/?linkid=870924
Comment:
    tertiary treated recycled water from wastewater</t>
      </text>
    </comment>
    <comment ref="I19" authorId="34" shapeId="0" xr:uid="{16ED23F9-246C-4FB6-95FD-3C302267A780}">
      <text>
        <t>[Threaded comment]
Your version of Excel allows you to read this threaded comment; however, any edits to it will get removed if the file is opened in a newer version of Excel. Learn more: https://go.microsoft.com/fwlink/?linkid=870924
Comment:
    groundwater augmentation; LVL is used to prevent seawater intrusion as well</t>
      </text>
    </comment>
    <comment ref="F22" authorId="35" shapeId="0" xr:uid="{5D903AA0-1370-47A6-929D-CE64FCF5B769}">
      <text>
        <t xml:space="preserve">[Threaded comment]
Your version of Excel allows you to read this threaded comment; however, any edits to it will get removed if the file is opened in a newer version of Excel. Learn more: https://go.microsoft.com/fwlink/?linkid=870924
Comment:
    Kendra: We serve 350,000 but not all of that population is served by this facility. Due to mixing of the system exact number is unknown. 
I have left as 0 to be conservative. </t>
      </text>
    </comment>
    <comment ref="I22" authorId="36" shapeId="0" xr:uid="{1EA5FE33-F482-412B-8CE4-207B8247FD7E}">
      <text>
        <t>[Threaded comment]
Your version of Excel allows you to read this threaded comment; however, any edits to it will get removed if the file is opened in a newer version of Excel. Learn more: https://go.microsoft.com/fwlink/?linkid=870924
Comment:
    C – it is a river (not an aqueduct) but this seems closest. Feel free to change to e if appropriate.</t>
      </text>
    </comment>
    <comment ref="H23" authorId="37" shapeId="0" xr:uid="{F1916884-44DF-4EFC-8D51-AFFCEF22C357}">
      <text>
        <t xml:space="preserve">[Threaded comment]
Your version of Excel allows you to read this threaded comment; however, any edits to it will get removed if the file is opened in a newer version of Excel. Learn more: https://go.microsoft.com/fwlink/?linkid=870924
Comment:
    c.      FROM PETER: Other - Pre-treated industrial wastewater – [poultry abbatoir] process water Do you have another word for poultry abbatoir? To reduce the yuck factor we use to call it a “food processing plant”, don’t know if that’s correct in English.
</t>
      </text>
    </comment>
    <comment ref="I23" authorId="38" shapeId="0" xr:uid="{13C9403A-6CCD-479F-9611-551C6A43B3EB}">
      <text>
        <t>[Threaded comment]
Your version of Excel allows you to read this threaded comment; however, any edits to it will get removed if the file is opened in a newer version of Excel. Learn more: https://go.microsoft.com/fwlink/?linkid=870924
Comment:
    PETER NOTE: d.       Treated water augmentation (?)
Yes, something between c and d. Recycled water is pretreated with UF and UV, and then blended with brackish groundwater before delivery to a desalination plant.</t>
      </text>
    </comment>
    <comment ref="F24" authorId="39" shapeId="0" xr:uid="{7FFECABF-281E-4CBA-8437-DC4DD4F85886}">
      <text>
        <t>[Threaded comment]
Your version of Excel allows you to read this threaded comment; however, any edits to it will get removed if the file is opened in a newer version of Excel. Learn more: https://go.microsoft.com/fwlink/?linkid=870924
Comment:
    ????? I've asked Jenn for a # out of the 4  million ppl WRD serves. For RM calcs I just collapsed all WRD into one so this counted as 0 extra</t>
      </text>
    </comment>
    <comment ref="H24" authorId="40" shapeId="0" xr:uid="{64D1AB48-35B6-45D1-81B2-3625F68D82DD}">
      <text>
        <t>[Threaded comment]
Your version of Excel allows you to read this threaded comment; however, any edits to it will get removed if the file is opened in a newer version of Excel. Learn more: https://go.microsoft.com/fwlink/?linkid=870924
Comment:
    tertiary treated recycled water from wastewater</t>
      </text>
    </comment>
    <comment ref="F25" authorId="41" shapeId="0" xr:uid="{EDE47B91-7C5E-487F-9FC0-319A501D7150}">
      <text>
        <t xml:space="preserve">[Threaded comment]
Your version of Excel allows you to read this threaded comment; however, any edits to it will get removed if the file is opened in a newer version of Excel. Learn more: https://go.microsoft.com/fwlink/?linkid=870924
Comment:
    Note to RM: The 2 Pico Rivera sites will be 2 separate dots on the map, and in the charts for Phase, IPR, Source waters etc. But for the capacity, ppl &amp; cities we need to not include both in the total -just 1 combined number covers both. </t>
      </text>
    </comment>
    <comment ref="C26" authorId="42" shapeId="0" xr:uid="{EADE8CF8-C783-4353-9393-E8297CDD92E0}">
      <text>
        <t xml:space="preserve">[Threaded comment]
Your version of Excel allows you to read this threaded comment; however, any edits to it will get removed if the file is opened in a newer version of Excel. Learn more: https://go.microsoft.com/fwlink/?linkid=870924
Comment:
    ] Its basically the southern section of Ballito only(Three neighbourhoods)
DF note: I feel like 3 neighbourhoods sill only makes for part of 1 city so 1. </t>
      </text>
    </comment>
    <comment ref="F26" authorId="43" shapeId="0" xr:uid="{EC09E334-1753-4161-A24F-AAFB9EE78261}">
      <text>
        <t xml:space="preserve">[Threaded comment]
Your version of Excel allows you to read this threaded comment; however, any edits to it will get removed if the file is opened in a newer version of Excel. Learn more: https://go.microsoft.com/fwlink/?linkid=870924
Comment:
    Approximately 15 Thousand people as well as the main business hub in Ballito(Malls and small storage and industries)
</t>
      </text>
    </comment>
    <comment ref="I26" authorId="44" shapeId="0" xr:uid="{E67AEC35-9EC1-438C-A8F7-A232596FD180}">
      <text>
        <t>[Threaded comment]
Your version of Excel allows you to read this threaded comment; however, any edits to it will get removed if the file is opened in a newer version of Excel. Learn more: https://go.microsoft.com/fwlink/?linkid=870924
Comment:
    part of the reuse water is blended into water reservoirs and used as a source of drinking water for public consumption. 
And, the other part is directly blended into the water distribution system for public consumption.  SEEING IF WE CAN ADD A STORY ON 2 LAYERS</t>
      </text>
    </comment>
    <comment ref="E28" authorId="45" shapeId="0" xr:uid="{0FDCC7C1-C8A7-4CD0-BFF5-211558AB2BAE}">
      <text>
        <t xml:space="preserve">[Threaded comment]
Your version of Excel allows you to read this threaded comment; however, any edits to it will get removed if the file is opened in a newer version of Excel. Learn more: https://go.microsoft.com/fwlink/?linkid=870924
Comment:
    E.L. Huie Jr.  Constructed Wetlands 
 In 2005, Phase One of the Constructed Wetlands were brought online with a permitted flow of 3.6MGD.  Over the next 5 years, phases 2 through 4 were constructed and brought online to provide a total treatment capacity of 17.4 MGD.  
Panhandle Road Constructed Wetlands
was constructed in 2003 with a treatment capacity of 3.3 MGD.  </t>
      </text>
    </comment>
    <comment ref="I31" authorId="46" shapeId="0" xr:uid="{2B18B90E-6E2A-42A6-B851-E3E66A06FF57}">
      <text>
        <t xml:space="preserve">[Threaded comment]
Your version of Excel allows you to read this threaded comment; however, any edits to it will get removed if the file is opened in a newer version of Excel. Learn more: https://go.microsoft.com/fwlink/?linkid=870924
Comment:
    Reservoir augmentation – blending purified recycled water into a water reservoir used as a source of drinking water supply for a public water system
</t>
      </text>
    </comment>
    <comment ref="F32" authorId="47" shapeId="0" xr:uid="{CB77F213-E076-40E2-82FE-23F1FF62B069}">
      <text>
        <t>[Threaded comment]
Your version of Excel allows you to read this threaded comment; however, any edits to it will get removed if the file is opened in a newer version of Excel. Learn more: https://go.microsoft.com/fwlink/?linkid=870924
Comment:
    They say 2 million ppl but not clear if they all get the water I''vce asked</t>
      </text>
    </comment>
    <comment ref="H33" authorId="48" shapeId="0" xr:uid="{0BB4DEBA-8545-4A1B-BF8D-CFD23FB6C3CA}">
      <text>
        <t>[Threaded comment]
Your version of Excel allows you to read this threaded comment; however, any edits to it will get removed if the file is opened in a newer version of Excel. Learn more: https://go.microsoft.com/fwlink/?linkid=870924
Comment:
    Recycled water from wastewater; There are two plants involved in the process, number 1 a activedt sludge effluent treatment plant followed by the reclamation plant.</t>
      </text>
    </comment>
    <comment ref="F34" authorId="49" shapeId="0" xr:uid="{28AC7356-5CF0-49C5-8446-35F2B030EB0A}">
      <text>
        <t>[Threaded comment]
Your version of Excel allows you to read this threaded comment; however, any edits to it will get removed if the file is opened in a newer version of Excel. Learn more: https://go.microsoft.com/fwlink/?linkid=870924
Comment:
    Chosen as mid-point between EVH;s permanent estimate of 40k and his summer estimate of 100k</t>
      </text>
    </comment>
    <comment ref="F35" authorId="50" shapeId="0" xr:uid="{D8C4F5C7-26F2-48F3-B9F6-67B727208DF7}">
      <text>
        <t xml:space="preserve">[Threaded comment]
Your version of Excel allows you to read this threaded comment; however, any edits to it will get removed if the file is opened in a newer version of Excel. Learn more: https://go.microsoft.com/fwlink/?linkid=870924
Comment:
    ASSUMING 130 GPCD, AND 3 MGD, THIS WOULD EQUAL 23,000 PEOPLE
</t>
      </text>
    </comment>
    <comment ref="C36" authorId="51" shapeId="0" xr:uid="{0C44EFB8-BE23-432E-9013-61605C93ECD1}">
      <text>
        <t>[Threaded comment]
Your version of Excel allows you to read this threaded comment; however, any edits to it will get removed if the file is opened in a newer version of Excel. Learn more: https://go.microsoft.com/fwlink/?linkid=870924
Comment:
    Was 7 byut mike said 6 cities + unincorporated area</t>
      </text>
    </comment>
    <comment ref="F36" authorId="52" shapeId="0" xr:uid="{521981CF-05A6-4DB5-A1DD-B30B88C6558F}">
      <text>
        <t>[Threaded comment]
Your version of Excel allows you to read this threaded comment; however, any edits to it will get removed if the file is opened in a newer version of Excel. Learn more: https://go.microsoft.com/fwlink/?linkid=870924
Comment:
    Was 106,000 but mike said 95000</t>
      </text>
    </comment>
    <comment ref="E37" authorId="53" shapeId="0" xr:uid="{EE4F554C-7B34-476B-99E9-496029E721B1}">
      <text>
        <t xml:space="preserve">[Threaded comment]
Your version of Excel allows you to read this threaded comment; however, any edits to it will get removed if the file is opened in a newer version of Excel. Learn more: https://go.microsoft.com/fwlink/?linkid=870924
Comment:
    Operational since 2008, the GWRS completed its final expansion in the Spring of 2023. </t>
      </text>
    </comment>
    <comment ref="F37" authorId="54" shapeId="0" xr:uid="{DBBED806-1710-4455-B10C-EF3CBEC64D64}">
      <text>
        <t xml:space="preserve">[Threaded comment]
Your version of Excel allows you to read this threaded comment; however, any edits to it will get removed if the file is opened in a newer version of Excel. Learn more: https://go.microsoft.com/fwlink/?linkid=870924
Comment:
    So, our service area serves 2.5 million people who received GWRS water as part of their drinking water supply.
We have 19 member agencies who pump water out of the groundwater basin, and that amounts to 23 cities served. 
</t>
      </text>
    </comment>
    <comment ref="H37" authorId="55" shapeId="0" xr:uid="{F42AE6D8-F493-4291-A9C8-522E982AB46B}">
      <text>
        <t>[Threaded comment]
Your version of Excel allows you to read this threaded comment; however, any edits to it will get removed if the file is opened in a newer version of Excel. Learn more: https://go.microsoft.com/fwlink/?linkid=870924
Comment:
    Treated wastewater from Orange County Sanitation District (OC San)</t>
      </text>
    </comment>
    <comment ref="B38" authorId="56" shapeId="0" xr:uid="{B1D16972-B99E-44EF-9276-B511A02079D7}">
      <text>
        <t xml:space="preserve">[Threaded comment]
Your version of Excel allows you to read this threaded comment; however, any edits to it will get removed if the file is opened in a newer version of Excel. Learn more: https://go.microsoft.com/fwlink/?linkid=870924
Comment:
    Actually sorry one other question if I may. For the map, we’re trying to give each map entry a name that includes a navigable place/community (as well as the name of the utility, project etc). So for you I’d probably want to include Inland Empire in the title, but how could I differentiate that from Inland Empire’s project?  For example could we call theirs ‘Inland Empire’ and yours ‘Inland Empire / East Valley’ or something like that? Since Inland Empire is part of the name of that utility provider, how about using the primary city we service? “Highland, CA”. The city isn’t as large as say Los Angeles but it is the location where we cover 100% of the city. 
</t>
      </text>
    </comment>
    <comment ref="C38" authorId="57" shapeId="0" xr:uid="{6709D021-50D0-4AF9-ACFA-2EA9946BFF1D}">
      <text>
        <t xml:space="preserve">[Threaded comment]
Your version of Excel allows you to read this threaded comment; however, any edits to it will get removed if the file is opened in a newer version of Excel. Learn more: https://go.microsoft.com/fwlink/?linkid=870924
Comment:
    We service the City of Highland and City of San Bernardino. We also service portions of unincorporated San Bernardino County. 
</t>
      </text>
    </comment>
    <comment ref="F39" authorId="58" shapeId="0" xr:uid="{23B02466-A88A-45A0-B2FA-5B317069AB25}">
      <text>
        <t xml:space="preserve">[Threaded comment]
Your version of Excel allows you to read this threaded comment; however, any edits to it will get removed if the file is opened in a newer version of Excel. Learn more: https://go.microsoft.com/fwlink/?linkid=870924
Comment:
    We have assumed the full population of Abilene which is 125,418 (according to this World Population web estimate), plus 32,000 wholesale customers.  </t>
      </text>
    </comment>
    <comment ref="E40" authorId="59" shapeId="0" xr:uid="{C0D5621C-626D-4FA1-8D5F-85E1E14B295F}">
      <text>
        <t xml:space="preserve">[Threaded comment]
Your version of Excel allows you to read this threaded comment; however, any edits to it will get removed if the file is opened in a newer version of Excel. Learn more: https://go.microsoft.com/fwlink/?linkid=870924
Comment:
    No longer operational - but I'putting this as operating includes 'Available for usé', and Greg noted that they no longer operate but are still permitted to do so </t>
      </text>
    </comment>
    <comment ref="F41" authorId="60" shapeId="0" xr:uid="{CC8AFF5E-D603-476C-9372-2A9FFD485575}">
      <text>
        <t>[Threaded comment]
Your version of Excel allows you to read this threaded comment; however, any edits to it will get removed if the file is opened in a newer version of Excel. Learn more: https://go.microsoft.com/fwlink/?linkid=870924
Comment:
    WAS 13000 BUT THAT WAS CUSTOMERS</t>
      </text>
    </comment>
    <comment ref="E42" authorId="61" shapeId="0" xr:uid="{67501FA3-F029-420B-AB1B-BF509A142CFD}">
      <text>
        <t>[Threaded comment]
Your version of Excel allows you to read this threaded comment; however, any edits to it will get removed if the file is opened in a newer version of Excel. Learn more: https://go.microsoft.com/fwlink/?linkid=870924
Comment:
    Operating (built and in use)</t>
      </text>
    </comment>
    <comment ref="F42" authorId="62" shapeId="0" xr:uid="{A0129F5B-47CB-4803-B461-731E62568907}">
      <text>
        <t xml:space="preserve">[Threaded comment]
Your version of Excel allows you to read this threaded comment; however, any edits to it will get removed if the file is opened in a newer version of Excel. Learn more: https://go.microsoft.com/fwlink/?linkid=870924
Comment:
    Purified water is injected into our local groundwater basin and then is provided with redundant treatment at our Mission Basin Groundwater Purification Facility, and then blended with water produced from the City’s surface water filtration plant in the distribution system. The Mission Basin plant (6.37 mgd) was constructed in 1992 and the surface water filtration plant (25 mgd) was constructed in 1983. Population served is ~170,000.
</t>
      </text>
    </comment>
    <comment ref="H42" authorId="63" shapeId="0" xr:uid="{AFB84C82-060E-4D3F-860F-E0DADD2E22BB}">
      <text>
        <t>[Threaded comment]
Your version of Excel allows you to read this threaded comment; however, any edits to it will get removed if the file is opened in a newer version of Excel. Learn more: https://go.microsoft.com/fwlink/?linkid=870924
Comment:
    Wastewater secondary effluent</t>
      </text>
    </comment>
    <comment ref="G44" authorId="64" shapeId="0" xr:uid="{4A7A01C1-F0C4-4443-A20F-F5470F5D8701}">
      <text>
        <t>[Threaded comment]
Your version of Excel allows you to read this threaded comment; however, any edits to it will get removed if the file is opened in a newer version of Excel. Learn more: https://go.microsoft.com/fwlink/?linkid=870924
Comment:
    Indirect potable reuse (for its advance treated water for seawater barrier protection &amp; groundwater replenishment) in addition to Nitrified/Denitrified recycled water for cooling towers and MF/RO demineralized water for boiler feeds at oil refineries.</t>
      </text>
    </comment>
    <comment ref="H44" authorId="65" shapeId="0" xr:uid="{64984AC1-8E5D-4603-A36A-6E6D6D19803B}">
      <text>
        <t>[Threaded comment]
Your version of Excel allows you to read this threaded comment; however, any edits to it will get removed if the file is opened in a newer version of Excel. Learn more: https://go.microsoft.com/fwlink/?linkid=870924
Comment:
    Secondary treated wastewater which undergoes MF before RO and AOP.</t>
      </text>
    </comment>
    <comment ref="F45" authorId="66" shapeId="0" xr:uid="{119DDD78-4167-4265-91B7-7105AABF105E}">
      <text>
        <t xml:space="preserve">[Threaded comment]
Your version of Excel allows you to read this threaded comment; however, any edits to it will get removed if the file is opened in a newer version of Excel. Learn more: https://go.microsoft.com/fwlink/?linkid=870924
Comment:
    Typically 1m but 2 during drought. We will use 2 as per his edits to the story. </t>
      </text>
    </comment>
    <comment ref="C46" authorId="67" shapeId="0" xr:uid="{6079A3D6-E49C-48CD-B862-8261545EF08C}">
      <text>
        <t xml:space="preserve">[Threaded comment]
Your version of Excel allows you to read this threaded comment; however, any edits to it will get removed if the file is opened in a newer version of Excel. Learn more: https://go.microsoft.com/fwlink/?linkid=870924
Comment:
    How many CITIES receive purified water from this project?  For many places this is just 1, but for you, as well as City of Wichita Falls, there are your treated water customers (Archer County MUD, Sheppard Air Force Base, Burkburnett, Dean Dale, Friburg-Cooper, Iowa Park, Holliday, Lake Side City, Wichita Valley, Pleasant Valley, Red River Authority, and Scotland). Are all 12 of them Cities (which would make 13?) Are Archer County and Windthorst also cities (which would make 15)?
For the DPR, only Wichita Falls and 11 of its potable wholesale customers received the water.  For the IPR, It is Wichita Falls, 12 potable wholesale customers and 1 raw wholesale customer.  3 of our raw wholesale customers do not receive IPR water.  I removed Archer City from your list, above, as they are one of the raw wholesale customers that do not receive any reuse water.  Archer County MUD is a potable water customer and I added them to your list, above.  Windthorst is a raw wholesale customer and they do receive IPR water.
</t>
      </text>
    </comment>
    <comment ref="F46" authorId="68" shapeId="0" xr:uid="{6E842E6E-0648-43D2-AFD8-26651E8DF2D7}">
      <text>
        <t xml:space="preserve">[Threaded comment]
Your version of Excel allows you to read this threaded comment; however, any edits to it will get removed if the file is opened in a newer version of Excel. Learn more: https://go.microsoft.com/fwlink/?linkid=870924
Comment:
    How many PEOPLE (not properties) receive purified water from this project?  Do you have a rough figure?  For the DPR it was 104,000 in WIchita Falls and an additional 36,000 potable wholesale customers for a total of 140,000.  For the IPR it is 104,000 in Wichita Falls, 36,000 in potable wholesale customers and an additional 1700 for raw wholesale customers.
</t>
      </text>
    </comment>
    <comment ref="G46" authorId="69" shapeId="0" xr:uid="{AE3DFB5F-BA02-4666-B5D3-31035D1EF87F}">
      <text>
        <t>[Threaded comment]
Your version of Excel allows you to read this threaded comment; however, any edits to it will get removed if the file is opened in a newer version of Excel. Learn more: https://go.microsoft.com/fwlink/?linkid=870924
Comment:
    The City of Wichita Falls has done:
Direct Potable Reuse
Industrial Reuse
And Indirect Potable Reuse</t>
      </text>
    </comment>
    <comment ref="I46" authorId="70" shapeId="0" xr:uid="{58A93532-6146-412A-9EDC-A9875F1B1F9C}">
      <text>
        <t>[Threaded comment]
Your version of Excel allows you to read this threaded comment; however, any edits to it will get removed if the file is opened in a newer version of Excel. Learn more: https://go.microsoft.com/fwlink/?linkid=870924
Comment:
    The Direct Potable Reuse system was a Raw water augmentation project.
The Indirect Potable Reuse system is a reservoir augmentation project.</t>
      </text>
    </comment>
    <comment ref="B62" authorId="71" shapeId="0" xr:uid="{1AA0062A-B3BD-45DB-92C6-45C10D449759}">
      <text>
        <t>[Threaded comment]
Your version of Excel allows you to read this threaded comment; however, any edits to it will get removed if the file is opened in a newer version of Excel. Learn more: https://go.microsoft.com/fwlink/?linkid=870924
Comment:
    The WHERE is Column D: the WHAT is usually Column H</t>
      </text>
    </comment>
    <comment ref="E66" authorId="72" shapeId="0" xr:uid="{1A414F6D-6164-4B77-9A9C-B4C92FDAF1FF}">
      <text>
        <t xml:space="preserve">[Threaded comment]
Your version of Excel allows you to read this threaded comment; however, any edits to it will get removed if the file is opened in a newer version of Excel. Learn more: https://go.microsoft.com/fwlink/?linkid=870924
Comment:
    Operational 10Ml/day (existing scheme
In Construction 15Ml/day (optimization &amp; renewal)
Planned 10Ml/day (Additional Wellfield and Treatment Capacity)
I have counted this as OPERATING as it is already in use, which is more relevant than the enhancements in progress. </t>
      </text>
    </comment>
    <comment ref="F66" authorId="73" shapeId="0" xr:uid="{61EF5283-ECB7-4DD9-903B-955E9CCEAAEA}">
      <text>
        <t>[Threaded comment]
Your version of Excel allows you to read this threaded comment; however, any edits to it will get removed if the file is opened in a newer version of Excel. Learn more: https://go.microsoft.com/fwlink/?linkid=870924
Comment:
    David Allpass said 150k - 175k so I have gone with the lower</t>
      </text>
    </comment>
    <comment ref="J66" authorId="74" shapeId="0" xr:uid="{BB762413-982C-4A58-B21B-B737B57A65F8}">
      <text>
        <t xml:space="preserve">[Threaded comment]
Your version of Excel allows you to read this threaded comment; however, any edits to it will get removed if the file is opened in a newer version of Excel. Learn more: https://go.microsoft.com/fwlink/?linkid=870924
Comment:
    David only gave Phase 1 (Optimisation) – 2025 
Phase 2 (Expansion)- 2038
 ie the dates for the improvement works so I will check with him the start year for the existing scheme. </t>
      </text>
    </comment>
    <comment ref="C67" authorId="75" shapeId="0" xr:uid="{7B8677F7-22C5-4F97-AFBC-E8AD54AD1F79}">
      <text>
        <t>[Threaded comment]
Your version of Excel allows you to read this threaded comment; however, any edits to it will get removed if the file is opened in a newer version of Excel. Learn more: https://go.microsoft.com/fwlink/?linkid=870924
Comment:
    Aurora + 10 WISE partnership</t>
      </text>
    </comment>
    <comment ref="F67" authorId="76" shapeId="0" xr:uid="{42BE7C4F-9577-4312-8D69-B65AB2EAF5A6}">
      <text>
        <t>[Threaded comment]
Your version of Excel allows you to read this threaded comment; however, any edits to it will get removed if the file is opened in a newer version of Excel. Learn more: https://go.microsoft.com/fwlink/?linkid=870924
Comment:
    From their video</t>
      </text>
    </comment>
    <comment ref="H67" authorId="77" shapeId="0" xr:uid="{90F66C01-EFF4-4527-8597-D0E5B3ECBF51}">
      <text>
        <t>[Threaded comment]
Your version of Excel allows you to read this threaded comment; however, any edits to it will get removed if the file is opened in a newer version of Excel. Learn more: https://go.microsoft.com/fwlink/?linkid=870924
Comment:
    Aurora Water recaptures water from the South Platte River near Brighton, CO. This water was previously used by Aurora customers and has been treated by Metro Water Recovery. Aurora owns water rights which allows for reuse of the majority of its water to the point of extinction.</t>
      </text>
    </comment>
    <comment ref="C68" authorId="78" shapeId="0" xr:uid="{199C2E21-408C-49EA-AC6D-BB989287EBD8}">
      <text>
        <t>[Threaded comment]
Your version of Excel allows you to read this threaded comment; however, any edits to it will get removed if the file is opened in a newer version of Excel. Learn more: https://go.microsoft.com/fwlink/?linkid=870924
Comment:
    The scheme can reclaim and pump up to 1.75 m³/s of treated water to the Llobregat river, 8 km. upstream of water withdrawal to DWTP.
The actual pumping rate varies daily, depending on natural river flows. In 2023, a total of 35,848,601 m³ of reclaimed water was pumped, averaging 1.14 m³/s.
The water produced at the DWTP is supplied to an area with approximately three million inhabitants and 21 towns, supplemented by other DWTPs.
The reclamation plant was built in 2006, designed to be used for environmental and irrigation purposes. The pumping for indirect potable reuse (IPR) was added in 2009. Two trials followed, the most comprehensive in 2019. 
Continuous IPR operation began in November 2022 due to extreme drought conditions.</t>
      </text>
    </comment>
    <comment ref="E68" authorId="79" shapeId="0" xr:uid="{DE8DF48E-D2DC-4D59-94E7-30F5BC5CB61E}">
      <text>
        <t>[Threaded comment]
Your version of Excel allows you to read this threaded comment; however, any edits to it will get removed if the file is opened in a newer version of Excel. Learn more: https://go.microsoft.com/fwlink/?linkid=870924
Comment:
    The project is operating from November 2022. 
It was conceived as a “safety net” against extreme droughts, and a trial was made in 2019. The 2021-2024 drought (still ongoing) forced the facilities to be put into operation, and they have now been running continuously for a year and a half.
Reply:
    One distinctive aspect of this project is that it doesn't hinge on an advanced reclamation treatment (purification). Instead, we're using a plant originally designed for environmental and irrigation purposes, without major upgrades. The regeneration process involves coagulation-flocculation and weighted lamellar settling, followed by filtration through microscreens (10 µm) and combined disinfection using ultraviolet radiation (50 mJ/cm2), optionally with sodium hypochlorite. No membranes are used.
On the other side, the drinking water treatment plant employs an exhaustive treatment process. It has two advanced treatment lines running in parallel. After a shared initial stage for both treatments, involving sand removal, pre-oxidation with chlorine dioxide, flocculation, settling, and sand filtration, the water splits into two independent lines. One side undergoes ozone treatment and activated carbon filtration, while the other side goes through ultrafiltration and reverse osmosis treatment. 
Finally, water from both lines is blended, chlorinated, and distributed.
This underscores the importance of the monitoring we carried out in 2019, which aimed at evaluating the overall efficiency of the entire treatment process (WWTP — Reclamation — River buffer — DWTP).</t>
      </text>
    </comment>
    <comment ref="F68" authorId="80" shapeId="0" xr:uid="{E1EAF57F-6FC1-4AAC-865C-42FF7BDEBF40}">
      <text>
        <t>[Threaded comment]
Your version of Excel allows you to read this threaded comment; however, any edits to it will get removed if the file is opened in a newer version of Excel. Learn more: https://go.microsoft.com/fwlink/?linkid=870924
Comment:
    The scheme can reclaim and pump up to 1.75 m³/s of treated water to the Llobregat river, 8 km. upstream of water withdrawal to DWTP.
The actual pumping rate varies daily, depending on natural river flows. In 2023, a total of 35,848,601 m³ of reclaimed water was pumped, averaging 1.14 m³/s.
The water produced at the DWTP is supplied to an area with approximately three million inhabitants and 21 towns, supplemented by other DWTPs.
The reclamation plant was built in 2006, designed to be used for environmental and irrigation purposes. The pumping for indirect potable reuse (IPR) was added in 2009. Two trials followed, the most comprehensive in 2019. 
Continuous IPR operation began in November 2022 due to extreme drought conditions.</t>
      </text>
    </comment>
    <comment ref="I68" authorId="81" shapeId="0" xr:uid="{FF40B801-5B92-447D-8529-1BD51C1B44BF}">
      <text>
        <t>[Threaded comment]
Your version of Excel allows you to read this threaded comment; however, any edits to it will get removed if the file is opened in a newer version of Excel. Learn more: https://go.microsoft.com/fwlink/?linkid=870924
Comment:
    Reservoir augmentation. 
However, it will suit better “river augmentation”, because  the water is not added to a reservoir but is directly mixed into the Llobregat River, 8 km upstream of the Drinking Water Treatment Plant. Anyway, this process reduces the need to release water from the Llobregat River's dams, ultimately resulting in more water being retained in the reservoirs.</t>
      </text>
    </comment>
    <comment ref="C69" authorId="82" shapeId="0" xr:uid="{BFA5E34D-F5EC-49E7-880F-EF74033265FA}">
      <text>
        <t>[Threaded comment]
Your version of Excel allows you to read this threaded comment; however, any edits to it will get removed if the file is opened in a newer version of Excel. Learn more: https://go.microsoft.com/fwlink/?linkid=870924
Comment:
    No answer provided it's not mainly for replenishment anyway</t>
      </text>
    </comment>
    <comment ref="E69" authorId="83" shapeId="0" xr:uid="{068C6F3F-BFB6-4538-B1EB-91DC09A6DBFF}">
      <text>
        <t xml:space="preserve">[Threaded comment]
Your version of Excel allows you to read this threaded comment; however, any edits to it will get removed if the file is opened in a newer version of Excel. Learn more: https://go.microsoft.com/fwlink/?linkid=870924
Comment:
    The barrier was built in 2010, but the operation was stopped for financial reasons. The injection was resumed in 2021, and it has been in continuous operation since then. 
During the 2021-2024 drought (still ongoing) it has achieved a peak injection of 10.000 m3/day.
Reply:
    In addition to the general reclamation treatment at El Prat de Llobregat plant (described in the “Indirect Potable Reuse in the Llobregat River” form), the water to be injected passes through a second (or “advanced”) reclamation system, including ultrafiltration, reverse osmosis (around 50% of the water) and UV disinfection. 
There are 14 injection wells located throughout the coastal shoreline.
</t>
      </text>
    </comment>
    <comment ref="F69" authorId="84" shapeId="0" xr:uid="{1CAAE7B2-CC53-413A-B7FA-151AD6A906CF}">
      <text>
        <t>[Threaded comment]
Your version of Excel allows you to read this threaded comment; however, any edits to it will get removed if the file is opened in a newer version of Excel. Learn more: https://go.microsoft.com/fwlink/?linkid=870924
Comment:
    No figure given and it's not for replenishment mainly anyway</t>
      </text>
    </comment>
    <comment ref="G69" authorId="85" shapeId="0" xr:uid="{AA3ACC62-3FED-4697-8D0E-EAA7665A62E0}">
      <text>
        <t>[Threaded comment]
Your version of Excel allows you to read this threaded comment; however, any edits to it will get removed if the file is opened in a newer version of Excel. Learn more: https://go.microsoft.com/fwlink/?linkid=870924
Comment:
    There is a component of indirect potable reuse, since the replenished aquifer is used for water supply purposes.</t>
      </text>
    </comment>
    <comment ref="I69" authorId="86" shapeId="0" xr:uid="{F4DC613E-4807-43B0-8279-6DFBF3C67966}">
      <text>
        <t>[Threaded comment]
Your version of Excel allows you to read this threaded comment; however, any edits to it will get removed if the file is opened in a newer version of Excel. Learn more: https://go.microsoft.com/fwlink/?linkid=870924
Comment:
    Groundwater augmentation. 
However, the main objective is to create a barrier to seawater intrusion, not to replenish.</t>
      </text>
    </comment>
    <comment ref="E70" authorId="87" shapeId="0" xr:uid="{7113EDEA-0B02-4840-B65A-30E3A18EAD52}">
      <text>
        <t xml:space="preserve">[Threaded comment]
Your version of Excel allows you to read this threaded comment; however, any edits to it will get removed if the file is opened in a newer version of Excel. Learn more: https://go.microsoft.com/fwlink/?linkid=870924
Comment:
    We are operating the  WRP 7 days a week, supplying reclaimed water the Municipality. The Beaufort West WRP plant has been in operation since 10 January 2011. </t>
      </text>
    </comment>
    <comment ref="F70" authorId="88" shapeId="0" xr:uid="{F2DC9073-1C2B-41F0-9A0D-DC921DEC32EA}">
      <text>
        <t>[Threaded comment]
Your version of Excel allows you to read this threaded comment; however, any edits to it will get removed if the file is opened in a newer version of Excel. Learn more: https://go.microsoft.com/fwlink/?linkid=870924
Comment:
    Beaufort West Municipal supplies potable water to approximately 51 177 people (2021).</t>
      </text>
    </comment>
    <comment ref="I70" authorId="89" shapeId="0" xr:uid="{2354B761-392C-4468-A65B-7F667DDCB0AE}">
      <text>
        <t>[Threaded comment]
Your version of Excel allows you to read this threaded comment; however, any edits to it will get removed if the file is opened in a newer version of Excel. Learn more: https://go.microsoft.com/fwlink/?linkid=870924
Comment:
    Reservoir augmentation – blending purified recycled water into a water reservoir used as a source of drinking water supply for a public water system (Toilet-to-Tap)</t>
      </text>
    </comment>
    <comment ref="E71" authorId="90" shapeId="0" xr:uid="{C7A15E82-CB8C-43ED-8EC3-0FA6A0E37212}">
      <text>
        <t>[Threaded comment]
Your version of Excel allows you to read this threaded comment; however, any edits to it will get removed if the file is opened in a newer version of Excel. Learn more: https://go.microsoft.com/fwlink/?linkid=870924
Comment:
    Castle Rock Water was an integral partner to the development of the Direct Potable Reuse regulations being created in Colorado. In anticipation of these regulations and the inevitable reuse water supply source for Colorado, Castle Rock Water added Advanced Treatment to Plum Creek Water Purification Facility in 2020. A pilot project was conducted in 2018 to determine the treatment processes best suited for the environmental, financial and technological factors of the water system. Direct Potable Reuse regulations were approved in 2022.</t>
      </text>
    </comment>
    <comment ref="I71" authorId="91" shapeId="0" xr:uid="{4F7E7C35-5D7B-458F-8CDF-6F604288AE21}">
      <text>
        <t>[Threaded comment]
Your version of Excel allows you to read this threaded comment; however, any edits to it will get removed if the file is opened in a newer version of Excel. Learn more: https://go.microsoft.com/fwlink/?linkid=870924
Comment:
    This project is raw water augmentation in which the reuse water supply is pumped into a blending tank that also receives surface water and groundwater.</t>
      </text>
    </comment>
    <comment ref="C72" authorId="92" shapeId="0" xr:uid="{D94C8B8D-113A-4976-A908-BEF3E801159C}">
      <text>
        <t>[Threaded comment]
Your version of Excel allows you to read this threaded comment; however, any edits to it will get removed if the file is opened in a newer version of Excel. Learn more: https://go.microsoft.com/fwlink/?linkid=870924
Comment:
    Used to be 6 for first set of calcs</t>
      </text>
    </comment>
    <comment ref="E72" authorId="93" shapeId="0" xr:uid="{2EEE5AF9-6AD3-469E-ADEA-7D462A031BBD}">
      <text>
        <t>[Threaded comment]
Your version of Excel allows you to read this threaded comment; however, any edits to it will get removed if the file is opened in a newer version of Excel. Learn more: https://go.microsoft.com/fwlink/?linkid=870924
Comment:
    (was in use 2012-17 and ongoing investigations to determine if it is still available for use in future)</t>
      </text>
    </comment>
    <comment ref="F72" authorId="94" shapeId="0" xr:uid="{2FBA199E-5768-4D13-88E5-74A0B40C868A}">
      <text>
        <t>[Threaded comment]
Your version of Excel allows you to read this threaded comment; however, any edits to it will get removed if the file is opened in a newer version of Excel. Learn more: https://go.microsoft.com/fwlink/?linkid=870924
Comment:
    Used to say 220k for first set of calcs</t>
      </text>
    </comment>
    <comment ref="C74" authorId="95" shapeId="0" xr:uid="{47B657D1-DECD-4F07-9500-2060720C1C8F}">
      <text>
        <t>[Threaded comment]
Your version of Excel allows you to read this threaded comment; however, any edits to it will get removed if the file is opened in a newer version of Excel. Learn more: https://go.microsoft.com/fwlink/?linkid=870924
Comment:
    See Leila note - no real cties but 1 is the default base score so using it</t>
      </text>
    </comment>
    <comment ref="E74" authorId="96" shapeId="0" xr:uid="{0B2402D4-5796-47FF-9C75-AAC2110F2CFB}">
      <text>
        <t>[Threaded comment]
Your version of Excel allows you to read this threaded comment; however, any edits to it will get removed if the file is opened in a newer version of Excel. Learn more: https://go.microsoft.com/fwlink/?linkid=870924
Comment:
    The SWIFT Research Center, which currently replenishes the Potomac aquifer with up to one million gallons of SWIFT Water™ daily has been in operation since May 2018. The first full-scale SWIFT facility is currently under construction at HRSD’s James River Treatment Plant and is slated for completion in late 2026.</t>
      </text>
    </comment>
    <comment ref="F74" authorId="97" shapeId="0" xr:uid="{DF2F2075-4327-4310-BA76-AD0A12E78085}">
      <text>
        <t xml:space="preserve">[Threaded comment]
Your version of Excel allows you to read this threaded comment; however, any edits to it will get removed if the file is opened in a newer version of Excel. Learn more: https://go.microsoft.com/fwlink/?linkid=870924
Comment:
    38.5 MGD = potable for ~600K people (for public water supply/domestic use)
</t>
      </text>
    </comment>
    <comment ref="F75" authorId="98" shapeId="0" xr:uid="{B9C3DF27-9861-48CC-A0BB-393FF653A1EE}">
      <text>
        <t>[Threaded comment]
Your version of Excel allows you to read this threaded comment; however, any edits to it will get removed if the file is opened in a newer version of Excel. Learn more: https://go.microsoft.com/fwlink/?linkid=870924
Comment:
    This is Bart just told me that size dot (middle) for the PDF map
Reply:
    100k - 1 million (count as 100k)</t>
      </text>
    </comment>
    <comment ref="F76" authorId="99" shapeId="0" xr:uid="{F47E61FE-616D-4C9B-AA4B-171057CBA98A}">
      <text>
        <t xml:space="preserve">[Threaded comment]
Your version of Excel allows you to read this threaded comment; however, any edits to it will get removed if the file is opened in a newer version of Excel. Learn more: https://go.microsoft.com/fwlink/?linkid=870924
Comment:
    1,832,751 https://en.wikipedia.org/wiki/Essex
Reply:
    Afsaneh mentioned that the water goes to Haningfield &amp; Langford WTW…. This number looks reasonable, I could see a website saying Haningfield WTW supplies 540000 households. Afsaneh getting a number. </t>
      </text>
    </comment>
    <comment ref="F77" authorId="100" shapeId="0" xr:uid="{C3256D3D-694C-4FEC-92E3-5705550FEB74}">
      <text>
        <t>[Threaded comment]
Your version of Excel allows you to read this threaded comment; however, any edits to it will get removed if the file is opened in a newer version of Excel. Learn more: https://go.microsoft.com/fwlink/?linkid=870924
Comment:
    Estimated 123822, 20% of eMalahleni water supply</t>
      </text>
    </comment>
    <comment ref="H77" authorId="101" shapeId="0" xr:uid="{D3CFC576-2704-49F6-9B68-10C19B0A3754}">
      <text>
        <t>[Threaded comment]
Your version of Excel allows you to read this threaded comment; however, any edits to it will get removed if the file is opened in a newer version of Excel. Learn more: https://go.microsoft.com/fwlink/?linkid=870924
Comment:
    Acid mine drainage</t>
      </text>
    </comment>
    <comment ref="E78" authorId="102" shapeId="0" xr:uid="{765E31DA-F826-483F-8E5C-4791F88FBAAD}">
      <text>
        <t>[Threaded comment]
Your version of Excel allows you to read this threaded comment; however, any edits to it will get removed if the file is opened in a newer version of Excel. Learn more: https://go.microsoft.com/fwlink/?linkid=870924
Comment:
    LVL has been in operation since 2003, with an expansion that was completed in 2014</t>
      </text>
    </comment>
    <comment ref="F78" authorId="103" shapeId="0" xr:uid="{D2B7B67B-82FF-4269-B67E-FD192E1E5331}">
      <text>
        <t>[Threaded comment]
Your version of Excel allows you to read this threaded comment; however, any edits to it will get removed if the file is opened in a newer version of Excel. Learn more: https://go.microsoft.com/fwlink/?linkid=870924
Comment:
    Jenn could’nt estimate a # out of the 4  million ppl WRD serves. For the calcs I've just counted 4million for all WRD &amp; collapsed all WRD into this one</t>
      </text>
    </comment>
    <comment ref="H78" authorId="104" shapeId="0" xr:uid="{8B957EC3-3904-4C23-914F-AA0F6D957746}">
      <text>
        <t>[Threaded comment]
Your version of Excel allows you to read this threaded comment; however, any edits to it will get removed if the file is opened in a newer version of Excel. Learn more: https://go.microsoft.com/fwlink/?linkid=870924
Comment:
    tertiary treated recycled water from wastewater</t>
      </text>
    </comment>
    <comment ref="I78" authorId="105" shapeId="0" xr:uid="{DC5FB805-98F2-4C60-BAE6-866E629B5931}">
      <text>
        <t>[Threaded comment]
Your version of Excel allows you to read this threaded comment; however, any edits to it will get removed if the file is opened in a newer version of Excel. Learn more: https://go.microsoft.com/fwlink/?linkid=870924
Comment:
    groundwater augmentation; LVL is used to prevent seawater intrusion as well</t>
      </text>
    </comment>
    <comment ref="F81" authorId="106" shapeId="0" xr:uid="{7BBE89D8-8F86-4E2E-A499-70115BA09443}">
      <text>
        <t xml:space="preserve">[Threaded comment]
Your version of Excel allows you to read this threaded comment; however, any edits to it will get removed if the file is opened in a newer version of Excel. Learn more: https://go.microsoft.com/fwlink/?linkid=870924
Comment:
    Kendra: We serve 350,000 but not all of that population is served by this facility. Due to mixing of the system exact number is unknown. 
I have left as 0 to be conservative. </t>
      </text>
    </comment>
    <comment ref="I81" authorId="107" shapeId="0" xr:uid="{88E2DBA0-8D7E-41EA-A35F-E17E976D3792}">
      <text>
        <t>[Threaded comment]
Your version of Excel allows you to read this threaded comment; however, any edits to it will get removed if the file is opened in a newer version of Excel. Learn more: https://go.microsoft.com/fwlink/?linkid=870924
Comment:
    C – it is a river (not an aqueduct) but this seems closest. Feel free to change to e if appropriate.</t>
      </text>
    </comment>
    <comment ref="H82" authorId="108" shapeId="0" xr:uid="{E27F9EA2-6F94-4787-8ACF-3BE218C13995}">
      <text>
        <t xml:space="preserve">[Threaded comment]
Your version of Excel allows you to read this threaded comment; however, any edits to it will get removed if the file is opened in a newer version of Excel. Learn more: https://go.microsoft.com/fwlink/?linkid=870924
Comment:
    c.      FROM PETER: Other - Pre-treated industrial wastewater – [poultry abbatoir] process water Do you have another word for poultry abbatoir? To reduce the yuck factor we use to call it a “food processing plant”, don’t know if that’s correct in English.
</t>
      </text>
    </comment>
    <comment ref="I82" authorId="109" shapeId="0" xr:uid="{50DF4595-B1E8-436F-BDB8-58BA765A993C}">
      <text>
        <t>[Threaded comment]
Your version of Excel allows you to read this threaded comment; however, any edits to it will get removed if the file is opened in a newer version of Excel. Learn more: https://go.microsoft.com/fwlink/?linkid=870924
Comment:
    PETER NOTE: d.       Treated water augmentation (?)
Yes, something between c and d. Recycled water is pretreated with UF and UV, and then blended with brackish groundwater before delivery to a desalination plant.</t>
      </text>
    </comment>
    <comment ref="F83" authorId="110" shapeId="0" xr:uid="{4813331B-B4C3-4B15-9EAB-887685690DBD}">
      <text>
        <t>[Threaded comment]
Your version of Excel allows you to read this threaded comment; however, any edits to it will get removed if the file is opened in a newer version of Excel. Learn more: https://go.microsoft.com/fwlink/?linkid=870924
Comment:
    ????? I've asked Jenn for a # out of the 4  million ppl WRD serves. For RM calcs I just collapsed all WRD into one so this counted as 0 extra</t>
      </text>
    </comment>
    <comment ref="H83" authorId="111" shapeId="0" xr:uid="{73B3F4BA-C97A-438E-B325-5F67F7E85B93}">
      <text>
        <t>[Threaded comment]
Your version of Excel allows you to read this threaded comment; however, any edits to it will get removed if the file is opened in a newer version of Excel. Learn more: https://go.microsoft.com/fwlink/?linkid=870924
Comment:
    tertiary treated recycled water from wastewater</t>
      </text>
    </comment>
    <comment ref="F84" authorId="112" shapeId="0" xr:uid="{940C7EFA-ABEA-4027-892A-00971645FA8A}">
      <text>
        <t xml:space="preserve">[Threaded comment]
Your version of Excel allows you to read this threaded comment; however, any edits to it will get removed if the file is opened in a newer version of Excel. Learn more: https://go.microsoft.com/fwlink/?linkid=870924
Comment:
    Note to RM: The 2 Pico Rivera sites will be 2 separate dots on the map, and in the charts for Phase, IPR, Source waters etc. But for the capacity, ppl &amp; cities we need to not include both in the total -just 1 combined number covers both. </t>
      </text>
    </comment>
    <comment ref="C85" authorId="113" shapeId="0" xr:uid="{7D74DB05-86C5-49FA-848E-74546A2F5A13}">
      <text>
        <t xml:space="preserve">[Threaded comment]
Your version of Excel allows you to read this threaded comment; however, any edits to it will get removed if the file is opened in a newer version of Excel. Learn more: https://go.microsoft.com/fwlink/?linkid=870924
Comment:
    ] Its basically the southern section of Ballito only(Three neighbourhoods)
DF note: I feel like 3 neighbourhoods sill only makes for part of 1 city so 1. </t>
      </text>
    </comment>
    <comment ref="F85" authorId="114" shapeId="0" xr:uid="{C7B7412A-C228-4665-A497-E7B2B478391E}">
      <text>
        <t xml:space="preserve">[Threaded comment]
Your version of Excel allows you to read this threaded comment; however, any edits to it will get removed if the file is opened in a newer version of Excel. Learn more: https://go.microsoft.com/fwlink/?linkid=870924
Comment:
    Approximately 15 Thousand people as well as the main business hub in Ballito(Malls and small storage and industries)
</t>
      </text>
    </comment>
    <comment ref="I85" authorId="115" shapeId="0" xr:uid="{158F33B0-2162-49DC-8335-529B88059310}">
      <text>
        <t>[Threaded comment]
Your version of Excel allows you to read this threaded comment; however, any edits to it will get removed if the file is opened in a newer version of Excel. Learn more: https://go.microsoft.com/fwlink/?linkid=870924
Comment:
    part of the reuse water is blended into water reservoirs and used as a source of drinking water for public consumption. 
And, the other part is directly blended into the water distribution system for public consumption.  SEEING IF WE CAN ADD A STORY ON 2 LAYERS</t>
      </text>
    </comment>
    <comment ref="E87" authorId="116" shapeId="0" xr:uid="{0A209198-AC36-4587-99CE-932EC54C28D0}">
      <text>
        <t xml:space="preserve">[Threaded comment]
Your version of Excel allows you to read this threaded comment; however, any edits to it will get removed if the file is opened in a newer version of Excel. Learn more: https://go.microsoft.com/fwlink/?linkid=870924
Comment:
    E.L. Huie Jr.  Constructed Wetlands 
 In 2005, Phase One of the Constructed Wetlands were brought online with a permitted flow of 3.6MGD.  Over the next 5 years, phases 2 through 4 were constructed and brought online to provide a total treatment capacity of 17.4 MGD.  
Panhandle Road Constructed Wetlands
was constructed in 2003 with a treatment capacity of 3.3 MGD.  </t>
      </text>
    </comment>
    <comment ref="I90" authorId="117" shapeId="0" xr:uid="{308CED85-686B-4625-B6BE-2F026B8B0F51}">
      <text>
        <t xml:space="preserve">[Threaded comment]
Your version of Excel allows you to read this threaded comment; however, any edits to it will get removed if the file is opened in a newer version of Excel. Learn more: https://go.microsoft.com/fwlink/?linkid=870924
Comment:
    Reservoir augmentation – blending purified recycled water into a water reservoir used as a source of drinking water supply for a public water system
</t>
      </text>
    </comment>
    <comment ref="F91" authorId="118" shapeId="0" xr:uid="{18048BFC-70D0-458F-AA60-5FFE4649FC02}">
      <text>
        <t>[Threaded comment]
Your version of Excel allows you to read this threaded comment; however, any edits to it will get removed if the file is opened in a newer version of Excel. Learn more: https://go.microsoft.com/fwlink/?linkid=870924
Comment:
    They say 2 million ppl but not clear if they all get the water I''vce asked</t>
      </text>
    </comment>
    <comment ref="H92" authorId="119" shapeId="0" xr:uid="{B4538B45-474F-4F38-B32F-8F64A2980F30}">
      <text>
        <t>[Threaded comment]
Your version of Excel allows you to read this threaded comment; however, any edits to it will get removed if the file is opened in a newer version of Excel. Learn more: https://go.microsoft.com/fwlink/?linkid=870924
Comment:
    Recycled water from wastewater; There are two plants involved in the process, number 1 a activedt sludge effluent treatment plant followed by the reclamation plant.</t>
      </text>
    </comment>
    <comment ref="F93" authorId="120" shapeId="0" xr:uid="{9ECD9B26-92AA-4E76-AB89-439501A7F525}">
      <text>
        <t>[Threaded comment]
Your version of Excel allows you to read this threaded comment; however, any edits to it will get removed if the file is opened in a newer version of Excel. Learn more: https://go.microsoft.com/fwlink/?linkid=870924
Comment:
    Chosen as mid-point between EVH;s permanent estimate of 40k and his summer estimate of 100k</t>
      </text>
    </comment>
    <comment ref="F94" authorId="121" shapeId="0" xr:uid="{CC20F4A0-E294-4922-ABE1-048AB2559449}">
      <text>
        <t xml:space="preserve">[Threaded comment]
Your version of Excel allows you to read this threaded comment; however, any edits to it will get removed if the file is opened in a newer version of Excel. Learn more: https://go.microsoft.com/fwlink/?linkid=870924
Comment:
    ASSUMING 130 GPCD, AND 3 MGD, THIS WOULD EQUAL 23,000 PEOPLE
</t>
      </text>
    </comment>
    <comment ref="C95" authorId="122" shapeId="0" xr:uid="{8529EC73-E6F8-44BB-8A85-C2F0E66BB580}">
      <text>
        <t>[Threaded comment]
Your version of Excel allows you to read this threaded comment; however, any edits to it will get removed if the file is opened in a newer version of Excel. Learn more: https://go.microsoft.com/fwlink/?linkid=870924
Comment:
    Was 7 byut mike said 6 cities + unincorporated area</t>
      </text>
    </comment>
    <comment ref="F95" authorId="123" shapeId="0" xr:uid="{39AFC2CD-9197-44F2-8B03-68E4269C4B07}">
      <text>
        <t>[Threaded comment]
Your version of Excel allows you to read this threaded comment; however, any edits to it will get removed if the file is opened in a newer version of Excel. Learn more: https://go.microsoft.com/fwlink/?linkid=870924
Comment:
    Was 106,000 but mike said 95000</t>
      </text>
    </comment>
    <comment ref="E96" authorId="124" shapeId="0" xr:uid="{16FD2268-A0A5-4206-BDC1-F8FCD1E63A2B}">
      <text>
        <t xml:space="preserve">[Threaded comment]
Your version of Excel allows you to read this threaded comment; however, any edits to it will get removed if the file is opened in a newer version of Excel. Learn more: https://go.microsoft.com/fwlink/?linkid=870924
Comment:
    Operational since 2008, the GWRS completed its final expansion in the Spring of 2023. </t>
      </text>
    </comment>
    <comment ref="F96" authorId="125" shapeId="0" xr:uid="{6CF503A5-CCB0-4C8D-8BE3-DC5530E3E8EF}">
      <text>
        <t xml:space="preserve">[Threaded comment]
Your version of Excel allows you to read this threaded comment; however, any edits to it will get removed if the file is opened in a newer version of Excel. Learn more: https://go.microsoft.com/fwlink/?linkid=870924
Comment:
    So, our service area serves 2.5 million people who received GWRS water as part of their drinking water supply.
We have 19 member agencies who pump water out of the groundwater basin, and that amounts to 23 cities served. 
</t>
      </text>
    </comment>
    <comment ref="H96" authorId="126" shapeId="0" xr:uid="{766F1E01-D8BD-48B4-A85D-AB54925F805A}">
      <text>
        <t>[Threaded comment]
Your version of Excel allows you to read this threaded comment; however, any edits to it will get removed if the file is opened in a newer version of Excel. Learn more: https://go.microsoft.com/fwlink/?linkid=870924
Comment:
    Treated wastewater from Orange County Sanitation District (OC San)</t>
      </text>
    </comment>
    <comment ref="B97" authorId="127" shapeId="0" xr:uid="{2597A164-1472-48AB-8EED-4E84A0E7F8F9}">
      <text>
        <t xml:space="preserve">[Threaded comment]
Your version of Excel allows you to read this threaded comment; however, any edits to it will get removed if the file is opened in a newer version of Excel. Learn more: https://go.microsoft.com/fwlink/?linkid=870924
Comment:
    Actually sorry one other question if I may. For the map, we’re trying to give each map entry a name that includes a navigable place/community (as well as the name of the utility, project etc). So for you I’d probably want to include Inland Empire in the title, but how could I differentiate that from Inland Empire’s project?  For example could we call theirs ‘Inland Empire’ and yours ‘Inland Empire / East Valley’ or something like that? Since Inland Empire is part of the name of that utility provider, how about using the primary city we service? “Highland, CA”. The city isn’t as large as say Los Angeles but it is the location where we cover 100% of the city. 
</t>
      </text>
    </comment>
    <comment ref="C97" authorId="128" shapeId="0" xr:uid="{2B4F3F9C-BBFE-4D9F-9A42-79C67B6175A5}">
      <text>
        <t xml:space="preserve">[Threaded comment]
Your version of Excel allows you to read this threaded comment; however, any edits to it will get removed if the file is opened in a newer version of Excel. Learn more: https://go.microsoft.com/fwlink/?linkid=870924
Comment:
    We service the City of Highland and City of San Bernardino. We also service portions of unincorporated San Bernardino County. 
</t>
      </text>
    </comment>
    <comment ref="F98" authorId="129" shapeId="0" xr:uid="{23A97193-177B-4512-9FEB-0CBF25EABB05}">
      <text>
        <t xml:space="preserve">[Threaded comment]
Your version of Excel allows you to read this threaded comment; however, any edits to it will get removed if the file is opened in a newer version of Excel. Learn more: https://go.microsoft.com/fwlink/?linkid=870924
Comment:
    We have assumed the full population of Abilene which is 125,418 (according to this World Population web estimate), plus 32,000 wholesale customers.  </t>
      </text>
    </comment>
    <comment ref="E99" authorId="130" shapeId="0" xr:uid="{B278F627-541A-46D0-B81E-4AFB33780FEF}">
      <text>
        <t xml:space="preserve">[Threaded comment]
Your version of Excel allows you to read this threaded comment; however, any edits to it will get removed if the file is opened in a newer version of Excel. Learn more: https://go.microsoft.com/fwlink/?linkid=870924
Comment:
    No longer operational - but I'putting this as operating includes 'Available for usé', and Greg noted that they no longer operate but are still permitted to do so </t>
      </text>
    </comment>
    <comment ref="F100" authorId="131" shapeId="0" xr:uid="{EBFEDA12-05BB-4697-8DC1-BA756B6D74C8}">
      <text>
        <t>[Threaded comment]
Your version of Excel allows you to read this threaded comment; however, any edits to it will get removed if the file is opened in a newer version of Excel. Learn more: https://go.microsoft.com/fwlink/?linkid=870924
Comment:
    WAS 13000 BUT THAT WAS CUSTOMERS</t>
      </text>
    </comment>
    <comment ref="E101" authorId="132" shapeId="0" xr:uid="{5084E0EE-2824-40D2-80DE-11E1CC7FD5AE}">
      <text>
        <t>[Threaded comment]
Your version of Excel allows you to read this threaded comment; however, any edits to it will get removed if the file is opened in a newer version of Excel. Learn more: https://go.microsoft.com/fwlink/?linkid=870924
Comment:
    Operating (built and in use)</t>
      </text>
    </comment>
    <comment ref="F101" authorId="133" shapeId="0" xr:uid="{1B7D52EC-198C-4BB1-8792-223956ACBC62}">
      <text>
        <t xml:space="preserve">[Threaded comment]
Your version of Excel allows you to read this threaded comment; however, any edits to it will get removed if the file is opened in a newer version of Excel. Learn more: https://go.microsoft.com/fwlink/?linkid=870924
Comment:
    Purified water is injected into our local groundwater basin and then is provided with redundant treatment at our Mission Basin Groundwater Purification Facility, and then blended with water produced from the City’s surface water filtration plant in the distribution system. The Mission Basin plant (6.37 mgd) was constructed in 1992 and the surface water filtration plant (25 mgd) was constructed in 1983. Population served is ~170,000.
</t>
      </text>
    </comment>
    <comment ref="H101" authorId="134" shapeId="0" xr:uid="{D1AFB6C4-FD2C-4C0F-A049-34465A96B5E3}">
      <text>
        <t>[Threaded comment]
Your version of Excel allows you to read this threaded comment; however, any edits to it will get removed if the file is opened in a newer version of Excel. Learn more: https://go.microsoft.com/fwlink/?linkid=870924
Comment:
    Wastewater secondary effluent</t>
      </text>
    </comment>
    <comment ref="G103" authorId="135" shapeId="0" xr:uid="{A5A7E2AE-3175-4DF9-879A-C04652C86087}">
      <text>
        <t>[Threaded comment]
Your version of Excel allows you to read this threaded comment; however, any edits to it will get removed if the file is opened in a newer version of Excel. Learn more: https://go.microsoft.com/fwlink/?linkid=870924
Comment:
    Indirect potable reuse (for its advance treated water for seawater barrier protection &amp; groundwater replenishment) in addition to Nitrified/Denitrified recycled water for cooling towers and MF/RO demineralized water for boiler feeds at oil refineries.</t>
      </text>
    </comment>
    <comment ref="H103" authorId="136" shapeId="0" xr:uid="{62CBEBD0-FAB1-4E66-914E-40469E1B7DCD}">
      <text>
        <t>[Threaded comment]
Your version of Excel allows you to read this threaded comment; however, any edits to it will get removed if the file is opened in a newer version of Excel. Learn more: https://go.microsoft.com/fwlink/?linkid=870924
Comment:
    Secondary treated wastewater which undergoes MF before RO and AOP.</t>
      </text>
    </comment>
    <comment ref="F104" authorId="137" shapeId="0" xr:uid="{FB46DA3B-4E8F-4ED6-B5AF-C769B945D5B3}">
      <text>
        <t xml:space="preserve">[Threaded comment]
Your version of Excel allows you to read this threaded comment; however, any edits to it will get removed if the file is opened in a newer version of Excel. Learn more: https://go.microsoft.com/fwlink/?linkid=870924
Comment:
    Typically 1m but 2 during drought. We will use 2 as per his edits to the story. </t>
      </text>
    </comment>
    <comment ref="C105" authorId="138" shapeId="0" xr:uid="{68C47468-CA9B-4574-AC00-D781242E4662}">
      <text>
        <t xml:space="preserve">[Threaded comment]
Your version of Excel allows you to read this threaded comment; however, any edits to it will get removed if the file is opened in a newer version of Excel. Learn more: https://go.microsoft.com/fwlink/?linkid=870924
Comment:
    How many CITIES receive purified water from this project?  For many places this is just 1, but for you, as well as City of Wichita Falls, there are your treated water customers (Archer County MUD, Sheppard Air Force Base, Burkburnett, Dean Dale, Friburg-Cooper, Iowa Park, Holliday, Lake Side City, Wichita Valley, Pleasant Valley, Red River Authority, and Scotland). Are all 12 of them Cities (which would make 13?) Are Archer County and Windthorst also cities (which would make 15)?
For the DPR, only Wichita Falls and 11 of its potable wholesale customers received the water.  For the IPR, It is Wichita Falls, 12 potable wholesale customers and 1 raw wholesale customer.  3 of our raw wholesale customers do not receive IPR water.  I removed Archer City from your list, above, as they are one of the raw wholesale customers that do not receive any reuse water.  Archer County MUD is a potable water customer and I added them to your list, above.  Windthorst is a raw wholesale customer and they do receive IPR water.
</t>
      </text>
    </comment>
    <comment ref="F105" authorId="139" shapeId="0" xr:uid="{690DF921-EF51-4FE8-B63B-6A547436DE13}">
      <text>
        <t xml:space="preserve">[Threaded comment]
Your version of Excel allows you to read this threaded comment; however, any edits to it will get removed if the file is opened in a newer version of Excel. Learn more: https://go.microsoft.com/fwlink/?linkid=870924
Comment:
    How many PEOPLE (not properties) receive purified water from this project?  Do you have a rough figure?  For the DPR it was 104,000 in WIchita Falls and an additional 36,000 potable wholesale customers for a total of 140,000.  For the IPR it is 104,000 in Wichita Falls, 36,000 in potable wholesale customers and an additional 1700 for raw wholesale customers.
</t>
      </text>
    </comment>
    <comment ref="G105" authorId="140" shapeId="0" xr:uid="{6E7A9B1E-4847-416C-A5A3-685EE47815C3}">
      <text>
        <t>[Threaded comment]
Your version of Excel allows you to read this threaded comment; however, any edits to it will get removed if the file is opened in a newer version of Excel. Learn more: https://go.microsoft.com/fwlink/?linkid=870924
Comment:
    The City of Wichita Falls has done:
Direct Potable Reuse
Industrial Reuse
And Indirect Potable Reuse</t>
      </text>
    </comment>
    <comment ref="I105" authorId="141" shapeId="0" xr:uid="{B415DD1B-24A6-4C53-B1EB-B3FE8AB3BFA3}">
      <text>
        <t>[Threaded comment]
Your version of Excel allows you to read this threaded comment; however, any edits to it will get removed if the file is opened in a newer version of Excel. Learn more: https://go.microsoft.com/fwlink/?linkid=870924
Comment:
    The Direct Potable Reuse system was a Raw water augmentation project.
The Indirect Potable Reuse system is a reservoir augmentation project.</t>
      </text>
    </comment>
    <comment ref="E108" authorId="142" shapeId="0" xr:uid="{6CFBA56D-D52E-4C51-A0D4-6368AFE7BE3A}">
      <text>
        <t xml:space="preserve">[Threaded comment]
Your version of Excel allows you to read this threaded comment; however, any edits to it will get removed if the file is opened in a newer version of Excel. Learn more: https://go.microsoft.com/fwlink/?linkid=870924
Comment:
    Exploring or potential. Rancho Water is conducting feasibility studies and has developed an implementation plan.
</t>
      </text>
    </comment>
    <comment ref="E109" authorId="143" shapeId="0" xr:uid="{FCD74B85-A091-4C3F-8648-C918530B8C70}">
      <text>
        <t>[Threaded comment]
Your version of Excel allows you to read this threaded comment; however, any edits to it will get removed if the file is opened in a newer version of Excel. Learn more: https://go.microsoft.com/fwlink/?linkid=870924
Comment:
    The conveyance mechanism for the reuse water (pump station and pipeline) has been completed, we are in the planning stages of the upgrades to the wastewater treatment plant, which will begin construction in 2026 and completed by 2030.
DF note: I'm calling this Construction as it seems to represent the middle ground but will let terry decide</t>
      </text>
    </comment>
    <comment ref="C111" authorId="144" shapeId="0" xr:uid="{5AD7E81E-3A6D-49C0-8830-E13969819637}">
      <text>
        <t>[Threaded comment]
Your version of Excel allows you to read this threaded comment; however, any edits to it will get removed if the file is opened in a newer version of Excel. Learn more: https://go.microsoft.com/fwlink/?linkid=870924
Comment:
    1 at this time</t>
      </text>
    </comment>
    <comment ref="E111" authorId="145" shapeId="0" xr:uid="{6A439CC2-0A7E-4347-8231-24216755AC7C}">
      <text>
        <t xml:space="preserve">[Threaded comment]
Your version of Excel allows you to read this threaded comment; however, any edits to it will get removed if the file is opened in a newer version of Excel. Learn more: https://go.microsoft.com/fwlink/?linkid=870924
Comment:
    Bassil says Planning and exploring various options so I have gone with Exploring the most conservative, he can tell me if he wants to change
Reply:
    He said Planned not Exploring please. </t>
      </text>
    </comment>
    <comment ref="G111" authorId="146" shapeId="0" xr:uid="{1DC40253-EF46-4B3A-B31A-B3F493A377B6}">
      <text>
        <t>[Threaded comment]
Your version of Excel allows you to read this threaded comment; however, any edits to it will get removed if the file is opened in a newer version of Excel. Learn more: https://go.microsoft.com/fwlink/?linkid=870924
Comment:
    At this time, includes both</t>
      </text>
    </comment>
    <comment ref="E112" authorId="147" shapeId="0" xr:uid="{D9EF110F-4E92-4562-967F-4164B441B5E9}">
      <text>
        <t xml:space="preserve">[Threaded comment]
Your version of Excel allows you to read this threaded comment; however, any edits to it will get removed if the file is opened in a newer version of Excel. Learn more: https://go.microsoft.com/fwlink/?linkid=870924
Comment:
    Phased: 
Ready for Operation: Strandfontein West WTP. 
Construction: 
CFA Replenishment Plant
Phillipi Water Treatment Plant
Planned:
Mitchells Plain WTP
I picked construction as that seemed to be the most definitive. </t>
      </text>
    </comment>
    <comment ref="F112" authorId="148" shapeId="0" xr:uid="{8BFCD86C-CC68-49DB-8CBB-74A418528E30}">
      <text>
        <t>[Threaded comment]
Your version of Excel allows you to read this threaded comment; however, any edits to it will get removed if the file is opened in a newer version of Excel. Learn more: https://go.microsoft.com/fwlink/?linkid=870924
Comment:
    David Allpass said 325000 - 350,000 so I have gone with the most conservative</t>
      </text>
    </comment>
    <comment ref="H112" authorId="149" shapeId="0" xr:uid="{87F5B1DA-FABD-411D-B4C8-0DBD9654DC8E}">
      <text>
        <t xml:space="preserve">[Threaded comment]
Your version of Excel allows you to read this threaded comment; however, any edits to it will get removed if the file is opened in a newer version of Excel. Learn more: https://go.microsoft.com/fwlink/?linkid=870924
Comment:
    c) Natural Aquifer Recharge &amp; Recycled water from wastewater
Reply:
    I have put RW from WW since this whole map is about the manmade intervention, not the natural aquifer bit. It's the bit that’s being recycled that we’re covering. </t>
      </text>
    </comment>
    <comment ref="I112" authorId="150" shapeId="0" xr:uid="{5A06CF51-584E-440C-AB7D-310D6E12DA43}">
      <text>
        <t xml:space="preserve">[Threaded comment]
Your version of Excel allows you to read this threaded comment; however, any edits to it will get removed if the file is opened in a newer version of Excel. Learn more: https://go.microsoft.com/fwlink/?linkid=870924
Comment:
    David said e) Groundwater Augmentation  &amp; Potable Water Supply….. I''m going to ask him if we can call that Groundwater since it inlcudes Groundwater, and add Other </t>
      </text>
    </comment>
    <comment ref="I113" authorId="151" shapeId="0" xr:uid="{304CDDDB-A3BA-432B-B4CC-0CCAF9B5D452}">
      <text>
        <t>[Threaded comment]
Your version of Excel allows you to read this threaded comment; however, any edits to it will get removed if the file is opened in a newer version of Excel. Learn more: https://go.microsoft.com/fwlink/?linkid=870924
Comment:
    Groundwater augmentation/groundwater replenishment reuse project (GRRP)</t>
      </text>
    </comment>
    <comment ref="E114" authorId="152" shapeId="0" xr:uid="{9E8C1269-A048-4130-ACAA-553C99E315CC}">
      <text>
        <t>[Threaded comment]
Your version of Excel allows you to read this threaded comment; however, any edits to it will get removed if the file is opened in a newer version of Excel. Learn more: https://go.microsoft.com/fwlink/?linkid=870924
Comment:
    Planned.   The Central Coast Blue project is entering the final stages of permitting and design.  Bidding and initiation of construction is dependent on funding and financing that are still uncertain due to recent State grant reductions and continued construction cost increase pressures and inflation impacts.</t>
      </text>
    </comment>
    <comment ref="G114" authorId="153" shapeId="0" xr:uid="{C35A980C-5CA3-46B9-85A2-138F82EF2E2E}">
      <text>
        <t>[Threaded comment]
Your version of Excel allows you to read this threaded comment; however, any edits to it will get removed if the file is opened in a newer version of Excel. Learn more: https://go.microsoft.com/fwlink/?linkid=870924
Comment:
    Treated wastewater currently discharged to an ocean outfall under State permit by the City of Pismo Beach</t>
      </text>
    </comment>
    <comment ref="I114" authorId="154" shapeId="0" xr:uid="{30020685-5C0E-48DF-9063-2671577EA4FA}">
      <text>
        <t>[Threaded comment]
Your version of Excel allows you to read this threaded comment; however, any edits to it will get removed if the file is opened in a newer version of Excel. Learn more: https://go.microsoft.com/fwlink/?linkid=870924
Comment:
    Groundwater augmentation establishing a freshwater barrier along a section of the coastline in the project area as a seawater intrusion barrier.</t>
      </text>
    </comment>
    <comment ref="E116" authorId="155" shapeId="0" xr:uid="{278BAEEA-6246-49B8-B2DC-1C0E40DF9F6E}">
      <text>
        <t>[Threaded comment]
Your version of Excel allows you to read this threaded comment; however, any edits to it will get removed if the file is opened in a newer version of Excel. Learn more: https://go.microsoft.com/fwlink/?linkid=870924
Comment:
    Planned (Currently in final design. Construction will begin in 2024 with the facility anticipated to be operational by early 2027.)</t>
      </text>
    </comment>
    <comment ref="F116" authorId="156" shapeId="0" xr:uid="{299161AF-AF54-4719-923F-8E827E0C1AD2}">
      <text>
        <t xml:space="preserve">[Threaded comment]
Your version of Excel allows you to read this threaded comment; however, any edits to it will get removed if the file is opened in a newer version of Excel. Learn more: https://go.microsoft.com/fwlink/?linkid=870924
Comment:
    The project will produce enough water annually for approximately 10,000 households – or more than 30,000 residents. However, because EMWD’s distribution system is interconnected through its service area, purified water could potentially reach nearly 700,000 water customers.
</t>
      </text>
    </comment>
    <comment ref="E117" authorId="157" shapeId="0" xr:uid="{57915EE9-EB6B-467E-8F2B-045471C1E2AC}">
      <text>
        <t>[Threaded comment]
Your version of Excel allows you to read this threaded comment; however, any edits to it will get removed if the file is opened in a newer version of Excel. Learn more: https://go.microsoft.com/fwlink/?linkid=870924
Comment:
    Pilot testing was completed by January 2023, project was finished by November 2023 and right now the project is under construction. We expect the construction to be finished by the end of this 2024 and began operations in early 2025.</t>
      </text>
    </comment>
    <comment ref="H117" authorId="158" shapeId="0" xr:uid="{AAC2D9F0-EC30-4797-BEEB-803D6BD56E4E}">
      <text>
        <t xml:space="preserve">[Threaded comment]
Your version of Excel allows you to read this threaded comment; however, any edits to it will get removed if the file is opened in a newer version of Excel. Learn more: https://go.microsoft.com/fwlink/?linkid=870924
Comment:
    The project will be feed by regenerated from municipal treated wastewater </t>
      </text>
    </comment>
    <comment ref="E118" authorId="159" shapeId="0" xr:uid="{B6326613-7B4E-49FF-83D2-B3CC1523C0FB}">
      <text>
        <t>[Threaded comment]
Your version of Excel allows you to read this threaded comment; however, any edits to it will get removed if the file is opened in a newer version of Excel. Learn more: https://go.microsoft.com/fwlink/?linkid=870924
Comment:
    The advanced water treatment facilities are built and available to use, but the injection wells and accompanying conveyance facilities, are in the process of being designed.</t>
      </text>
    </comment>
    <comment ref="F118" authorId="160" shapeId="0" xr:uid="{A7F702B9-E16C-4361-9B3B-3F54734F6E6E}">
      <text>
        <t>[Threaded comment]
Your version of Excel allows you to read this threaded comment; however, any edits to it will get removed if the file is opened in a newer version of Excel. Learn more: https://go.microsoft.com/fwlink/?linkid=870924
Comment:
    The project will serve the entire population of Morro Bay, estimated to be approximately 11,000 people</t>
      </text>
    </comment>
    <comment ref="F119" authorId="161" shapeId="0" xr:uid="{8F99E293-DB5F-44BE-8A53-FF52FA398584}">
      <text>
        <t xml:space="preserve">[Threaded comment]
Your version of Excel allows you to read this threaded comment; however, any edits to it will get removed if the file is opened in a newer version of Excel. Learn more: https://go.microsoft.com/fwlink/?linkid=870924
Comment:
    I had 220000 written in red. Since it seems uncertain and I havent looked up where I found it I will revise it to zero for conservatism. </t>
      </text>
    </comment>
    <comment ref="C123" authorId="162" shapeId="0" xr:uid="{CB95C345-C90F-4A00-AD85-BA7D2CC1828E}">
      <text>
        <t>[Threaded comment]
Your version of Excel allows you to read this threaded comment; however, any edits to it will get removed if the file is opened in a newer version of Excel. Learn more: https://go.microsoft.com/fwlink/?linkid=870924
Comment:
    Pilot plant (chloramination, UF, RO, advanced oxidation, activated carbon filtration and remineralization) has a capacity of 6 m3/h until the RO phase and of 1 m3/h beyond the RO.
As mentioned before, once we start to go full-scale, we can report on specific data of each of the projects.
Ideally, at least one full scale project should come online before the end of this decade.</t>
      </text>
    </comment>
    <comment ref="E123" authorId="163" shapeId="0" xr:uid="{2DBF4436-4CDA-45FC-BF3C-4296705D80E9}">
      <text>
        <t>[Threaded comment]
Your version of Excel allows you to read this threaded comment; however, any edits to it will get removed if the file is opened in a newer version of Excel. Learn more: https://go.microsoft.com/fwlink/?linkid=870924
Comment:
    In construction.
Experimental phase will most likely start by in early 2025, and it is intended to last, at least, 15 months.
DF NOTE: I EXPLAINED TO LLUIS THAT OUR MAP STAGES RELATE TO THE ULTIMATE PROJECT, SO WE WOULD CALL THIS EXPLORING, BECAUSE THE CONSTRUCTED PILOT WILL BE AN EXPLORATION TOWARDS A POSISBLE FUTURE PROJECT FOR ACTUAL IMPLEMENTATION.</t>
      </text>
    </comment>
    <comment ref="F123" authorId="164" shapeId="0" xr:uid="{8D4DE2E7-72F8-4CD5-B20F-D58C36FC9024}">
      <text>
        <t>[Threaded comment]
Your version of Excel allows you to read this threaded comment; however, any edits to it will get removed if the file is opened in a newer version of Excel. Learn more: https://go.microsoft.com/fwlink/?linkid=870924
Comment:
    Pilot plant (chloramination, UF, RO, advanced oxidation, activated carbon filtration and remineralization) has a capacity of 6 m3/h until the RO phase and of 1 m3/h beyond the RO.
As mentioned before, once we start to go full-scale, we can report on specific data of each of the projects.
Ideally, at least one full scale project should come online before the end of this decade.</t>
      </text>
    </comment>
    <comment ref="G123" authorId="165" shapeId="0" xr:uid="{21559042-D689-48E5-B7BF-3226B879F370}">
      <text>
        <t>[Threaded comment]
Your version of Excel allows you to read this threaded comment; however, any edits to it will get removed if the file is opened in a newer version of Excel. Learn more: https://go.microsoft.com/fwlink/?linkid=870924
Comment:
    Indirect potable reuse (direct potable reuse is forbidden by Spanish legislation, no matter what level of treatment)</t>
      </text>
    </comment>
    <comment ref="I123" authorId="166" shapeId="0" xr:uid="{101B786F-607D-4BCD-A4DA-E597D9F450CF}">
      <text>
        <t>[Threaded comment]
Your version of Excel allows you to read this threaded comment; however, any edits to it will get removed if the file is opened in a newer version of Excel. Learn more: https://go.microsoft.com/fwlink/?linkid=870924
Comment:
    For this project, we solely aim at producing the purified water and to achieve its validation by health authorities. 
Once full-scale projects are implemented, we will be aiming at groundwater augmentation.</t>
      </text>
    </comment>
    <comment ref="F124" authorId="167" shapeId="0" xr:uid="{AC011CD7-46A2-4387-9124-32CC39900EB4}">
      <text>
        <t>[Threaded comment]
Your version of Excel allows you to read this threaded comment; however, any edits to it will get removed if the file is opened in a newer version of Excel. Learn more: https://go.microsoft.com/fwlink/?linkid=870924
Comment:
    https://worldpopulationreview.com/us-cities/south-jordan-ut-population says it has already passed 90000 so will go with that</t>
      </text>
    </comment>
    <comment ref="H124" authorId="168" shapeId="0" xr:uid="{1806C539-9B58-41F6-B26D-8CAF4D263601}">
      <text>
        <t xml:space="preserve">[Threaded comment]
Your version of Excel allows you to read this threaded comment; however, any edits to it will get removed if the file is opened in a newer version of Excel. Learn more: https://go.microsoft.com/fwlink/?linkid=870924
Comment:
    Effluent water from Jordan Basin Water Reclamation Facility. </t>
      </text>
    </comment>
    <comment ref="E125" authorId="169" shapeId="0" xr:uid="{C20A10E3-196C-4C5F-ACED-BB8BF2A436E0}">
      <text>
        <t>[Threaded comment]
Your version of Excel allows you to read this threaded comment; however, any edits to it will get removed if the file is opened in a newer version of Excel. Learn more: https://go.microsoft.com/fwlink/?linkid=870924
Comment:
    Planned – advanced water purification facility, groundwater injection
Construction – outfall, mbr/uv</t>
      </text>
    </comment>
    <comment ref="K125" authorId="170" shapeId="0" xr:uid="{1AF993E4-8098-4391-B2AC-7F7EE059DCAE}">
      <text>
        <t xml:space="preserve">[Threaded comment]
Your version of Excel allows you to read this threaded comment; however, any edits to it will get removed if the file is opened in a newer version of Excel. Learn more: https://go.microsoft.com/fwlink/?linkid=870924
Comment:
    Phase 1a of VenturaWaterPure will be on line at the end of 2027 and supply approximately 3,600 acre feet of water per year or 20% of the City’s demand. </t>
      </text>
    </comment>
    <comment ref="F126" authorId="171" shapeId="0" xr:uid="{F89D87A3-6741-492C-A135-418272CF8684}">
      <text>
        <t xml:space="preserve">[Threaded comment]
Your version of Excel allows you to read this threaded comment; however, any edits to it will get removed if the file is opened in a newer version of Excel. Learn more: https://go.microsoft.com/fwlink/?linkid=870924
Comment:
    Call this 0 Rakshit, as it's going to the same 2.7m ppl another project is already serving ie no additional ppl. </t>
      </text>
    </comment>
    <comment ref="E127" authorId="172" shapeId="0" xr:uid="{67CAEE00-5087-4332-A109-CA3A43C85C96}">
      <text>
        <t>[Threaded comment]
Your version of Excel allows you to read this threaded comment; however, any edits to it will get removed if the file is opened in a newer version of Excel. Learn more: https://go.microsoft.com/fwlink/?linkid=870924
Comment:
    (d) We are currently operating a pilot plant that is treating effluent from one of the wastewater treatment facilities.  We are working with stakeholders to explore this option.</t>
      </text>
    </comment>
    <comment ref="E128" authorId="173" shapeId="0" xr:uid="{1C3B51AE-BEB4-43A3-B122-ACCA26EB512A}">
      <text>
        <t>[Threaded comment]
Your version of Excel allows you to read this threaded comment; however, any edits to it will get removed if the file is opened in a newer version of Excel. Learn more: https://go.microsoft.com/fwlink/?linkid=870924
Comment:
    Phase 1 – Demonstration Facility design (80%), construction Spring 2024, operational testing and regulatory permitting
Phase 2 – Full-scale design and construction</t>
      </text>
    </comment>
    <comment ref="F128" authorId="174" shapeId="0" xr:uid="{410C9E17-AEF4-46F5-B64D-052EB74A69A5}">
      <text>
        <t>[Threaded comment]
Your version of Excel allows you to read this threaded comment; however, any edits to it will get removed if the file is opened in a newer version of Excel. Learn more: https://go.microsoft.com/fwlink/?linkid=870924
Comment:
    Scott rogers update 29k to 115k</t>
      </text>
    </comment>
    <comment ref="E129" authorId="175" shapeId="0" xr:uid="{18034584-FE20-4124-92B6-ADDCC2320607}">
      <text>
        <t xml:space="preserve">[Threaded comment]
Your version of Excel allows you to read this threaded comment; however, any edits to it will get removed if the file is opened in a newer version of Excel. Learn more: https://go.microsoft.com/fwlink/?linkid=870924
Comment:
    A small-scale pilot plant has been built and is expected to be fully commissioned by late February 2024. Data gathered during piloting will be used to evaluate the feasibility of PRW as a future water source option, guide full-scale facility planning and design, support permitting, and support drinking water regulatory development. Additionally, the facility will provide a venue for conducting tours and educating stakeholders on water purification processes.
Tertiary treated wastewater provides source water to the pilot plant. Treatment processes utilised are UF, RO, UV-AOP, GAC, and chlorination.
</t>
      </text>
    </comment>
    <comment ref="G129" authorId="176" shapeId="0" xr:uid="{3C0F15E2-A060-4008-BF1B-5752C0C59989}">
      <text>
        <t xml:space="preserve">[Threaded comment]
Your version of Excel allows you to read this threaded comment; however, any edits to it will get removed if the file is opened in a newer version of Excel. Learn more: https://go.microsoft.com/fwlink/?linkid=870924
Comment:
    Watercare will collaborate and consult with Māori (indigenous population of New Zealand), communities, and other stakeholders before making decisions on long-term water and wastewater solutions. We will also partner with Māori to co-design solutions that address any cultural sensitivities. 
By taking communities on the journey with us, we hope to secure a higher level of acceptance and support for PRW, ensuring sufficient community buy-in should the time come to implement a PRW solution.
</t>
      </text>
    </comment>
    <comment ref="E130" authorId="177" shapeId="0" xr:uid="{F18C88E9-BE6F-45BF-A994-793DCEEBDE04}">
      <text>
        <t>[Threaded comment]
Your version of Excel allows you to read this threaded comment; however, any edits to it will get removed if the file is opened in a newer version of Excel. Learn more: https://go.microsoft.com/fwlink/?linkid=870924
Comment:
    The design of the scheme is nearly complete and the project is heading into the procurement stage. The Estimated completion date of the project is 2030</t>
      </text>
    </comment>
    <comment ref="F130" authorId="178" shapeId="0" xr:uid="{0C2D539A-B7F4-44FA-A5F3-F1BB6E0EF976}">
      <text>
        <t>[Threaded comment]
Your version of Excel allows you to read this threaded comment; however, any edits to it will get removed if the file is opened in a newer version of Excel. Learn more: https://go.microsoft.com/fwlink/?linkid=870924
Comment:
    4978000 is the population of CoCT according to this site. https://www.macrotrends.net/cities/22481/cape-town/population#:~:text=The%20current%20metro%20area%20population,a%201.93%25%20increase%20from%202021. 
Mark said 'most parts' - I am judging that as 80% which gives a figure of 3982400</t>
      </text>
    </comment>
    <comment ref="I130" authorId="179" shapeId="0" xr:uid="{42A64730-1E12-4C37-A912-D42094CC4C47}">
      <text>
        <t xml:space="preserve">[Threaded comment]
Your version of Excel allows you to read this threaded comment; however, any edits to it will get removed if the file is opened in a newer version of Excel. Learn more: https://go.microsoft.com/fwlink/?linkid=870924
Comment:
    Initially the scheme will be a raw water augmentation, where we the purified water will be blended with raw water at the head of the Faure Water Treatment Plant.
Ultimately the goal is to have Reservoir Augmentation. </t>
      </text>
    </comment>
    <comment ref="E131" authorId="180" shapeId="0" xr:uid="{098180B8-06A5-4758-9B96-E31803233E2F}">
      <text>
        <t xml:space="preserve">[Threaded comment]
Your version of Excel allows you to read this threaded comment; however, any edits to it will get removed if the file is opened in a newer version of Excel. Learn more: https://go.microsoft.com/fwlink/?linkid=870924
Comment:
    Currently, the Project Quench demonstration project is in the final stage of construction with a completion date set for Spring 2024.  It is an approximately $4.5M US$ demonstration project focused on demonstrating the water quality achievable with a carbon-based system, operator training, and public engagement. </t>
      </text>
    </comment>
    <comment ref="H131" authorId="181" shapeId="0" xr:uid="{CE2FB5FD-AE0E-4BFB-8F01-46865EC3F15B}">
      <text>
        <t>[Threaded comment]
Your version of Excel allows you to read this threaded comment; however, any edits to it will get removed if the file is opened in a newer version of Excel. Learn more: https://go.microsoft.com/fwlink/?linkid=870924
Comment:
    A – public access quality reclaimed water.</t>
      </text>
    </comment>
    <comment ref="I131" authorId="182" shapeId="0" xr:uid="{A3C8C088-EBFA-4EC5-918A-F83E6AD92DE6}">
      <text>
        <t xml:space="preserve">[Threaded comment]
Your version of Excel allows you to read this threaded comment; however, any edits to it will get removed if the file is opened in a newer version of Excel. Learn more: https://go.microsoft.com/fwlink/?linkid=870924
Comment:
    A and D are both future possibilities.   
Potable reuse (direct or indirect) is not needed, as identified in our integrated water resources plan (IWRP) until the mid 2030’s.  </t>
      </text>
    </comment>
    <comment ref="E132" authorId="183" shapeId="0" xr:uid="{1D75FA20-19A9-43E4-B57C-4E9E6F905B33}">
      <text>
        <t xml:space="preserve">[Threaded comment]
Your version of Excel allows you to read this threaded comment; however, any edits to it will get removed if the file is opened in a newer version of Excel. Learn more: https://go.microsoft.com/fwlink/?linkid=870924
Comment:
    E.L. Huie Jr.  Constructed Wetlands 
 In 2005, Phase One of the Constructed Wetlands were brought online with a permitted flow of 3.6MGD.  Over the next 5 years, phases 2 through 4 were constructed and brought online to provide a total treatment capacity of 17.4 MGD.  
Panhandle Road Constructed Wetlands
was constructed in 2003 with a treatment capacity of 3.3 MGD.  </t>
      </text>
    </comment>
    <comment ref="E133" authorId="184" shapeId="0" xr:uid="{C3457A5A-CF47-4C3E-A941-90D03F9A65BC}">
      <text>
        <t xml:space="preserve">[Threaded comment]
Your version of Excel allows you to read this threaded comment; however, any edits to it will get removed if the file is opened in a newer version of Excel. Learn more: https://go.microsoft.com/fwlink/?linkid=870924
Comment:
    This was a demonstration project that operated from June 2021 to May 2022.  We partnered with Colorado School of Mines and Carollo to build a pilot carbon-based advanced water treatment plant housed inside a trailer for the purpose of conducting public outreach and exploring the compatibility of our source water.  The demonstration was designed as a mobile unit so it could be used by other water providers after our testing was complete.
</t>
      </text>
    </comment>
    <comment ref="E134" authorId="185" shapeId="0" xr:uid="{F237E452-BC1F-409C-A66B-7F1B64BC644B}">
      <text>
        <t>[Threaded comment]
Your version of Excel allows you to read this threaded comment; however, any edits to it will get removed if the file is opened in a newer version of Excel. Learn more: https://go.microsoft.com/fwlink/?linkid=870924
Comment:
    In construction – This program is a progressive design build project. The East County AWP Project consists of five packages. Project construction began in 2022, with the Program beginning to produce and distribute purified water in 2026.</t>
      </text>
    </comment>
    <comment ref="I134" authorId="186" shapeId="0" xr:uid="{7B51B23D-166A-4BDF-B708-B97C298C38F0}">
      <text>
        <t xml:space="preserve">[Threaded comment]
Your version of Excel allows you to read this threaded comment; however, any edits to it will get removed if the file is opened in a newer version of Excel. Learn more: https://go.microsoft.com/fwlink/?linkid=870924
Comment:
    Reservoir augmentation – purified water will go to leave the advanced water purification facility and travel approximately 10 miles through a new pipeline delivering water to Lake Jennings reservoir. The purified water will be blended with the water in Lake Jennings before being treated again at the R.M. Levy Water Treatment Facility and then delivers to the community. </t>
      </text>
    </comment>
    <comment ref="F136" authorId="187" shapeId="0" xr:uid="{32E12786-C7A5-41F9-982D-771B25FDEEFA}">
      <text>
        <t>[Threaded comment]
Your version of Excel allows you to read this threaded comment; however, any edits to it will get removed if the file is opened in a newer version of Excel. Learn more: https://go.microsoft.com/fwlink/?linkid=870924
Comment:
    It had 330000 noted here but they also said it’s the same project as Ethek 1 so will not count twice - actually I think thye might have said it’s a separate but same amount of ppl but I’ll call it zero just in case for conservatism</t>
      </text>
    </comment>
    <comment ref="K137" authorId="188" shapeId="0" xr:uid="{5D28BDA2-0C84-4328-A769-B2232E37BAEA}">
      <text>
        <t xml:space="preserve">[Threaded comment]
Your version of Excel allows you to read this threaded comment; however, any edits to it will get removed if the file is opened in a newer version of Excel. Learn more: https://go.microsoft.com/fwlink/?linkid=870924
Comment:
    Sydney said Future - I'll interpret this as 2040s/Unknown. I know it's the least mature of all his projeccts. </t>
      </text>
    </comment>
    <comment ref="H138" authorId="189" shapeId="0" xr:uid="{9AC5BD13-149E-4019-A355-3108125ED436}">
      <text>
        <t>[Threaded comment]
Your version of Excel allows you to read this threaded comment; however, any edits to it will get removed if the file is opened in a newer version of Excel. Learn more: https://go.microsoft.com/fwlink/?linkid=870924
Comment:
    Sydney says stormwater + seawater but I confirmed with mEgan, he meant A (RW from WW) + seawater</t>
      </text>
    </comment>
    <comment ref="F139" authorId="190" shapeId="0" xr:uid="{9C7348C3-209D-4D14-B91C-394302DC4482}">
      <text>
        <t>[Threaded comment]
Your version of Excel allows you to read this threaded comment; however, any edits to it will get removed if the file is opened in a newer version of Excel. Learn more: https://go.microsoft.com/fwlink/?linkid=870924
Comment:
    320000 but count as zero as it's non pot</t>
      </text>
    </comment>
    <comment ref="G141" authorId="191" shapeId="0" xr:uid="{11CA9DFF-F630-42AF-8F9A-BB61DCC419CD}">
      <text>
        <t>[Threaded comment]
Your version of Excel allows you to read this threaded comment; however, any edits to it will get removed if the file is opened in a newer version of Excel. Learn more: https://go.microsoft.com/fwlink/?linkid=870924
Comment:
    Indirect potable reuse but sets the region up for direct potable reuse</t>
      </text>
    </comment>
    <comment ref="C142" authorId="192" shapeId="0" xr:uid="{717B899F-C751-4C7F-BAD8-F0870A14D44F}">
      <text>
        <t xml:space="preserve">[Threaded comment]
Your version of Excel allows you to read this threaded comment; however, any edits to it will get removed if the file is opened in a newer version of Excel. Learn more: https://go.microsoft.com/fwlink/?linkid=870924
Comment:
    Our physical project facilities will be located in the City of Laguna Niguel. However, our project will serve portions of 6 cities, including all of the City of Laguna Niguel and City of Aliso Viejo, and portions of the City of Mission Viejo, City of Laguna Hills, City of San Juan Capistrano and City of Dana Point. 
</t>
      </text>
    </comment>
    <comment ref="E142" authorId="193" shapeId="0" xr:uid="{43B2930A-7EA1-469A-8DAC-589541B8976C}">
      <text>
        <t xml:space="preserve">[Threaded comment]
Your version of Excel allows you to read this threaded comment; however, any edits to it will get removed if the file is opened in a newer version of Excel. Learn more: https://go.microsoft.com/fwlink/?linkid=870924
Comment:
    This project is currently in the planning phase. We are preparing to conduct feasibility studies, leading to preliminary design and environmental review. We are currently doing significant stakeholder outreach. And lastly, we are aiming to implement a DPR Pilot Demonstration Plant in the next 3-4 years, and a full scale DPR facility in 5-8 years. </t>
      </text>
    </comment>
    <comment ref="F142" authorId="194" shapeId="0" xr:uid="{CCB9DB95-D1C8-4BE1-95FC-300B5B59B65D}">
      <text>
        <t xml:space="preserve">[Threaded comment]
Your version of Excel allows you to read this threaded comment; however, any edits to it will get removed if the file is opened in a newer version of Excel. Learn more: https://go.microsoft.com/fwlink/?linkid=870924
Comment:
    We serve approximately 55,000 connections that represents just over 170,000 people. 
</t>
      </text>
    </comment>
    <comment ref="G142" authorId="195" shapeId="0" xr:uid="{B6DA4E6E-F287-44AC-BABA-65600BAD4DD8}">
      <text>
        <t xml:space="preserve">[Threaded comment]
Your version of Excel allows you to read this threaded comment; however, any edits to it will get removed if the file is opened in a newer version of Excel. Learn more: https://go.microsoft.com/fwlink/?linkid=870924
Comment:
    Direct Potable Reuse and non-potable reuse of urban runoff/stormwater. </t>
      </text>
    </comment>
    <comment ref="H142" authorId="196" shapeId="0" xr:uid="{C4A8A4AE-0164-45C8-BBF2-EB8FD1F642D5}">
      <text>
        <t>[Threaded comment]
Your version of Excel allows you to read this threaded comment; however, any edits to it will get removed if the file is opened in a newer version of Excel. Learn more: https://go.microsoft.com/fwlink/?linkid=870924
Comment:
    Direct Potable Reuse - wastewater source
Non-potable Reuse – stormwater and urban runoff
Please note these two sources remain separate – stormwater / urban runoff would only be used in the non-potable reuse system and would not be used as a source water for direct potable reuse. The source for direct potable reuse will be exclusively wastewater.</t>
      </text>
    </comment>
    <comment ref="I142" authorId="197" shapeId="0" xr:uid="{27E97988-961C-4B91-90B3-532081411B6A}">
      <text>
        <t xml:space="preserve">[Threaded comment]
Your version of Excel allows you to read this threaded comment; however, any edits to it will get removed if the file is opened in a newer version of Excel. Learn more: https://go.microsoft.com/fwlink/?linkid=870924
Comment:
    DPR – Treated water augmentation
Non-potable Reuse – stormwater and urban runoff
</t>
      </text>
    </comment>
    <comment ref="J142" authorId="198" shapeId="0" xr:uid="{BB2F46B8-DFAA-49B2-932F-A6539AC0FABA}">
      <text>
        <t xml:space="preserve">[Threaded comment]
Your version of Excel allows you to read this threaded comment; however, any edits to it will get removed if the file is opened in a newer version of Excel. Learn more: https://go.microsoft.com/fwlink/?linkid=870924
Comment:
    This project is currently in the planning phase. We are preparing to conduct feasibility studies, leading to preliminary design and environmental review. We are currently doing significant stakeholder outreach. And lastly, we are aiming to implement a DPR Pilot Demonstration Plant in the next 3-4 years, and a full scale DPR facility in 5-8 years. </t>
      </text>
    </comment>
    <comment ref="C143" authorId="199" shapeId="0" xr:uid="{75A1C62F-6802-4623-8FE5-8F476CC15A22}">
      <text>
        <t xml:space="preserve">[Threaded comment]
Your version of Excel allows you to read this threaded comment; however, any edits to it will get removed if the file is opened in a newer version of Excel. Learn more: https://go.microsoft.com/fwlink/?linkid=870924
Comment:
    I said 1 even though there are 9 wastewater works they are taking over… she said some of them are rural areas. I don't know how many so keepig it 1 for now. </t>
      </text>
    </comment>
    <comment ref="E143" authorId="200" shapeId="0" xr:uid="{AB9A6513-FD07-4036-8800-679CEDB232A6}">
      <text>
        <t>[Threaded comment]
Your version of Excel allows you to read this threaded comment; however, any edits to it will get removed if the file is opened in a newer version of Excel. Learn more: https://go.microsoft.com/fwlink/?linkid=870924
Comment:
    The project is a demonstration plant.  It’s primary objective is for potable standard process water for Darvill Wastwater Works. The others objectives are to use it as a research facility to develop monitoring programs and to determine skill levels required for operations, as a training facility and finally  as an education facility where the public can visit an operational DPR plant.  This is part of the public buy-in strategy.</t>
      </text>
    </comment>
    <comment ref="F143" authorId="201" shapeId="0" xr:uid="{3D749251-3580-453C-81AE-DBD4C5332B3C}">
      <text>
        <t>[Threaded comment]
Your version of Excel allows you to read this threaded comment; however, any edits to it will get removed if the file is opened in a newer version of Excel. Learn more: https://go.microsoft.com/fwlink/?linkid=870924
Comment:
    NOTE TO RM: Don't count in average chart
MS said too early to tell</t>
      </text>
    </comment>
    <comment ref="H143" authorId="202" shapeId="0" xr:uid="{1EC0FCBF-879F-4BA2-BA8B-852CB9F642D6}">
      <text>
        <t>[Threaded comment]
Your version of Excel allows you to read this threaded comment; however, any edits to it will get removed if the file is opened in a newer version of Excel. Learn more: https://go.microsoft.com/fwlink/?linkid=870924
Comment:
    Final Effluent from Darvill Wastewater Works before chlorination.</t>
      </text>
    </comment>
    <comment ref="I143" authorId="203" shapeId="0" xr:uid="{18FDE2F0-2DFA-43D2-8224-4AC3DCB09487}">
      <text>
        <t xml:space="preserve">[Threaded comment]
Your version of Excel allows you to read this threaded comment; however, any edits to it will get removed if the file is opened in a newer version of Excel. Learn more: https://go.microsoft.com/fwlink/?linkid=870924
Comment:
    NOTE TO RM: MAY NOT COUNT IN TOTAL
e) The water is utilised without blending.  Although it is treated to potable standards, it is for demonstration and is utilised on the Darvill Wastewater plant.  It is not distributed.
Need to ask her what the FUTURE plant configuration is envisaged as. </t>
      </text>
    </comment>
    <comment ref="K143" authorId="204" shapeId="0" xr:uid="{CD0F5A25-0907-48E8-99BD-9EA34AB86AA9}">
      <text>
        <t>[Threaded comment]
Your version of Excel allows you to read this threaded comment; however, any edits to it will get removed if the file is opened in a newer version of Excel. Learn more: https://go.microsoft.com/fwlink/?linkid=870924
Comment:
    Unknown at this point</t>
      </text>
    </comment>
    <comment ref="E144" authorId="205" shapeId="0" xr:uid="{BF5587F9-BD2F-4875-AC3C-1D6F343E56E8}">
      <text>
        <t xml:space="preserve">[Threaded comment]
Your version of Excel allows you to read this threaded comment; however, any edits to it will get removed if the file is opened in a newer version of Excel. Learn more: https://go.microsoft.com/fwlink/?linkid=870924
Comment:
    C/D
The city recently completed a year-long demonstration facility involving membrane filtration, reverse osmosis, and UV AOP for potable reuse and is now moving into the full-scale design phase; updated cost estimates and regional engagement during the design phase will inform the implementation plan (specific projects and timeline). </t>
      </text>
    </comment>
    <comment ref="F144" authorId="206" shapeId="0" xr:uid="{36836CD1-5B8B-4CD3-BFBF-A7E8C883EF63}">
      <text>
        <t>[Threaded comment]
Your version of Excel allows you to read this threaded comment; however, any edits to it will get removed if the file is opened in a newer version of Excel. Learn more: https://go.microsoft.com/fwlink/?linkid=870924
Comment:
    They gave me the flyer after RMs model run</t>
      </text>
    </comment>
    <comment ref="G144" authorId="207" shapeId="0" xr:uid="{C3A047C4-29CF-4BE4-B05B-0515B361B773}">
      <text>
        <t xml:space="preserve">[Threaded comment]
Your version of Excel allows you to read this threaded comment; however, any edits to it will get removed if the file is opened in a newer version of Excel. Learn more: https://go.microsoft.com/fwlink/?linkid=870924
Comment:
    The city is primarily interested in direct potable reuse, but is evaluating the cost and non-cost impacts of both indirect and direct potable reuse. </t>
      </text>
    </comment>
    <comment ref="I144" authorId="208" shapeId="0" xr:uid="{812AE8EE-838A-41CE-AC86-B7691BF49DD0}">
      <text>
        <t>[Threaded comment]
Your version of Excel allows you to read this threaded comment; however, any edits to it will get removed if the file is opened in a newer version of Excel. Learn more: https://go.microsoft.com/fwlink/?linkid=870924
Comment:
    A/D</t>
      </text>
    </comment>
    <comment ref="E145" authorId="209" shapeId="0" xr:uid="{6D702330-F622-4F83-BA02-656A9CA9358C}">
      <text>
        <t>[Threaded comment]
Your version of Excel allows you to read this threaded comment; however, any edits to it will get removed if the file is opened in a newer version of Excel. Learn more: https://go.microsoft.com/fwlink/?linkid=870924
Comment:
    C. Currently in design with construction expected to begin in 2025.</t>
      </text>
    </comment>
    <comment ref="F145" authorId="210" shapeId="0" xr:uid="{8DD46EBE-FAAB-432B-BE3D-D7C567D78525}">
      <text>
        <t xml:space="preserve">[Threaded comment]
Your version of Excel allows you to read this threaded comment; however, any edits to it will get removed if the file is opened in a newer version of Excel. Learn more: https://go.microsoft.com/fwlink/?linkid=870924
Comment:
    TMWA has roughly 135,000 connections which is over 400,000 people. This facility will produce up to 2MGD, which is a small fraction of the total potable water demand.  
</t>
      </text>
    </comment>
    <comment ref="J145" authorId="211" shapeId="0" xr:uid="{8C845502-DF6D-4454-9B97-7AD904BB80F6}">
      <text>
        <t xml:space="preserve">[Threaded comment]
Your version of Excel allows you to read this threaded comment; however, any edits to it will get removed if the file is opened in a newer version of Excel. Learn more: https://go.microsoft.com/fwlink/?linkid=870924
Comment:
    The facility will come on line in the 2020s for testing and groundwater injection. Groundwater travel time is many years so extracted water will not be served to the public until 2030s. </t>
      </text>
    </comment>
    <comment ref="C146" authorId="212" shapeId="0" xr:uid="{9688287E-1B09-4C52-936A-96AC2BC8FE35}">
      <text>
        <t>[Threaded comment]
Your version of Excel allows you to read this threaded comment; however, any edits to it will get removed if the file is opened in a newer version of Excel. Learn more: https://go.microsoft.com/fwlink/?linkid=870924
Comment:
    No number given instead 'Central Coast region'</t>
      </text>
    </comment>
    <comment ref="E146" authorId="213" shapeId="0" xr:uid="{B88831B6-2B91-40CC-94E6-D6DC5DFACA16}">
      <text>
        <t xml:space="preserve">[Threaded comment]
Your version of Excel allows you to read this threaded comment; however, any edits to it will get removed if the file is opened in a newer version of Excel. Learn more: https://go.microsoft.com/fwlink/?linkid=870924
Comment:
    Potential.
PRW has been identified as a preferred supply option in the Central Coast Water Security Plan. Based on demand yield assessment, it is likely Council would be looking to implement this scheme in approximately 15-years.
In the meantime, Council is focussing on increasing community awareness and understanding of PRW and working with our regulators to develop confidence in PRW. </t>
      </text>
    </comment>
    <comment ref="G146" authorId="214" shapeId="0" xr:uid="{90C1F79D-7818-4B2F-BFF1-B40C216065A4}">
      <text>
        <t>[Threaded comment]
Your version of Excel allows you to read this threaded comment; however, any edits to it will get removed if the file is opened in a newer version of Excel. Learn more: https://go.microsoft.com/fwlink/?linkid=870924
Comment:
    Indirect potable reuse. 
It is envisaged at this stage that PRW will be delivered to Wyong River, upstream of the water supply weir. The water would be mixed with surface water from Wyong River and then be pumped to Mardi Dam where it would be mixed with surface water from Ourimbah Creek and Mangrove Creek Dam.</t>
      </text>
    </comment>
    <comment ref="I146" authorId="215" shapeId="0" xr:uid="{63E67F28-32E1-4F46-86A0-08E6776E1E04}">
      <text>
        <t>[Threaded comment]
Your version of Excel allows you to read this threaded comment; however, any edits to it will get removed if the file is opened in a newer version of Excel. Learn more: https://go.microsoft.com/fwlink/?linkid=870924
Comment:
    It is envisaged at this stage that PRW will be delivered to Wyong River, upstream of the water supply weir. The water would be mixed with surface water from Wyong River and then be pumped to Mardi Dam where it would be mixed with surface water from Ourimbah Creek and Mangrove Creek Dam.</t>
      </text>
    </comment>
    <comment ref="C147" authorId="216" shapeId="0" xr:uid="{3797CFAB-AEB6-4338-875A-37514CB1B287}">
      <text>
        <t>[Threaded comment]
Your version of Excel allows you to read this threaded comment; however, any edits to it will get removed if the file is opened in a newer version of Excel. Learn more: https://go.microsoft.com/fwlink/?linkid=870924
Comment:
    Typically, it will service Newcastle LGA, Lake Macquarie LGA and parts of Port Stephens LGA. During a drought it may also service Cessnock LGA and Maitland LGA. Will also service Central Coast LGA through the inter-region connection. 
I went for 1 as default and for Newcastle</t>
      </text>
    </comment>
    <comment ref="E147" authorId="217" shapeId="0" xr:uid="{36FE7127-FFDE-4FB2-8A0B-038374E2C007}">
      <text>
        <t>[Threaded comment]
Your version of Excel allows you to read this threaded comment; however, any edits to it will get removed if the file is opened in a newer version of Excel. Learn more: https://go.microsoft.com/fwlink/?linkid=870924
Comment:
    Hunter Water will explore purified recycled water for drinking as a potential future option to augment our drinking water supply. We have committed to engaging with our community and stakeholders about this option, and the implementation of an education program to help the community understand the water cycle and the potential role purified recycled water could play in our region’s water future.</t>
      </text>
    </comment>
    <comment ref="I147" authorId="218" shapeId="0" xr:uid="{9BA17CAA-C7D9-450E-83BF-42631AB8AC04}">
      <text>
        <t>[Threaded comment]
Your version of Excel allows you to read this threaded comment; however, any edits to it will get removed if the file is opened in a newer version of Excel. Learn more: https://go.microsoft.com/fwlink/?linkid=870924
Comment:
    At this stage our initial investigations are reviewing reservoir augmentation at Grahamstown Dam. Further and alternative options could be explored as our investigations continue.</t>
      </text>
    </comment>
    <comment ref="C148" authorId="219" shapeId="0" xr:uid="{535ABC19-B225-4884-8F57-6ADB94F1F156}">
      <text>
        <t>[Threaded comment]
Your version of Excel allows you to read this threaded comment; however, any edits to it will get removed if the file is opened in a newer version of Excel. Learn more: https://go.microsoft.com/fwlink/?linkid=870924
Comment:
    1-3 (Ballina/Byron and Lismore)</t>
      </text>
    </comment>
    <comment ref="E148" authorId="220" shapeId="0" xr:uid="{C6AAC8F5-57D2-4ABB-8C3A-C6C53CF56FF3}">
      <text>
        <t>[Threaded comment]
Your version of Excel allows you to read this threaded comment; however, any edits to it will get removed if the file is opened in a newer version of Excel. Learn more: https://go.microsoft.com/fwlink/?linkid=870924
Comment:
    D – Exploring the potential for PRW schemes.</t>
      </text>
    </comment>
    <comment ref="F148" authorId="221" shapeId="0" xr:uid="{2852C441-8DAE-4BA9-860B-2E2652D0732F}">
      <text>
        <t>[Threaded comment]
Your version of Excel allows you to read this threaded comment; however, any edits to it will get removed if the file is opened in a newer version of Excel. Learn more: https://go.microsoft.com/fwlink/?linkid=870924
Comment:
    Up to 100k</t>
      </text>
    </comment>
    <comment ref="I148" authorId="222" shapeId="0" xr:uid="{0022B26F-68E0-4000-8654-DB37CC837919}">
      <text>
        <t>[Threaded comment]
Your version of Excel allows you to read this threaded comment; however, any edits to it will get removed if the file is opened in a newer version of Excel. Learn more: https://go.microsoft.com/fwlink/?linkid=870924
Comment:
    All are considered in the study.
Most likely: B, C, and D.</t>
      </text>
    </comment>
    <comment ref="F149" authorId="223" shapeId="0" xr:uid="{A2A54B72-87B8-49DC-BA66-C2AD24DA247C}">
      <text>
        <t>[Threaded comment]
Your version of Excel allows you to read this threaded comment; however, any edits to it will get removed if the file is opened in a newer version of Excel. Learn more: https://go.microsoft.com/fwlink/?linkid=870924
Comment:
    Don’t know but its tiny. Calling it 0</t>
      </text>
    </comment>
    <comment ref="E150" authorId="224" shapeId="0" xr:uid="{79BD6F8F-22AB-473D-9AC8-BB17437021ED}">
      <text>
        <t>[Threaded comment]
Your version of Excel allows you to read this threaded comment; however, any edits to it will get removed if the file is opened in a newer version of Excel. Learn more: https://go.microsoft.com/fwlink/?linkid=870924
Comment:
    We are currently in Phase 1 of construction. Phase 1 is working to provide Pure Water to the Northern part of the City by the end of 2025. 
Phase 2 of construction is in the planning phase, and once completed with provide nearly half of the City of San Diego’s water supply by 2035.</t>
      </text>
    </comment>
    <comment ref="F150" authorId="225" shapeId="0" xr:uid="{7E735923-1C48-4A7C-B5A1-93A306913574}">
      <text>
        <t xml:space="preserve">[Threaded comment]
Your version of Excel allows you to read this threaded comment; however, any edits to it will get removed if the file is opened in a newer version of Excel. Learn more: https://go.microsoft.com/fwlink/?linkid=870924
Comment:
    https://worldpopulationreview.com/us-cities/san-diego-ca-population
Reply:
    No - Doug Campbell said this not correct, gave me the pop'n served (2019) estimates per plant, makes it slightly less. See his email saved in Overlaps and in San Diego. 2020s:  (452,632 + 258,772) = 711,404
2030s: (711,404 + 581,579 + 45,614) = 1,338,597
</t>
      </text>
    </comment>
    <comment ref="F153" authorId="226" shapeId="0" xr:uid="{37B8C82A-B476-4136-82EC-1147C9105AB5}">
      <text>
        <t>[Threaded comment]
Your version of Excel allows you to read this threaded comment; however, any edits to it will get removed if the file is opened in a newer version of Excel. Learn more: https://go.microsoft.com/fwlink/?linkid=870924
Comment:
    https://www.sfchronicle.com/sf/article/s-f-exodus-population-recovery-data-18564064.php
Reply:
    I cahnged from 848k or whatever was in that article to 1m which was the figure Manisha gave</t>
      </text>
    </comment>
    <comment ref="F154" authorId="227" shapeId="0" xr:uid="{B9B0F764-39D8-4AAD-9DD1-9F8CAE5DE026}">
      <text>
        <t xml:space="preserve">[Threaded comment]
Your version of Excel allows you to read this threaded comment; however, any edits to it will get removed if the file is opened in a newer version of Excel. Learn more: https://go.microsoft.com/fwlink/?linkid=870924
Comment:
    See Manisha's note - she said 2.7m but I imagine that that would include the 1m that get PureWaterSF so don't want to double count them. </t>
      </text>
    </comment>
    <comment ref="F155" authorId="228" shapeId="0" xr:uid="{AEB0D48B-87F3-4E14-B73E-9A760350B4E1}">
      <text>
        <t xml:space="preserve">[Threaded comment]
Your version of Excel allows you to read this threaded comment; however, any edits to it will get removed if the file is opened in a newer version of Excel. Learn more: https://go.microsoft.com/fwlink/?linkid=870924
Comment:
    RM count this is zero. It's the same 2.7m as the other San Fran projects ie no additional people. </t>
      </text>
    </comment>
    <comment ref="I155" authorId="229" shapeId="0" xr:uid="{3CB34FF6-C91D-4209-9692-B6BDD6A68275}">
      <text>
        <t>[Threaded comment]
Your version of Excel allows you to read this threaded comment; however, any edits to it will get removed if the file is opened in a newer version of Excel. Learn more: https://go.microsoft.com/fwlink/?linkid=870924
Comment:
    part of the reuse water is blended into water reservoirs and used as a source of drinking water for public consumption. 
And, the other part is directly blended into the water distribution system for public consumption.  SEEING IF WE CAN ADD A STORY ON 2 LAYERS</t>
      </text>
    </comment>
    <comment ref="E156" authorId="230" shapeId="0" xr:uid="{9CCC0247-9470-4DE2-B38E-0B2F81411802}">
      <text>
        <t xml:space="preserve">[Threaded comment]
Your version of Excel allows you to read this threaded comment; however, any edits to it will get removed if the file is opened in a newer version of Excel. Learn more: https://go.microsoft.com/fwlink/?linkid=870924
Comment:
    Currently, the Silicon Valley Advanced Water Purification Center uses secondary treated wastewater from the San Jose/Santa Clara Regional Wastewater facility and further treats the water with Microfiltration, Reverse Osmosis, and Ultraviolet Light Disinfection. The Purified water is then blended with tertiary treated wastewater from the San Jose/Santa Clara Regional Wastewater facility to created enhanced recycled water. The water produced from both facilities is used for non-potable uses in San Jose, Santa Clara, and Milpitas. 
We are currently in between option “c” and “d”. We have plans to build another Purification Center in the Palo Alto, CA area and potentially expand the Silicon Valley Advanced Water Purification Center in San Jose, CA. </t>
      </text>
    </comment>
    <comment ref="F156" authorId="231" shapeId="0" xr:uid="{667DA53F-1356-41E1-BE98-7149C1B119C7}">
      <text>
        <t xml:space="preserve">[Threaded comment]
Your version of Excel allows you to read this threaded comment; however, any edits to it will get removed if the file is opened in a newer version of Excel. Learn more: https://go.microsoft.com/fwlink/?linkid=870924
Comment:
    They say 'nearly 1.9 million' so I've guessed that, it is probably low balling it but that's ok 
Reply:
    I'm changing it to zero til I get an actual number from them….
Reply:
    Hossein: It will be less than 1.9 million (will depend on the populations growth) </t>
      </text>
    </comment>
    <comment ref="I156" authorId="232" shapeId="0" xr:uid="{3074019C-437A-4A06-867B-098E3355B814}">
      <text>
        <t>[Threaded comment]
Your version of Excel allows you to read this threaded comment; however, any edits to it will get removed if the file is opened in a newer version of Excel. Learn more: https://go.microsoft.com/fwlink/?linkid=870924
Comment:
    part of the reuse water is blended into water reservoirs and used as a source of drinking water for public consumption. 
And, the other part is directly blended into the water distribution system for public consumption.  SEEING IF WE CAN ADD A STORY ON 2 LAYERS</t>
      </text>
    </comment>
    <comment ref="E157" authorId="233" shapeId="0" xr:uid="{37CD3A75-B79A-475C-961E-3DA83AD8294C}">
      <text>
        <t>[Threaded comment]
Your version of Excel allows you to read this threaded comment; however, any edits to it will get removed if the file is opened in a newer version of Excel. Learn more: https://go.microsoft.com/fwlink/?linkid=870924
Comment:
    Seqwater has one operational plant and two plants currently kept in care and maintenance mode. 
Seqwater is examining further opportunities to utilise the Western Corridor Recycled Water Scheme to supply to industry and agricultural customers to offset potable demand.  
The Scheme will also continue to remain a drought response measure.</t>
      </text>
    </comment>
    <comment ref="G157" authorId="234" shapeId="0" xr:uid="{90BDE9CF-A21F-498F-8C26-8E81224B02BD}">
      <text>
        <t xml:space="preserve">[Threaded comment]
Your version of Excel allows you to read this threaded comment; however, any edits to it will get removed if the file is opened in a newer version of Excel. Learn more: https://go.microsoft.com/fwlink/?linkid=870924
Comment:
    A (whole of system) as a drought response measure &amp; B (industrial customers).
Note from DF: That is flat out not true for B, if it’s for industrial customers, by definition it’s not potable reuse. </t>
      </text>
    </comment>
    <comment ref="F159" authorId="235" shapeId="0" xr:uid="{E7F7D7E1-3B6E-4E5E-BA3D-20EDED85A856}">
      <text>
        <t>[Threaded comment]
Your version of Excel allows you to read this threaded comment; however, any edits to it will get removed if the file is opened in a newer version of Excel. Learn more: https://go.microsoft.com/fwlink/?linkid=870924
Comment:
    Was 4148000 in RM calcs</t>
      </text>
    </comment>
    <comment ref="I160" authorId="236" shapeId="0" xr:uid="{E8441E6A-BE76-44FC-B7D8-B65C43E6CA36}">
      <text>
        <t>[Threaded comment]
Your version of Excel allows you to read this threaded comment; however, any edits to it will get removed if the file is opened in a newer version of Excel. Learn more: https://go.microsoft.com/fwlink/?linkid=870924
Comment:
    part of the reuse water is blended into water reservoirs and used as a source of drinking water for public consumption. 
And, the other part is directly blended into the water distribution system for public consumption.  SEEING IF WE CAN ADD A STORY ON 2 LAYERS</t>
      </text>
    </comment>
    <comment ref="E161" authorId="237" shapeId="0" xr:uid="{1E3C984B-8342-43BD-BE8B-F4C6E29BDC50}">
      <text>
        <t>[Threaded comment]
Your version of Excel allows you to read this threaded comment; however, any edits to it will get removed if the file is opened in a newer version of Excel. Learn more: https://go.microsoft.com/fwlink/?linkid=870924
Comment:
    Bench and Pilot testing were completed.  Now the project is in design phase. Zohreh specified D</t>
      </text>
    </comment>
    <comment ref="F161" authorId="238" shapeId="0" xr:uid="{67D8B987-01A4-41C9-9C55-48EB47CC6093}">
      <text>
        <t>[Threaded comment]
Your version of Excel allows you to read this threaded comment; however, any edits to it will get removed if the file is opened in a newer version of Excel. Learn more: https://go.microsoft.com/fwlink/?linkid=870924
Comment:
    See Zohreh extra email info do not publish</t>
      </text>
    </comment>
    <comment ref="K161" authorId="239" shapeId="0" xr:uid="{9546E7E5-3C83-4A52-A911-93DA4C6A749B}">
      <text>
        <t>[Threaded comment]
Your version of Excel allows you to read this threaded comment; however, any edits to it will get removed if the file is opened in a newer version of Excel. Learn more: https://go.microsoft.com/fwlink/?linkid=870924
Comment:
    Next few years was zohreh's note so 2020s.</t>
      </text>
    </comment>
    <comment ref="C163" authorId="240" shapeId="0" xr:uid="{CB0FD6D4-CD45-4D19-9C39-1D7A0019DB69}">
      <text>
        <t xml:space="preserve">[Threaded comment]
Your version of Excel allows you to read this threaded comment; however, any edits to it will get removed if the file is opened in a newer version of Excel. Learn more: https://go.microsoft.com/fwlink/?linkid=870924
Comment:
    See Ammerman email
hanks. So it sounds like the estimate of how many people would be drinking the water if a scheme is built, would be: 
All of Altamonte Springs, City of Maitland, Eatonville, Winter Park, Longwood Your list of whole sale customers appears to be those we are providing wastewater service to. The whole sale water agreements are limited to Seminole County residence adjacent to Altamonte’s service area. Perhaps say something like “Altamonte provides drinking water to all customers within the City limits as well as Seminole County residence adjacent to the City. The City also emergency interconnect agreements with Seminole County and Florida Government Utility Authority.   
Some of Seminole County – should I include Sanford? Are there any other cities? See above. Sanford is not served by the City.
In total it seems like about 6 cities could be drinking the purified recycled water from Altamonte Springs? The population numbers in the table below are our best estimate of total population served. This includes customers in AS and Seminole County. The list of City’s refers to our whole sale wastewater service agreements. Sorry for any confusion on this point my earlier communications might have caused. 
</t>
      </text>
    </comment>
    <comment ref="E163" authorId="241" shapeId="0" xr:uid="{847C7E98-E166-4BD6-A198-3499B7F2D138}">
      <text>
        <t xml:space="preserve">[Threaded comment]
Your version of Excel allows you to read this threaded comment; however, any edits to it will get removed if the file is opened in a newer version of Excel. Learn more: https://go.microsoft.com/fwlink/?linkid=870924
Comment:
    pureALTA falls within the exploring/potential category. The pilot was constructed in 2016 and a year-long study was conducted demonstrating the ozone/BAF based system could reliably achieve the regulated and unregulated water quality requirements. </t>
      </text>
    </comment>
    <comment ref="F163" authorId="242" shapeId="0" xr:uid="{C9465AD4-7F0B-482E-971D-F50333173AB8}">
      <text>
        <t xml:space="preserve">[Threaded comment]
Your version of Excel allows you to read this threaded comment; however, any edits to it will get removed if the file is opened in a newer version of Excel. Learn more: https://go.microsoft.com/fwlink/?linkid=870924
Comment:
    I've gone with the 2025 figure in David A's email, as it's the whole pop'n served and in other places I have used currrent (2024ish) population figures for estimated popn. </t>
      </text>
    </comment>
    <comment ref="G163" authorId="243" shapeId="0" xr:uid="{27C43333-80D2-43F6-9B71-F84D95F0285F}">
      <text>
        <t xml:space="preserve">[Threaded comment]
Your version of Excel allows you to read this threaded comment; however, any edits to it will get removed if the file is opened in a newer version of Excel. Learn more: https://go.microsoft.com/fwlink/?linkid=870924
Comment:
    The pureALTA concept assumed direct potable reuse when and if it is implemented at scale. </t>
      </text>
    </comment>
    <comment ref="I163" authorId="244" shapeId="0" xr:uid="{F9A2533A-5145-487C-9394-50E799246FCB}">
      <text>
        <t>[Threaded comment]
Your version of Excel allows you to read this threaded comment; however, any edits to it will get removed if the file is opened in a newer version of Excel. Learn more: https://go.microsoft.com/fwlink/?linkid=870924
Comment:
    The conceptual level plans call for treated water augmentation if pureALTA is implemented at scale.</t>
      </text>
    </comment>
    <comment ref="J163" authorId="245" shapeId="0" xr:uid="{203948C3-8DA6-493A-B2FA-86F047634C6A}">
      <text>
        <t xml:space="preserve">[Threaded comment]
Your version of Excel allows you to read this threaded comment; however, any edits to it will get removed if the file is opened in a newer version of Excel. Learn more: https://go.microsoft.com/fwlink/?linkid=870924
Comment:
    Difficult to say. How about “The City is within the Central Florida Planning Initiative (CFWI) area which has been identified as a high growth area which will likely required new and non-traditional water supplies as populations continue to increase. Potable reuse projects, such as pureALTA, provide an additional option to meeting these future demands which may be less expensive and more reliable than surface waters or brackish ground water sources.”  
Thanks – I actually don’t need a statement, no one will even be able to see Altamonte Springs in this figure; I’m just after an estimate of when it would get built, if it does get built:  the 2020s, 2030s or 2040s?  We’re simply adding up total projected capacity by decade, across the whole world. For the purposes of providing an estimate say 2030s but this is just a best guess.
</t>
      </text>
    </comment>
    <comment ref="C164" authorId="246" shapeId="0" xr:uid="{09FD1D3C-053A-42F3-937C-428AC275C265}">
      <text>
        <t xml:space="preserve">[Threaded comment]
Your version of Excel allows you to read this threaded comment; however, any edits to it will get removed if the file is opened in a newer version of Excel. Learn more: https://go.microsoft.com/fwlink/?linkid=870924
Comment:
    How many cities will be supplied with the water from your full scale program? Your form mentions Calabasas, Agoura Hills, Westlake Village, Hidden Hills, Oak Park – are they all cities? If so would you say 5?  Somewhere else it mentions Thousand Oaks – is that what you might call another city or not? – Correct. Those are all cities that will receive Pure Water. Please note that we also serve some unincorporated areas of LA County (Chatsworth &amp; Malibou Lake). I don’t know that we want to mention Thousand Oaks, as they only *may* receive pure water through our interconnection with them. I will defer to Oliver on that one. Sounds like it’s safer to say 5 then? (Better to undercount than over-count?) Does that sound like a good approach Oliver? 5 is probably more accurate.  Any water to Thousand Oaks and other areas served by Calleguas Municipal Water District would be incidental if we use our intertie.  This water will be used to serve demands in the LVMWD and TWSD service areas. It will also become a fraction of our overall supply, so any water sent through district interconnection could contain a portion of pure water.
</t>
      </text>
    </comment>
    <comment ref="E164" authorId="247" shapeId="0" xr:uid="{37B9D4F8-6877-4D26-ACE9-5CB8F1387827}">
      <text>
        <t>[Threaded comment]
Your version of Excel allows you to read this threaded comment; however, any edits to it will get removed if the file is opened in a newer version of Excel. Learn more: https://go.microsoft.com/fwlink/?linkid=870924
Comment:
    Planned – The Pure Water Project is scheduled to be operational by 2028. The JPA is in the procurement phase as of December 2023, having approved the environmental impact report December 2022.</t>
      </text>
    </comment>
    <comment ref="F165" authorId="248" shapeId="0" xr:uid="{ACEA4E46-9674-414F-826D-8FC230F83B7A}">
      <text>
        <t>[Threaded comment]
Your version of Excel allows you to read this threaded comment; however, any edits to it will get removed if the file is opened in a newer version of Excel. Learn more: https://go.microsoft.com/fwlink/?linkid=870924
Comment:
    The 10 MGD PLANT AT 130 GPCD THIS WOULD EQUAL 77,000 PEOPLE.  SAME AQUIFER, SAME DISTRIBUTION SYSTEM.  DUE TO THE GEOGRAPHIC DISTANCE (12 MILES) BETWEEN THE TWO PROJECTS, IT IS UNLIKELY THAT SOMEONE WILL RECEIVE WATER FROM BOTH PROJECTS. 
DF go back &amp; check later that that isn't a 'meets the needs of how many ppl's full water suppply' answer</t>
      </text>
    </comment>
    <comment ref="E166" authorId="249" shapeId="0" xr:uid="{1EC8805E-3EAE-45EE-A9A7-08243C7C3572}">
      <text>
        <t>[Threaded comment]
Your version of Excel allows you to read this threaded comment; however, any edits to it will get removed if the file is opened in a newer version of Excel. Learn more: https://go.microsoft.com/fwlink/?linkid=870924
Comment:
    Exploring (there is an existing stormwater harvesting scheme which supplements the drinking water supply for Orange, which is an innovative way to supplement the current water sources). Council is intending to undertake a Preliminary Business Case for a future PRW Treatment Demonstration Plant and Learning Centre – (d)</t>
      </text>
    </comment>
    <comment ref="G166" authorId="250" shapeId="0" xr:uid="{8C71DF29-37AC-4F17-BC22-194635017D97}">
      <text>
        <t>[Threaded comment]
Your version of Excel allows you to read this threaded comment; however, any edits to it will get removed if the file is opened in a newer version of Excel. Learn more: https://go.microsoft.com/fwlink/?linkid=870924
Comment:
    For any future PRW scheme – (a) IPR</t>
      </text>
    </comment>
    <comment ref="H166" authorId="251" shapeId="0" xr:uid="{33CB72D7-1967-4FE8-A7DC-1E1C140DF03D}">
      <text>
        <t xml:space="preserve">[Threaded comment]
Your version of Excel allows you to read this threaded comment; however, any edits to it will get removed if the file is opened in a newer version of Excel. Learn more: https://go.microsoft.com/fwlink/?linkid=870924
Comment:
    For any future PRW scheme – (a) recycled water from wastewater </t>
      </text>
    </comment>
    <comment ref="I166" authorId="252" shapeId="0" xr:uid="{1E072724-90BE-4C92-A9C2-14EA07DB71F8}">
      <text>
        <t>[Threaded comment]
Your version of Excel allows you to read this threaded comment; however, any edits to it will get removed if the file is opened in a newer version of Excel. Learn more: https://go.microsoft.com/fwlink/?linkid=870924
Comment:
    For any future PRW scheme – (b) reservoir augmentation</t>
      </text>
    </comment>
    <comment ref="F167" authorId="253" shapeId="0" xr:uid="{447F1A39-9221-4DED-AA4E-3AD485B94EC7}">
      <text>
        <t xml:space="preserve">[Threaded comment]
Your version of Excel allows you to read this threaded comment; however, any edits to it will get removed if the file is opened in a newer version of Excel. Learn more: https://go.microsoft.com/fwlink/?linkid=870924
Comment:
    How many people (not connections to properties) is your potable reuse program expected to serve? (eg Google tells me the population of Santa Monica is 86,452… will the water produced when SWIP potable reuse goes live be distributed to them all?) Approximately 90,000 residents. And yes, once potable reuse goes live with groundwater injection it will eventually be distributed to everyone after retention time in the groundwater basin and final treatment through the City’s drinking water treatment plant.
</t>
      </text>
    </comment>
    <comment ref="G167" authorId="254" shapeId="0" xr:uid="{05ADE006-E6D7-4AAE-B12A-FC88252F5D54}">
      <text>
        <t>[Threaded comment]
Your version of Excel allows you to read this threaded comment; however, any edits to it will get removed if the file is opened in a newer version of Excel. Learn more: https://go.microsoft.com/fwlink/?linkid=870924
Comment:
    Indirect potable reuse but also serving irrigation and dual-plumbing applications</t>
      </text>
    </comment>
    <comment ref="I167" authorId="255" shapeId="0" xr:uid="{12856344-EF90-4E20-9A1F-023147B33A2C}">
      <text>
        <t>[Threaded comment]
Your version of Excel allows you to read this threaded comment; however, any edits to it will get removed if the file is opened in a newer version of Excel. Learn more: https://go.microsoft.com/fwlink/?linkid=870924
Comment:
    Groundwater augmentation – subsurface application through groundwater injection. However, SWIP meets all treatment requirements within the facilities and does not require blending with diluent water.</t>
      </text>
    </comment>
    <comment ref="J167" authorId="256" shapeId="0" xr:uid="{611E73DA-1361-4604-8930-47C8D6F6B9AF}">
      <text>
        <t>[Threaded comment]
Your version of Excel allows you to read this threaded comment; however, any edits to it will get removed if the file is opened in a newer version of Excel. Learn more: https://go.microsoft.com/fwlink/?linkid=870924
Comment:
    I need to allocate you to a category (because I’ll be grouping them on the map). I’m going to allocate you as Planned, since your potable reuse is planned to start summer 2024. (I note your non-potable is Operating already, but our map is specifically focussing on potable reuse. Ok? Rereading the “Operating” line, SWIP would fall under Operating. The facility is now permitted for groundwater recharge and the injection well is substantially complete, but we are waiting for Summer 2024 due to permit amendments on the drinking water side for another project currently in construction. So because we won’t start producing water until summer, we cannot start injecting water until then as well. Convoluted answer so maybe see proposed revisions below. Let me know if that is better.
SWIP is operating, currently serving approximately 20 irrigation and dual-plumbing customers, with plans to serve dozens more customers by 2029. Groundwater recharge operations are available and planned to begin Summer 2024.</t>
      </text>
    </comment>
    <comment ref="C168" authorId="257" shapeId="0" xr:uid="{051B937C-4EC0-4D87-8C91-CE55B42A5712}">
      <text>
        <t xml:space="preserve">[Threaded comment]
Your version of Excel allows you to read this threaded comment; however, any edits to it will get removed if the file is opened in a newer version of Excel. Learn more: https://go.microsoft.com/fwlink/?linkid=870924
Comment:
    La boucle Reuse Jourdain permet de réinjecter les eaux affinées dans le réservoir du Jaunay. L’usine de production d’eau potable du Jaunay dessert un secteur géographique d’environ 15 villes qui représente une population de 75.000 personnes en hiver et 150.000 personnes en été.
</t>
      </text>
    </comment>
    <comment ref="E169" authorId="258" shapeId="0" xr:uid="{CC0341CE-91AC-4DC0-B971-07A79E60C5C1}">
      <text>
        <t>[Threaded comment]
Your version of Excel allows you to read this threaded comment; however, any edits to it will get removed if the file is opened in a newer version of Excel. Learn more: https://go.microsoft.com/fwlink/?linkid=870924
Comment:
    Exploring or Potential. The District commissioned a Feasibility Study in 2021 that is 95% complete.</t>
      </text>
    </comment>
    <comment ref="E170" authorId="259" shapeId="0" xr:uid="{8021C235-BF71-4ECB-946B-AB20700EF9E5}">
      <text>
        <t>[Threaded comment]
Your version of Excel allows you to read this threaded comment; however, any edits to it will get removed if the file is opened in a newer version of Excel. Learn more: https://go.microsoft.com/fwlink/?linkid=870924
Comment:
    Planned – Design is complete, but construction is on hold.</t>
      </text>
    </comment>
    <comment ref="F170" authorId="260" shapeId="0" xr:uid="{3203E7E3-51B4-4E6C-84EA-723B07C05FA2}">
      <text>
        <t xml:space="preserve">[Threaded comment]
Your version of Excel allows you to read this threaded comment; however, any edits to it will get removed if the file is opened in a newer version of Excel. Learn more: https://go.microsoft.com/fwlink/?linkid=870924
Comment:
    RM, they won't give us a value. So can we include all the other Clearwater data but not this column. </t>
      </text>
    </comment>
    <comment ref="E171" authorId="261" shapeId="0" xr:uid="{C58599DA-5267-47E9-8CC1-737A884502D8}">
      <text>
        <t>[Threaded comment]
Your version of Excel allows you to read this threaded comment; however, any edits to it will get removed if the file is opened in a newer version of Excel. Learn more: https://go.microsoft.com/fwlink/?linkid=870924
Comment:
    C: planned. Our next public consultation is in summer 2024. We expect to apply for planning permission (via a Development Consent Order) in summer 2025.</t>
      </text>
    </comment>
    <comment ref="G171" authorId="262" shapeId="0" xr:uid="{DD9DA841-1930-41EB-AF7A-E82ABAD2A9CA}">
      <text>
        <t>[Threaded comment]
Your version of Excel allows you to read this threaded comment; however, any edits to it will get removed if the file is opened in a newer version of Excel. Learn more: https://go.microsoft.com/fwlink/?linkid=870924
Comment:
    A: Indirect water recycling (we don’t say reuse in the UK)</t>
      </text>
    </comment>
    <comment ref="G172" authorId="263" shapeId="0" xr:uid="{64A75D3D-5388-4085-8733-4CFD500C03DB}">
      <text>
        <t>[Threaded comment]
Your version of Excel allows you to read this threaded comment; however, any edits to it will get removed if the file is opened in a newer version of Excel. Learn more: https://go.microsoft.com/fwlink/?linkid=870924
Comment:
    A: Indirect water recycling (we don’t say reuse in the UK)</t>
      </text>
    </comment>
    <comment ref="I172" authorId="264" shapeId="0" xr:uid="{C37CD761-A6F5-4773-87A6-8E2379AF9C83}">
      <text>
        <t>[Threaded comment]
Your version of Excel allows you to read this threaded comment; however, any edits to it will get removed if the file is opened in a newer version of Excel. Learn more: https://go.microsoft.com/fwlink/?linkid=870924
Comment:
    E: River augmentation. If approved, the Sandown Water Recycling Project would release purified recycled water into the Eastern River Yar – supplementing flows to increase available abstraction further downstream.</t>
      </text>
    </comment>
    <comment ref="F173" authorId="265" shapeId="0" xr:uid="{FD09FB6E-0E7F-4040-AD56-9EAA6199A937}">
      <text>
        <t xml:space="preserve">[Threaded comment]
Your version of Excel allows you to read this threaded comment; however, any edits to it will get removed if the file is opened in a newer version of Excel. Learn more: https://go.microsoft.com/fwlink/?linkid=870924
Comment:
    This one isnt as simple as we serve an area of over 900 square miles and both our water treatment plants and planned water purification facilities are spread out across that area.  
Reply:
    RM, they won't give us a value. So can we include all the other Jacksonville data but not this column. </t>
      </text>
    </comment>
    <comment ref="H173" authorId="266" shapeId="0" xr:uid="{E5675172-BF99-4A70-9311-66111EAE7EBF}">
      <text>
        <t>[Threaded comment]
Your version of Excel allows you to read this threaded comment; however, any edits to it will get removed if the file is opened in a newer version of Excel. Learn more: https://go.microsoft.com/fwlink/?linkid=870924
Comment:
    Reclaimed water (recycled water from wastewater)</t>
      </text>
    </comment>
    <comment ref="I173" authorId="267" shapeId="0" xr:uid="{FEE9EEE7-95A8-491A-8C66-F87BEC896DE6}">
      <text>
        <t>[Threaded comment]
Your version of Excel allows you to read this threaded comment; however, any edits to it will get removed if the file is opened in a newer version of Excel. Learn more: https://go.microsoft.com/fwlink/?linkid=870924
Comment:
    Groundwater augmentation. Purified water will be conveyed back to the aquifer using aquifer replenishment wells. Aquifer replenishment results in a proportional increase in permitted withdrawals of potable source supply.</t>
      </text>
    </comment>
    <comment ref="F175" authorId="268" shapeId="0" xr:uid="{7443A513-0DB9-4805-8E5F-534A5B2F39C7}">
      <text>
        <t xml:space="preserve">[Threaded comment]
Your version of Excel allows you to read this threaded comment; however, any edits to it will get removed if the file is opened in a newer version of Excel. Learn more: https://go.microsoft.com/fwlink/?linkid=870924
Comment:
    It’s 13400 but since this is the one where I’m getting conflicting messages about whether there’s double counting, I’m going to call it zero. </t>
      </text>
    </comment>
    <comment ref="F176" authorId="269" shapeId="0" xr:uid="{7AFDE617-74BD-4113-A2B2-0A8E8FDA3911}">
      <text>
        <t xml:space="preserve">[Threaded comment]
Your version of Excel allows you to read this threaded comment; however, any edits to it will get removed if the file is opened in a newer version of Excel. Learn more: https://go.microsoft.com/fwlink/?linkid=870924
Comment:
    It’s 270000 but since this is the one where I’m getting conflicting messages about whether there’s double counting, I’m going to call it zero. </t>
      </text>
    </comment>
    <comment ref="F177" authorId="270" shapeId="0" xr:uid="{F2CE1BCC-52E7-4844-BC7D-0665D9129202}">
      <text>
        <t xml:space="preserve">[Threaded comment]
Your version of Excel allows you to read this threaded comment; however, any edits to it will get removed if the file is opened in a newer version of Excel. Learn more: https://go.microsoft.com/fwlink/?linkid=870924
Comment:
    Andres explained in Ovelaps LA emails that NEXT supplies 1 million… but it will overlap with the first 2, so GWRS &amp; DPR Headworks are cumulative in their own right but by 2040s its 1 million total. So I have deducated 270000 + 13400 from the 1 million total so that we don’t double cuont them. 
Reply:
    It’s 716600 but since this is the one where I’m getting conflicting messages about whether there’s double counting, I’m going to call it zero. </t>
      </text>
    </comment>
    <comment ref="K177" authorId="271" shapeId="0" xr:uid="{6DE461DA-B8E5-41FB-B8DE-17F442BDEF2C}">
      <text>
        <t>[Threaded comment]
Your version of Excel allows you to read this threaded comment; however, any edits to it will get removed if the file is opened in a newer version of Excel. Learn more: https://go.microsoft.com/fwlink/?linkid=870924
Comment:
    Andres said - Phased from 2030’s - 2040’s   in his template, and in the later email about overlaps he corrected 2030s to 2040s</t>
      </text>
    </comment>
    <comment ref="E178" authorId="272" shapeId="0" xr:uid="{6789B398-991D-41B5-B378-488EC1567611}">
      <text>
        <t>[Threaded comment]
Your version of Excel allows you to read this threaded comment; however, any edits to it will get removed if the file is opened in a newer version of Excel. Learn more: https://go.microsoft.com/fwlink/?linkid=870924
Comment:
    In construction, the project is being implemented in various phases with the first phase focussing on the Maselspoort Water Treatment Works’ filters refurbishment and plant de-bottling commencing in 2024.
The reuse plant will initially have a IPR &amp; DPR combined treatment capacity of 70 ML/day after initial project phases are completed and an final reuse treatment capacity of 130 ML/day.</t>
      </text>
    </comment>
    <comment ref="G178" authorId="273" shapeId="0" xr:uid="{B786B8B7-2492-41C6-B430-C1C135A1C910}">
      <text>
        <r>
          <rPr>
            <b/>
            <sz val="9"/>
            <color indexed="81"/>
            <rFont val="Tahoma"/>
            <family val="2"/>
          </rPr>
          <t>Danielle Francis:</t>
        </r>
        <r>
          <rPr>
            <sz val="9"/>
            <color indexed="81"/>
            <rFont val="Tahoma"/>
            <family val="2"/>
          </rPr>
          <t xml:space="preserve">
Rakshit, can we could this in both IPR &amp; DPR? Een tho I haven't filled it our as 2 separate rows?Thanks!</t>
        </r>
      </text>
    </comment>
    <comment ref="E179" authorId="274" shapeId="0" xr:uid="{3897794C-3F86-46EC-A917-A0CF429D5EEA}">
      <text>
        <t>[Threaded comment]
Your version of Excel allows you to read this threaded comment; however, any edits to it will get removed if the file is opened in a newer version of Excel. Learn more: https://go.microsoft.com/fwlink/?linkid=870924
Comment:
    Opearting Under permit</t>
      </text>
    </comment>
    <comment ref="C180" authorId="275" shapeId="0" xr:uid="{A2715065-A53E-459F-AC0F-B604FD874618}">
      <text>
        <t xml:space="preserve">[Threaded comment]
Your version of Excel allows you to read this threaded comment; however, any edits to it will get removed if the file is opened in a newer version of Excel. Learn more: https://go.microsoft.com/fwlink/?linkid=870924
Comment:
    How many CITIES will be supplied with the pure water from your project/facility?  Do you happen to have a rough figure for this? For many places it’s just 1, their own city; but some of the Texas places wholesale to dozens of others, for example, and WRD supplies to 43 cities in LA County. Your number must be huge?! Let’s go with more than 100 cities. 
</t>
      </text>
    </comment>
    <comment ref="F180" authorId="276" shapeId="0" xr:uid="{2FA1702E-D0A7-4500-BB32-8E587E923B6D}">
      <text>
        <t xml:space="preserve">[Threaded comment]
Your version of Excel allows you to read this threaded comment; however, any edits to it will get removed if the file is opened in a newer version of Excel. Learn more: https://go.microsoft.com/fwlink/?linkid=870924
Comment:
    How many PEOPLE (not properties) will be supplied with the pure water from your project/facility?  Is the answer 19 million? I know your story says that PWSC will produce enough water for 1.5 million people, but my question is slightly different, it’s how many ppl will receive water that contains purified water (presumably a lot more). Up to 15 million. While Metropolitan’s entire service area is 19 million and they all benefit, up to 15 million could receive the water.
Reply:
    The estimate is 15 million but since it’s the one where I’m getting conflicting info on whether there’s overlaps, I’ll call it 0 for conservatism. </t>
      </text>
    </comment>
    <comment ref="G180" authorId="273" shapeId="0" xr:uid="{6A190727-5285-48C2-8724-A1FD41B72419}">
      <text>
        <r>
          <rPr>
            <b/>
            <sz val="9"/>
            <color indexed="81"/>
            <rFont val="Tahoma"/>
            <family val="2"/>
          </rPr>
          <t>Danielle Francis:</t>
        </r>
        <r>
          <rPr>
            <sz val="9"/>
            <color indexed="81"/>
            <rFont val="Tahoma"/>
            <family val="2"/>
          </rPr>
          <t xml:space="preserve">
Rakshit can we pls cunt this in both IPR and DPR even though I've done it as just one row - thnanks!</t>
        </r>
      </text>
    </comment>
    <comment ref="E181" authorId="277" shapeId="0" xr:uid="{084B0B76-B9FC-438F-82CE-152D16020537}">
      <text>
        <t xml:space="preserve">[Threaded comment]
Your version of Excel allows you to read this threaded comment; however, any edits to it will get removed if the file is opened in a newer version of Excel. Learn more: https://go.microsoft.com/fwlink/?linkid=870924
Comment:
    Operating, though this exploratory project is not currently active.
DF will explain that Operating means supplying to municipal system. </t>
      </text>
    </comment>
    <comment ref="G181" authorId="278" shapeId="0" xr:uid="{CD08C05F-77D2-4617-9529-DA45E1046EC3}">
      <text>
        <t>[Threaded comment]
Your version of Excel allows you to read this threaded comment; however, any edits to it will get removed if the file is opened in a newer version of Excel. Learn more: https://go.microsoft.com/fwlink/?linkid=870924
Comment:
    High purity water for brewing beer</t>
      </text>
    </comment>
    <comment ref="I181" authorId="279" shapeId="0" xr:uid="{179056EF-DA0D-4E6D-9E41-E8308AD5F86C}">
      <text>
        <t>[Threaded comment]
Your version of Excel allows you to read this threaded comment; however, any edits to it will get removed if the file is opened in a newer version of Excel. Learn more: https://go.microsoft.com/fwlink/?linkid=870924
Comment:
    High purity water for demonstration and education</t>
      </text>
    </comment>
    <comment ref="E182" authorId="280" shapeId="0" xr:uid="{3FC59F19-0C31-4181-82B4-718759058723}">
      <text>
        <t>[Threaded comment]
Your version of Excel allows you to read this threaded comment; however, any edits to it will get removed if the file is opened in a newer version of Excel. Learn more: https://go.microsoft.com/fwlink/?linkid=870924
Comment:
    Polk County’s Cherry Hill DPR Pilot project includes design, construction, and 12 months of demonstration testing that began August 16, 2023. It is a feasibility study and 14,400 gpd (10gpm) field-scale treatment facility to explore the development of purified recycled water for long-term water supply planning.</t>
      </text>
    </comment>
    <comment ref="H182" authorId="281" shapeId="0" xr:uid="{C7B22977-E309-48C1-B782-846BB4BFA3E0}">
      <text>
        <t>[Threaded comment]
Your version of Excel allows you to read this threaded comment; however, any edits to it will get removed if the file is opened in a newer version of Excel. Learn more: https://go.microsoft.com/fwlink/?linkid=870924
Comment:
    Reclaimed water from Polk County’s Northwest Regional Wastewater Treatment Facility</t>
      </text>
    </comment>
    <comment ref="K182" authorId="282" shapeId="0" xr:uid="{7944F4C8-5546-4816-B978-66AE34606FEC}">
      <text>
        <t xml:space="preserve">[Threaded comment]
Your version of Excel allows you to read this threaded comment; however, any edits to it will get removed if the file is opened in a newer version of Excel. Learn more: https://go.microsoft.com/fwlink/?linkid=870924
Comment:
    Again, pending Board approval, we would expect to start blending the purified recycled water into the community distribution system after all full-scale construction and permitting is achieved. This would occur no sooner than 2028.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tc={28F68F7A-CB15-410A-9369-70D4AFA2B837}</author>
    <author>tc={D9C44275-BA9B-476F-AC7E-1B5392CF19E5}</author>
    <author>tc={7A79C21A-5B91-44EF-A83F-B6A5966E9EB8}</author>
    <author>tc={0177E4A2-7E19-4850-A222-5D8D06D39C95}</author>
    <author>tc={0900A41F-C397-4F53-BA00-B1129DAA59E2}</author>
    <author>tc={DB5590E7-85C7-4E6C-BD5A-E4CDED3C7C13}</author>
    <author>tc={D70F6588-B95C-4D65-9657-30E65EA8D8F4}</author>
    <author>tc={7486892A-1608-4E6A-9F85-7D8CC562754A}</author>
    <author>tc={997C95CB-CC6B-49B8-9846-3D39E27305AC}</author>
    <author>tc={C803675A-3C86-463C-8333-5C297110CDDC}</author>
    <author>tc={918661D7-809E-42DE-866C-B3BF28AED558}</author>
    <author>tc={4AB4D8AC-4BA4-44C9-B2CD-6C458BBCEFBF}</author>
    <author>tc={A7EC6F73-358A-4F94-B580-D8590339FE46}</author>
    <author>tc={A89BD5A5-8D92-4ED5-B907-C622B924D76E}</author>
    <author>tc={5C628FF6-063A-4442-AC66-A65C98C968C5}</author>
    <author>tc={2E4CB74C-8AE7-47DF-AE46-3E95838B1210}</author>
    <author>tc={8CBD9CF6-4D95-43E7-896B-069AF86E95F5}</author>
    <author>tc={53B61B1C-DE10-4023-84F0-F4E5DE77BFEF}</author>
    <author>tc={79D2ED79-9DD5-4229-B663-94A2306E3782}</author>
    <author>tc={3DC7C5CE-AEF0-491B-9A4A-98A443F9DE04}</author>
    <author>tc={80CC7231-6947-45B7-BE90-07418E7B81AD}</author>
    <author>tc={2CD56A7E-90A8-426D-9609-866AF7BB36A0}</author>
    <author>tc={B2DDA56C-6C6B-4B81-964E-F385F4661601}</author>
    <author>tc={4B226324-D036-4BE7-941F-7E31A35B458A}</author>
    <author>tc={114D29C8-EC1B-40BB-AE42-B2F364D9898E}</author>
    <author>tc={32F6D59B-8917-4730-9281-B3E269B88E71}</author>
    <author>tc={52ADAEFB-F63C-47EE-B517-D869A4960315}</author>
    <author>tc={598D236B-3B3A-4DF1-92AA-8DD8A3C85BBD}</author>
    <author>tc={0BA18A12-B930-41E2-915E-45EB13F58AA3}</author>
    <author>tc={53E75E40-6B3F-49DE-913D-12A7ECF6039C}</author>
    <author>tc={E23D2098-7217-4492-B37D-DC2B2034E3C9}</author>
    <author>tc={CD8F1CE5-7D95-4FCD-8809-A0659284B9D2}</author>
    <author>tc={77A1CD58-B74A-4403-BA6D-DE52448E66A3}</author>
    <author>tc={2F6E35D9-4830-44F1-8E8F-814EEC6A6B95}</author>
    <author>tc={E045C268-6B71-4A02-9380-0ABEF99DA1EA}</author>
    <author>tc={3542FC8B-2A41-4F21-8A38-FFA4EF16CBD9}</author>
    <author>tc={B8695E27-B4C3-4014-9118-08EDB3FA7F78}</author>
    <author>tc={D1A84F22-3469-47D6-93B0-1477B5F2E480}</author>
    <author>tc={0E4D01A3-10D1-449B-8E08-D5349CDDB2D7}</author>
    <author>tc={8DD70CC4-88F9-4B8E-BBF3-E6485544F9B4}</author>
    <author>tc={FF47E30C-AE8A-41E8-95E0-6FD89796DD6E}</author>
    <author>tc={5CF20621-FFE8-4A65-94EA-4D91DDC34F9F}</author>
    <author>tc={2F33A84C-072A-41D0-8CCB-BFB965E88072}</author>
    <author>tc={5F0E678A-8B9E-4354-8F5C-09E494FC98C5}</author>
    <author>tc={5A03C93F-46AD-421A-BB07-FBBB16B38DFF}</author>
    <author>tc={C30CC3E8-B2E0-4936-89BD-A42A4B240E4D}</author>
    <author>tc={BDE0617D-543F-4631-9B98-C210230717BB}</author>
    <author>tc={DD2EAC4F-2F16-46A4-A603-E94059334FD1}</author>
    <author>tc={919D15FD-E0F3-4A59-9F1F-2E8A6B89CC1D}</author>
    <author>tc={7808573B-2E73-44B0-A699-640EE614953E}</author>
    <author>tc={E054F61E-3BBB-49A8-A38B-077C5D3F582F}</author>
    <author>tc={F73F1259-1FD7-4AC1-909E-48FB0BDFFC1B}</author>
    <author>tc={2A009148-269A-4AEC-B00D-E0B90AF92BFF}</author>
    <author>tc={0321D7F6-E2F5-4ED1-850A-6722D1AF6476}</author>
    <author>tc={8D48FC99-5177-46B6-A756-4BC64F8E3DCA}</author>
    <author>tc={FA3B0298-5C57-4F28-BBFA-BCF347046937}</author>
    <author>tc={5A110A1A-C9A2-4C70-8206-AD1143FBA2A4}</author>
    <author>tc={AA139348-99F5-4FCE-8A80-479624097B79}</author>
    <author>tc={58122788-4362-4CBA-870E-35A10B02587D}</author>
    <author>tc={74F5FB2D-CEEB-474B-A297-A080E7C8E5A9}</author>
    <author>tc={7A448AA7-A3F5-4B34-953F-743FEA1001AF}</author>
    <author>tc={4B876946-6B2B-44A7-A5B1-F816FB2AF314}</author>
    <author>tc={C61288D8-575B-4697-8D6C-5CF9B2193381}</author>
    <author>tc={2F097826-442B-42E9-8C12-E9D8A954D4FA}</author>
    <author>tc={A2455088-7532-4237-BF31-722A764C3662}</author>
    <author>tc={5B652F7C-A9A1-4296-AE86-188A33C108E3}</author>
    <author>tc={F9AFF337-272D-40D4-9654-35D25089D466}</author>
    <author>tc={356BFDE1-0326-4B03-8067-730F3C78E0D6}</author>
    <author>tc={752C867B-E0BC-4D92-B059-2D847F58A191}</author>
    <author>tc={CC626CD5-D169-4F7A-BAB6-38914F8F3817}</author>
    <author>tc={06D646FE-05DB-4909-9404-AD173E142631}</author>
    <author>tc={EDC8A20A-6C35-4A9E-A721-07B0F7790FDD}</author>
    <author>tc={1A877AA2-1BED-4216-9C64-0F1CA043C328}</author>
    <author>tc={84F9363D-8056-4E39-A142-BA5A54195B8D}</author>
    <author>tc={DAB3262A-2C83-4188-8A0B-26D95AFDBFD5}</author>
    <author>tc={4D6A6D86-E341-4759-8A1C-292A1F599FC6}</author>
    <author>tc={EF2399F3-6FBC-418E-AF67-170BB10E0C46}</author>
    <author>tc={123FE1DA-BD36-4E39-B194-16ED4913CD47}</author>
    <author>tc={FE0C246E-56AB-4C12-8A43-C3BCEA80096A}</author>
    <author>tc={D64FCAC3-1609-4F16-92BF-CEDE5226305E}</author>
    <author>tc={83F56C26-2BB7-4B3A-A5D1-74A3EAE83637}</author>
    <author>tc={D46F4A3F-BE2C-4509-9AB0-CEBB6208BD52}</author>
    <author>tc={55CC3A8A-75A5-43DB-B802-EB901892390B}</author>
    <author>tc={1B392A4C-7BB7-4CAB-9A9B-5450E5C79607}</author>
    <author>tc={BDAFDED0-961B-4B6D-9FC2-B1170AA2D490}</author>
    <author>tc={989121C0-A98B-4A72-9F9D-3435AF3AF991}</author>
    <author>tc={415644E9-0C10-4E95-B2C5-17101F1ADC65}</author>
    <author>tc={808AAAD0-54E2-4A76-A159-BEB4C556B2F8}</author>
    <author>tc={83FD4F94-1FC5-4A19-9F98-18F626CCF646}</author>
    <author>tc={82E32894-1616-4445-9F37-55A236327F11}</author>
    <author>tc={5A329165-23B9-46F7-B405-CA87D7B50C3B}</author>
    <author>tc={73A59AF8-D027-4E33-A0E2-9B38A0C99DFC}</author>
    <author>tc={815EFC8E-BF48-425F-9CD0-835C71593FA5}</author>
    <author>tc={9EC25754-C624-44AF-AD43-55ADD695FF13}</author>
    <author>tc={2C5C31C9-5E97-4618-AD1C-4CDB1051193B}</author>
    <author>tc={F328137E-3533-42DB-879A-CCC06D316F7C}</author>
    <author>tc={6311306E-6CBF-4525-9DDB-7AD441D8A1A9}</author>
    <author>tc={D8CD9F93-FB3C-4B19-A461-9BEC2750CF36}</author>
    <author>tc={8852BA1F-433E-408A-B1A3-A9C988AA43F3}</author>
    <author>tc={6CB9990A-442B-4700-B9E3-ED44F09CEB2D}</author>
    <author>tc={0E82CF16-9AEE-4542-A4A0-0B7B2A46EE78}</author>
    <author>tc={B53DCC78-2E83-4AB7-B90A-BF5FA63F73DA}</author>
    <author>tc={4649D9C7-84F7-4941-9DCD-BDDD3F210AB7}</author>
    <author>tc={19C3BAE8-AF37-4D32-88EB-1C64EEBA489E}</author>
    <author>tc={9F624A79-D23E-4A80-BA58-F7BB50C3A011}</author>
    <author>tc={45623137-B5EC-4EB6-8DA1-6FA16E514BF6}</author>
    <author>tc={F5304839-60BE-41E8-9BF5-51DE7391AD0F}</author>
    <author>tc={B9B7D2CA-EC0A-401E-ADD0-899BA8DFF1A4}</author>
    <author>tc={925AD225-83F5-453D-A365-2C91EAEE3FC6}</author>
    <author>tc={A38D30FE-87E5-4D18-B59E-9E1ABFD34881}</author>
    <author>tc={5BA90B19-018E-4C54-8FA3-9C8B0A829C70}</author>
    <author>tc={0053B16A-425C-4382-9873-C45E240A8BAC}</author>
    <author>tc={21FD1186-3011-4287-AB1C-C92CC6B67E0E}</author>
    <author>tc={EE7E5D22-D4F3-4689-AFD3-82E4E8AE7AF1}</author>
    <author>tc={78D31993-2137-4A99-817A-EE683AC8D3B6}</author>
    <author>tc={67F44815-52BB-44B3-A9FA-76DBAE191D1F}</author>
    <author>tc={349600E0-DFEF-4F2C-BD6B-2B5929BD712C}</author>
    <author>tc={8A0D74C5-2B12-4D25-AB33-7736CA449E55}</author>
    <author>tc={2B78AC87-5FC7-4567-8906-3819F7956CB3}</author>
    <author>tc={82E94B82-16F1-4A2D-A691-EAEAA581C64D}</author>
    <author>tc={EC4921D2-434D-4E98-A78E-96916EDE83C0}</author>
    <author>tc={AE137A64-8226-4766-92CB-20111EF121F8}</author>
    <author>tc={D6A038CC-5B11-469A-8DE3-0EF226CF267F}</author>
    <author>tc={97EB8045-1646-4A15-98B3-4189C95DCFBF}</author>
    <author>tc={6313D180-0ED0-4F80-B8DF-20838D02ECA3}</author>
    <author>tc={FBC712DD-2FC3-4347-A5C1-01F8CD8B5F28}</author>
    <author>tc={0B425DB5-BC30-44B4-897C-D6CA3B820BA2}</author>
    <author>tc={5A1B2F8C-E164-493D-8B41-2239713DF7AE}</author>
    <author>tc={F3387986-B4D7-47E6-B78E-56C76DEB37B9}</author>
    <author>tc={D679D3B7-23A6-47B9-BDAD-27C78EB03D2B}</author>
    <author>tc={A0998C03-16FF-457E-BCC4-042933AB52B6}</author>
    <author>tc={DF842BFB-09C2-48CF-BA6D-D94D8DE2BB6F}</author>
    <author>tc={15A9DA5B-D5F1-4408-B2E5-5B7CA08C1121}</author>
    <author>tc={88F398C2-847B-44E6-BF0A-4642031B2150}</author>
    <author>tc={C65323FA-358D-411D-BAE1-5A4EFF1EBECB}</author>
    <author>tc={B049B704-9AB5-49A5-8F62-B88297C56ABE}</author>
    <author>tc={3E7B7094-B930-4BD5-A3AD-BEF33927B4B5}</author>
    <author>tc={519ED1DC-CFCB-4AC7-8D2E-71ACA42001D1}</author>
    <author>tc={4F16B5FA-9A26-4AB5-A1EA-613BBDD1F2E8}</author>
    <author>tc={297B37E2-4FB8-40B8-8625-4E0D8D27BA6B}</author>
    <author>tc={EFE445D5-5031-429E-BFB2-DC6958017081}</author>
    <author>tc={883F5C81-2B80-436C-8EFF-B1F2621540FD}</author>
    <author>tc={3634AC0D-7BD4-40FD-A62F-A93C0BFDF819}</author>
    <author>tc={B739E193-2331-46CA-A8D4-09ADE73AF42A}</author>
    <author>tc={B7B01E09-99C2-482C-82B8-D39C6E5C3805}</author>
    <author>tc={D1B81124-E479-4A86-84D1-C9C04DCAE8F0}</author>
    <author>tc={3A7DCCA2-BE28-40EB-8AB0-34DFA4BD2BE6}</author>
    <author>tc={21953E53-1216-48BC-A793-00A5232B8D37}</author>
    <author>tc={896923D6-3979-42A5-ACF5-C2C4CD73BEB8}</author>
    <author>tc={46596BC1-A2C7-41ED-B9AE-C78119E57879}</author>
    <author>tc={CAAC49DA-FDEB-440F-836E-D024C41BD395}</author>
    <author>tc={AD99AB0A-EF85-48C2-9315-6E2EF7302D5F}</author>
    <author>tc={6817A55D-F21B-4851-8AEB-DAF7A812CE24}</author>
    <author>tc={69423888-0EF3-4651-9A68-ADDF4996B9C7}</author>
    <author>tc={433FCA9E-1036-41D2-8E88-C6E348D9FAA8}</author>
    <author>tc={9355C5F6-82BF-4A8C-ACD6-52DC3269AC04}</author>
    <author>tc={9F97877F-F952-4B88-B1A8-FAB4F5631D51}</author>
    <author>tc={12AA20DA-00C1-4FBD-BD80-ECBD1538FB6E}</author>
    <author>tc={79E834FD-480B-427C-B4B3-88825B3033FA}</author>
    <author>tc={CA157708-6DD9-439F-9866-EE7C756201C1}</author>
    <author>tc={FCD0AF73-60CB-4260-9196-9F66BE5229B5}</author>
    <author>tc={57ABBEBF-9543-4ADA-950B-9FA1DCFD2609}</author>
    <author>tc={9B1B291F-D78D-4BB6-ADC0-19339EF848DD}</author>
    <author>tc={D5919BE0-637B-4B59-814B-5258E987B865}</author>
    <author>tc={0D77A744-B42C-45E1-B698-3A85FBFAA62C}</author>
    <author>tc={8724A15E-51A8-4895-8109-679089A4ACA0}</author>
    <author>tc={5A062C24-B6A8-40FF-BC72-F69D1CDE1CF0}</author>
    <author>tc={C4749EFD-53A1-49A8-BF42-41C365A59C29}</author>
    <author>tc={6AC52F34-3608-400C-BBC1-21CB10BA3AB3}</author>
    <author>tc={2CCC2125-B3B6-4046-B23E-8FF26D0A0B5A}</author>
    <author>tc={B75DBE1E-119A-406A-9BA1-946004BF87D8}</author>
    <author>tc={AB71E33E-393B-4835-85E2-C513DE8668DB}</author>
    <author>tc={7006BFFA-4130-428A-B0D0-C7540E7A92DA}</author>
    <author>tc={FFA162E6-749E-43D2-A66D-3E2FA58F6EB3}</author>
    <author>tc={9E676518-2057-4782-9190-178331EE4968}</author>
    <author>tc={47FB7BBA-5FBF-4A30-B3F0-4C571AC5C63F}</author>
    <author>tc={71EA660C-82E1-4537-9D8E-E33CEC39B6EC}</author>
    <author>tc={1205A04C-06DB-490F-A4FC-DD5668863680}</author>
    <author>tc={C67401B2-B25D-45F9-845A-8CB7F92B31AC}</author>
    <author>tc={5E55A12D-02EF-43B2-8575-E1A03F902E02}</author>
    <author>Danielle Francis</author>
    <author>tc={D2DA1BF0-F2F3-407B-9DE9-1EF39ABD83D3}</author>
    <author>tc={4295DA52-CC4F-477C-8CD4-B139DA3F55B2}</author>
    <author>tc={BF36E9CB-971A-424B-80D4-25A5E013AECE}</author>
    <author>tc={FD9B37C9-77CD-49B0-BEB9-616F3F55D48C}</author>
    <author>tc={4C2010FC-D56D-432D-AFE5-C893A32352E0}</author>
    <author>tc={77BAEFD1-DE43-4362-9B74-7FF878455B31}</author>
    <author>tc={DCB7B29D-E9F3-46DA-8759-C9DA56B266AB}</author>
    <author>tc={A93112D3-9AF8-4A3C-AC7E-F7701B8FD819}</author>
    <author>tc={E5BB5ED8-BB7B-48D5-8C44-E9D3F4311F77}</author>
    <author>tc={EFEDAE26-6CF1-48E8-8A1A-6825EC65C67F}</author>
    <author>tc={A0D2876F-8D8F-4F4A-8B21-2080A70AE4E5}</author>
    <author>tc={F709F7A6-A3C9-469D-AB30-E1DF43B447B7}</author>
    <author>tc={50B29DBC-7AE2-4470-9C67-65828BEAF8E4}</author>
    <author>tc={72AFE1A0-8BD9-401A-801F-A0A296296D08}</author>
    <author>tc={052280D0-8785-413C-8D7F-A6955ADAD97D}</author>
    <author>tc={F6F48D5E-240A-472A-A52C-C8C663508038}</author>
    <author>tc={69444E32-854B-47D4-83F5-123E9DED7F56}</author>
    <author>tc={1980BD52-2D08-4AA8-A097-715B7626D2B4}</author>
    <author>tc={FEF5E285-14AC-4F75-98DB-DEC031330077}</author>
    <author>tc={4409050B-A38E-4D56-9EFB-57C4CD43ACBB}</author>
    <author>tc={AA3B6EED-D0D6-4D04-A2D5-50A5282A838B}</author>
    <author>tc={834DF52E-01DA-4332-8196-594A27A69BF0}</author>
    <author>tc={F4AC3D4C-6498-40D1-A2E0-462D3863FE02}</author>
    <author>tc={9E03659B-8106-45D5-8B6C-33439C5556C5}</author>
    <author>tc={8F902509-5E18-4241-8ED9-C4B891016805}</author>
  </authors>
  <commentList>
    <comment ref="B3" authorId="0" shapeId="0" xr:uid="{28F68F7A-CB15-410A-9369-70D4AFA2B837}">
      <text>
        <t>[Threaded comment]
Your version of Excel allows you to read this threaded comment; however, any edits to it will get removed if the file is opened in a newer version of Excel. Learn more: https://go.microsoft.com/fwlink/?linkid=870924
Comment:
    The WHERE is Column D: the WHAT is usually Column H</t>
      </text>
    </comment>
    <comment ref="E7" authorId="1" shapeId="0" xr:uid="{D9C44275-BA9B-476F-AC7E-1B5392CF19E5}">
      <text>
        <t xml:space="preserve">[Threaded comment]
Your version of Excel allows you to read this threaded comment; however, any edits to it will get removed if the file is opened in a newer version of Excel. Learn more: https://go.microsoft.com/fwlink/?linkid=870924
Comment:
    Operational 10Ml/day (existing scheme
In Construction 15Ml/day (optimization &amp; renewal)
Planned 10Ml/day (Additional Wellfield and Treatment Capacity)
I have counted this as OPERATING as it is already in use, which is more relevant than the enhancements in progress. </t>
      </text>
    </comment>
    <comment ref="F7" authorId="2" shapeId="0" xr:uid="{7A79C21A-5B91-44EF-A83F-B6A5966E9EB8}">
      <text>
        <t>[Threaded comment]
Your version of Excel allows you to read this threaded comment; however, any edits to it will get removed if the file is opened in a newer version of Excel. Learn more: https://go.microsoft.com/fwlink/?linkid=870924
Comment:
    David Allpass said 150k - 175k so I have gone with the lower</t>
      </text>
    </comment>
    <comment ref="J7" authorId="3" shapeId="0" xr:uid="{0177E4A2-7E19-4850-A222-5D8D06D39C95}">
      <text>
        <t xml:space="preserve">[Threaded comment]
Your version of Excel allows you to read this threaded comment; however, any edits to it will get removed if the file is opened in a newer version of Excel. Learn more: https://go.microsoft.com/fwlink/?linkid=870924
Comment:
    David only gave Phase 1 (Optimisation) – 2025 
Phase 2 (Expansion)- 2038
 ie the dates for the improvement works so I will check with him the start year for the existing scheme. </t>
      </text>
    </comment>
    <comment ref="C8" authorId="4" shapeId="0" xr:uid="{0900A41F-C397-4F53-BA00-B1129DAA59E2}">
      <text>
        <t>[Threaded comment]
Your version of Excel allows you to read this threaded comment; however, any edits to it will get removed if the file is opened in a newer version of Excel. Learn more: https://go.microsoft.com/fwlink/?linkid=870924
Comment:
    Aurora + 10 WISE partnership</t>
      </text>
    </comment>
    <comment ref="F8" authorId="5" shapeId="0" xr:uid="{DB5590E7-85C7-4E6C-BD5A-E4CDED3C7C13}">
      <text>
        <t>[Threaded comment]
Your version of Excel allows you to read this threaded comment; however, any edits to it will get removed if the file is opened in a newer version of Excel. Learn more: https://go.microsoft.com/fwlink/?linkid=870924
Comment:
    From their video</t>
      </text>
    </comment>
    <comment ref="H8" authorId="6" shapeId="0" xr:uid="{D70F6588-B95C-4D65-9657-30E65EA8D8F4}">
      <text>
        <t>[Threaded comment]
Your version of Excel allows you to read this threaded comment; however, any edits to it will get removed if the file is opened in a newer version of Excel. Learn more: https://go.microsoft.com/fwlink/?linkid=870924
Comment:
    Aurora Water recaptures water from the South Platte River near Brighton, CO. This water was previously used by Aurora customers and has been treated by Metro Water Recovery. Aurora owns water rights which allows for reuse of the majority of its water to the point of extinction.</t>
      </text>
    </comment>
    <comment ref="C10" authorId="7" shapeId="0" xr:uid="{7486892A-1608-4E6A-9F85-7D8CC562754A}">
      <text>
        <t>[Threaded comment]
Your version of Excel allows you to read this threaded comment; however, any edits to it will get removed if the file is opened in a newer version of Excel. Learn more: https://go.microsoft.com/fwlink/?linkid=870924
Comment:
    The scheme can reclaim and pump up to 1.75 m³/s of treated water to the Llobregat river, 8 km. upstream of water withdrawal to DWTP.
The actual pumping rate varies daily, depending on natural river flows. In 2023, a total of 35,848,601 m³ of reclaimed water was pumped, averaging 1.14 m³/s.
The water produced at the DWTP is supplied to an area with approximately three million inhabitants and 21 towns, supplemented by other DWTPs.
The reclamation plant was built in 2006, designed to be used for environmental and irrigation purposes. The pumping for indirect potable reuse (IPR) was added in 2009. Two trials followed, the most comprehensive in 2019. 
Continuous IPR operation began in November 2022 due to extreme drought conditions.</t>
      </text>
    </comment>
    <comment ref="E10" authorId="8" shapeId="0" xr:uid="{997C95CB-CC6B-49B8-9846-3D39E27305AC}">
      <text>
        <t>[Threaded comment]
Your version of Excel allows you to read this threaded comment; however, any edits to it will get removed if the file is opened in a newer version of Excel. Learn more: https://go.microsoft.com/fwlink/?linkid=870924
Comment:
    The project is operating from November 2022. 
It was conceived as a “safety net” against extreme droughts, and a trial was made in 2019. The 2021-2024 drought (still ongoing) forced the facilities to be put into operation, and they have now been running continuously for a year and a half.
Reply:
    One distinctive aspect of this project is that it doesn't hinge on an advanced reclamation treatment (purification). Instead, we're using a plant originally designed for environmental and irrigation purposes, without major upgrades. The regeneration process involves coagulation-flocculation and weighted lamellar settling, followed by filtration through microscreens (10 µm) and combined disinfection using ultraviolet radiation (50 mJ/cm2), optionally with sodium hypochlorite. No membranes are used.
On the other side, the drinking water treatment plant employs an exhaustive treatment process. It has two advanced treatment lines running in parallel. After a shared initial stage for both treatments, involving sand removal, pre-oxidation with chlorine dioxide, flocculation, settling, and sand filtration, the water splits into two independent lines. One side undergoes ozone treatment and activated carbon filtration, while the other side goes through ultrafiltration and reverse osmosis treatment. 
Finally, water from both lines is blended, chlorinated, and distributed.
This underscores the importance of the monitoring we carried out in 2019, which aimed at evaluating the overall efficiency of the entire treatment process (WWTP — Reclamation — River buffer — DWTP).</t>
      </text>
    </comment>
    <comment ref="F10" authorId="9" shapeId="0" xr:uid="{C803675A-3C86-463C-8333-5C297110CDDC}">
      <text>
        <t>[Threaded comment]
Your version of Excel allows you to read this threaded comment; however, any edits to it will get removed if the file is opened in a newer version of Excel. Learn more: https://go.microsoft.com/fwlink/?linkid=870924
Comment:
    The scheme can reclaim and pump up to 1.75 m³/s of treated water to the Llobregat river, 8 km. upstream of water withdrawal to DWTP.
The actual pumping rate varies daily, depending on natural river flows. In 2023, a total of 35,848,601 m³ of reclaimed water was pumped, averaging 1.14 m³/s.
The water produced at the DWTP is supplied to an area with approximately three million inhabitants and 21 towns, supplemented by other DWTPs.
The reclamation plant was built in 2006, designed to be used for environmental and irrigation purposes. The pumping for indirect potable reuse (IPR) was added in 2009. Two trials followed, the most comprehensive in 2019. 
Continuous IPR operation began in November 2022 due to extreme drought conditions.</t>
      </text>
    </comment>
    <comment ref="I10" authorId="10" shapeId="0" xr:uid="{918661D7-809E-42DE-866C-B3BF28AED558}">
      <text>
        <t>[Threaded comment]
Your version of Excel allows you to read this threaded comment; however, any edits to it will get removed if the file is opened in a newer version of Excel. Learn more: https://go.microsoft.com/fwlink/?linkid=870924
Comment:
    Reservoir augmentation. 
However, it will suit better “river augmentation”, because  the water is not added to a reservoir but is directly mixed into the Llobregat River, 8 km upstream of the Drinking Water Treatment Plant. Anyway, this process reduces the need to release water from the Llobregat River's dams, ultimately resulting in more water being retained in the reservoirs.</t>
      </text>
    </comment>
    <comment ref="C11" authorId="11" shapeId="0" xr:uid="{4AB4D8AC-4BA4-44C9-B2CD-6C458BBCEFBF}">
      <text>
        <t>[Threaded comment]
Your version of Excel allows you to read this threaded comment; however, any edits to it will get removed if the file is opened in a newer version of Excel. Learn more: https://go.microsoft.com/fwlink/?linkid=870924
Comment:
    No answer provided it's not mainly for replenishment anyway</t>
      </text>
    </comment>
    <comment ref="E11" authorId="12" shapeId="0" xr:uid="{A7EC6F73-358A-4F94-B580-D8590339FE46}">
      <text>
        <t xml:space="preserve">[Threaded comment]
Your version of Excel allows you to read this threaded comment; however, any edits to it will get removed if the file is opened in a newer version of Excel. Learn more: https://go.microsoft.com/fwlink/?linkid=870924
Comment:
    The barrier was built in 2010, but the operation was stopped for financial reasons. The injection was resumed in 2021, and it has been in continuous operation since then. 
During the 2021-2024 drought (still ongoing) it has achieved a peak injection of 10.000 m3/day.
Reply:
    In addition to the general reclamation treatment at El Prat de Llobregat plant (described in the “Indirect Potable Reuse in the Llobregat River” form), the water to be injected passes through a second (or “advanced”) reclamation system, including ultrafiltration, reverse osmosis (around 50% of the water) and UV disinfection. 
There are 14 injection wells located throughout the coastal shoreline.
</t>
      </text>
    </comment>
    <comment ref="F11" authorId="13" shapeId="0" xr:uid="{A89BD5A5-8D92-4ED5-B907-C622B924D76E}">
      <text>
        <t>[Threaded comment]
Your version of Excel allows you to read this threaded comment; however, any edits to it will get removed if the file is opened in a newer version of Excel. Learn more: https://go.microsoft.com/fwlink/?linkid=870924
Comment:
    No figure given and it's not for replenishment mainly anyway</t>
      </text>
    </comment>
    <comment ref="G11" authorId="14" shapeId="0" xr:uid="{5C628FF6-063A-4442-AC66-A65C98C968C5}">
      <text>
        <t>[Threaded comment]
Your version of Excel allows you to read this threaded comment; however, any edits to it will get removed if the file is opened in a newer version of Excel. Learn more: https://go.microsoft.com/fwlink/?linkid=870924
Comment:
    There is a component of indirect potable reuse, since the replenished aquifer is used for water supply purposes.</t>
      </text>
    </comment>
    <comment ref="I11" authorId="15" shapeId="0" xr:uid="{2E4CB74C-8AE7-47DF-AE46-3E95838B1210}">
      <text>
        <t>[Threaded comment]
Your version of Excel allows you to read this threaded comment; however, any edits to it will get removed if the file is opened in a newer version of Excel. Learn more: https://go.microsoft.com/fwlink/?linkid=870924
Comment:
    Groundwater augmentation. 
However, the main objective is to create a barrier to seawater intrusion, not to replenish.</t>
      </text>
    </comment>
    <comment ref="E12" authorId="16" shapeId="0" xr:uid="{8CBD9CF6-4D95-43E7-896B-069AF86E95F5}">
      <text>
        <t xml:space="preserve">[Threaded comment]
Your version of Excel allows you to read this threaded comment; however, any edits to it will get removed if the file is opened in a newer version of Excel. Learn more: https://go.microsoft.com/fwlink/?linkid=870924
Comment:
    Exploring or potential. Rancho Water is conducting feasibility studies and has developed an implementation plan.
</t>
      </text>
    </comment>
    <comment ref="E13" authorId="17" shapeId="0" xr:uid="{53B61B1C-DE10-4023-84F0-F4E5DE77BFEF}">
      <text>
        <t>[Threaded comment]
Your version of Excel allows you to read this threaded comment; however, any edits to it will get removed if the file is opened in a newer version of Excel. Learn more: https://go.microsoft.com/fwlink/?linkid=870924
Comment:
    The conveyance mechanism for the reuse water (pump station and pipeline) has been completed, we are in the planning stages of the upgrades to the wastewater treatment plant, which will begin construction in 2026 and completed by 2030.
DF note: I'm calling this Construction as it seems to represent the middle ground but will let terry decide</t>
      </text>
    </comment>
    <comment ref="E15" authorId="18" shapeId="0" xr:uid="{79D2ED79-9DD5-4229-B663-94A2306E3782}">
      <text>
        <t xml:space="preserve">[Threaded comment]
Your version of Excel allows you to read this threaded comment; however, any edits to it will get removed if the file is opened in a newer version of Excel. Learn more: https://go.microsoft.com/fwlink/?linkid=870924
Comment:
    We are operating the  WRP 7 days a week, supplying reclaimed water the Municipality. The Beaufort West WRP plant has been in operation since 10 January 2011. </t>
      </text>
    </comment>
    <comment ref="F15" authorId="19" shapeId="0" xr:uid="{3DC7C5CE-AEF0-491B-9A4A-98A443F9DE04}">
      <text>
        <t>[Threaded comment]
Your version of Excel allows you to read this threaded comment; however, any edits to it will get removed if the file is opened in a newer version of Excel. Learn more: https://go.microsoft.com/fwlink/?linkid=870924
Comment:
    Beaufort West Municipal supplies potable water to approximately 51 177 people (2021).</t>
      </text>
    </comment>
    <comment ref="I15" authorId="20" shapeId="0" xr:uid="{80CC7231-6947-45B7-BE90-07418E7B81AD}">
      <text>
        <t>[Threaded comment]
Your version of Excel allows you to read this threaded comment; however, any edits to it will get removed if the file is opened in a newer version of Excel. Learn more: https://go.microsoft.com/fwlink/?linkid=870924
Comment:
    Reservoir augmentation – blending purified recycled water into a water reservoir used as a source of drinking water supply for a public water system (Toilet-to-Tap)</t>
      </text>
    </comment>
    <comment ref="C16" authorId="21" shapeId="0" xr:uid="{2CD56A7E-90A8-426D-9609-866AF7BB36A0}">
      <text>
        <t>[Threaded comment]
Your version of Excel allows you to read this threaded comment; however, any edits to it will get removed if the file is opened in a newer version of Excel. Learn more: https://go.microsoft.com/fwlink/?linkid=870924
Comment:
    1 at this time</t>
      </text>
    </comment>
    <comment ref="E16" authorId="22" shapeId="0" xr:uid="{B2DDA56C-6C6B-4B81-964E-F385F4661601}">
      <text>
        <t xml:space="preserve">[Threaded comment]
Your version of Excel allows you to read this threaded comment; however, any edits to it will get removed if the file is opened in a newer version of Excel. Learn more: https://go.microsoft.com/fwlink/?linkid=870924
Comment:
    Bassil says Planning and exploring various options so I have gone with Exploring the most conservative, he can tell me if he wants to change
Reply:
    He said Planned not Exploring please. </t>
      </text>
    </comment>
    <comment ref="G16" authorId="23" shapeId="0" xr:uid="{4B226324-D036-4BE7-941F-7E31A35B458A}">
      <text>
        <t>[Threaded comment]
Your version of Excel allows you to read this threaded comment; however, any edits to it will get removed if the file is opened in a newer version of Excel. Learn more: https://go.microsoft.com/fwlink/?linkid=870924
Comment:
    At this time, includes both</t>
      </text>
    </comment>
    <comment ref="E17" authorId="24" shapeId="0" xr:uid="{114D29C8-EC1B-40BB-AE42-B2F364D9898E}">
      <text>
        <t xml:space="preserve">[Threaded comment]
Your version of Excel allows you to read this threaded comment; however, any edits to it will get removed if the file is opened in a newer version of Excel. Learn more: https://go.microsoft.com/fwlink/?linkid=870924
Comment:
    Phased: 
Ready for Operation: Strandfontein West WTP. 
Construction: 
CFA Replenishment Plant
Phillipi Water Treatment Plant
Planned:
Mitchells Plain WTP
I picked construction as that seemed to be the most definitive. </t>
      </text>
    </comment>
    <comment ref="F17" authorId="25" shapeId="0" xr:uid="{32F6D59B-8917-4730-9281-B3E269B88E71}">
      <text>
        <t>[Threaded comment]
Your version of Excel allows you to read this threaded comment; however, any edits to it will get removed if the file is opened in a newer version of Excel. Learn more: https://go.microsoft.com/fwlink/?linkid=870924
Comment:
    David Allpass said 325000 - 350,000 so I have gone with the most conservative</t>
      </text>
    </comment>
    <comment ref="H17" authorId="26" shapeId="0" xr:uid="{52ADAEFB-F63C-47EE-B517-D869A4960315}">
      <text>
        <t xml:space="preserve">[Threaded comment]
Your version of Excel allows you to read this threaded comment; however, any edits to it will get removed if the file is opened in a newer version of Excel. Learn more: https://go.microsoft.com/fwlink/?linkid=870924
Comment:
    c) Natural Aquifer Recharge &amp; Recycled water from wastewater
Reply:
    I have put RW from WW since this whole map is about the manmade intervention, not the natural aquifer bit. It's the bit that’s being recycled that we’re covering. </t>
      </text>
    </comment>
    <comment ref="I17" authorId="27" shapeId="0" xr:uid="{598D236B-3B3A-4DF1-92AA-8DD8A3C85BBD}">
      <text>
        <t xml:space="preserve">[Threaded comment]
Your version of Excel allows you to read this threaded comment; however, any edits to it will get removed if the file is opened in a newer version of Excel. Learn more: https://go.microsoft.com/fwlink/?linkid=870924
Comment:
    David said e) Groundwater Augmentation  &amp; Potable Water Supply….. I''m going to ask him if we can call that Groundwater since it inlcudes Groundwater, and add Other </t>
      </text>
    </comment>
    <comment ref="I19" authorId="28" shapeId="0" xr:uid="{0BA18A12-B930-41E2-915E-45EB13F58AA3}">
      <text>
        <t>[Threaded comment]
Your version of Excel allows you to read this threaded comment; however, any edits to it will get removed if the file is opened in a newer version of Excel. Learn more: https://go.microsoft.com/fwlink/?linkid=870924
Comment:
    Groundwater augmentation/groundwater replenishment reuse project (GRRP)</t>
      </text>
    </comment>
    <comment ref="E20" authorId="29" shapeId="0" xr:uid="{53E75E40-6B3F-49DE-913D-12A7ECF6039C}">
      <text>
        <t>[Threaded comment]
Your version of Excel allows you to read this threaded comment; however, any edits to it will get removed if the file is opened in a newer version of Excel. Learn more: https://go.microsoft.com/fwlink/?linkid=870924
Comment:
    Castle Rock Water was an integral partner to the development of the Direct Potable Reuse regulations being created in Colorado. In anticipation of these regulations and the inevitable reuse water supply source for Colorado, Castle Rock Water added Advanced Treatment to Plum Creek Water Purification Facility in 2020. A pilot project was conducted in 2018 to determine the treatment processes best suited for the environmental, financial and technological factors of the water system. Direct Potable Reuse regulations were approved in 2022.</t>
      </text>
    </comment>
    <comment ref="I20" authorId="30" shapeId="0" xr:uid="{E23D2098-7217-4492-B37D-DC2B2034E3C9}">
      <text>
        <t>[Threaded comment]
Your version of Excel allows you to read this threaded comment; however, any edits to it will get removed if the file is opened in a newer version of Excel. Learn more: https://go.microsoft.com/fwlink/?linkid=870924
Comment:
    This project is raw water augmentation in which the reuse water supply is pumped into a blending tank that also receives surface water and groundwater.</t>
      </text>
    </comment>
    <comment ref="E21" authorId="31" shapeId="0" xr:uid="{CD8F1CE5-7D95-4FCD-8809-A0659284B9D2}">
      <text>
        <t>[Threaded comment]
Your version of Excel allows you to read this threaded comment; however, any edits to it will get removed if the file is opened in a newer version of Excel. Learn more: https://go.microsoft.com/fwlink/?linkid=870924
Comment:
    Planned.   The Central Coast Blue project is entering the final stages of permitting and design.  Bidding and initiation of construction is dependent on funding and financing that are still uncertain due to recent State grant reductions and continued construction cost increase pressures and inflation impacts.</t>
      </text>
    </comment>
    <comment ref="G21" authorId="32" shapeId="0" xr:uid="{77A1CD58-B74A-4403-BA6D-DE52448E66A3}">
      <text>
        <t>[Threaded comment]
Your version of Excel allows you to read this threaded comment; however, any edits to it will get removed if the file is opened in a newer version of Excel. Learn more: https://go.microsoft.com/fwlink/?linkid=870924
Comment:
    Treated wastewater currently discharged to an ocean outfall under State permit by the City of Pismo Beach</t>
      </text>
    </comment>
    <comment ref="I21" authorId="33" shapeId="0" xr:uid="{2F6E35D9-4830-44F1-8E8F-814EEC6A6B95}">
      <text>
        <t>[Threaded comment]
Your version of Excel allows you to read this threaded comment; however, any edits to it will get removed if the file is opened in a newer version of Excel. Learn more: https://go.microsoft.com/fwlink/?linkid=870924
Comment:
    Groundwater augmentation establishing a freshwater barrier along a section of the coastline in the project area as a seawater intrusion barrier.</t>
      </text>
    </comment>
    <comment ref="E23" authorId="34" shapeId="0" xr:uid="{E045C268-6B71-4A02-9380-0ABEF99DA1EA}">
      <text>
        <t>[Threaded comment]
Your version of Excel allows you to read this threaded comment; however, any edits to it will get removed if the file is opened in a newer version of Excel. Learn more: https://go.microsoft.com/fwlink/?linkid=870924
Comment:
    Planned (Currently in final design. Construction will begin in 2024 with the facility anticipated to be operational by early 2027.)</t>
      </text>
    </comment>
    <comment ref="F23" authorId="35" shapeId="0" xr:uid="{3542FC8B-2A41-4F21-8A38-FFA4EF16CBD9}">
      <text>
        <t xml:space="preserve">[Threaded comment]
Your version of Excel allows you to read this threaded comment; however, any edits to it will get removed if the file is opened in a newer version of Excel. Learn more: https://go.microsoft.com/fwlink/?linkid=870924
Comment:
    The project will produce enough water annually for approximately 10,000 households – or more than 30,000 residents. However, because EMWD’s distribution system is interconnected through its service area, purified water could potentially reach nearly 700,000 water customers.
</t>
      </text>
    </comment>
    <comment ref="C24" authorId="36" shapeId="0" xr:uid="{B8695E27-B4C3-4014-9118-08EDB3FA7F78}">
      <text>
        <t>[Threaded comment]
Your version of Excel allows you to read this threaded comment; however, any edits to it will get removed if the file is opened in a newer version of Excel. Learn more: https://go.microsoft.com/fwlink/?linkid=870924
Comment:
    Used to be 6 for first set of calcs</t>
      </text>
    </comment>
    <comment ref="E24" authorId="37" shapeId="0" xr:uid="{D1A84F22-3469-47D6-93B0-1477B5F2E480}">
      <text>
        <t>[Threaded comment]
Your version of Excel allows you to read this threaded comment; however, any edits to it will get removed if the file is opened in a newer version of Excel. Learn more: https://go.microsoft.com/fwlink/?linkid=870924
Comment:
    (was in use 2012-17 and ongoing investigations to determine if it is still available for use in future)</t>
      </text>
    </comment>
    <comment ref="F24" authorId="38" shapeId="0" xr:uid="{0E4D01A3-10D1-449B-8E08-D5349CDDB2D7}">
      <text>
        <t>[Threaded comment]
Your version of Excel allows you to read this threaded comment; however, any edits to it will get removed if the file is opened in a newer version of Excel. Learn more: https://go.microsoft.com/fwlink/?linkid=870924
Comment:
    Used to say 220k for first set of calcs</t>
      </text>
    </comment>
    <comment ref="C26" authorId="39" shapeId="0" xr:uid="{8DD70CC4-88F9-4B8E-BBF3-E6485544F9B4}">
      <text>
        <t>[Threaded comment]
Your version of Excel allows you to read this threaded comment; however, any edits to it will get removed if the file is opened in a newer version of Excel. Learn more: https://go.microsoft.com/fwlink/?linkid=870924
Comment:
    See Leila note - no real cties but 1 is the default base score so using it</t>
      </text>
    </comment>
    <comment ref="E26" authorId="40" shapeId="0" xr:uid="{FF47E30C-AE8A-41E8-95E0-6FD89796DD6E}">
      <text>
        <t>[Threaded comment]
Your version of Excel allows you to read this threaded comment; however, any edits to it will get removed if the file is opened in a newer version of Excel. Learn more: https://go.microsoft.com/fwlink/?linkid=870924
Comment:
    The SWIFT Research Center, which currently replenishes the Potomac aquifer with up to one million gallons of SWIFT Water™ daily has been in operation since May 2018. The first full-scale SWIFT facility is currently under construction at HRSD’s James River Treatment Plant and is slated for completion in late 2026.</t>
      </text>
    </comment>
    <comment ref="F26" authorId="41" shapeId="0" xr:uid="{5CF20621-FFE8-4A65-94EA-4D91DDC34F9F}">
      <text>
        <t xml:space="preserve">[Threaded comment]
Your version of Excel allows you to read this threaded comment; however, any edits to it will get removed if the file is opened in a newer version of Excel. Learn more: https://go.microsoft.com/fwlink/?linkid=870924
Comment:
    38.5 MGD = potable for ~600K people (for public water supply/domestic use)
</t>
      </text>
    </comment>
    <comment ref="F27" authorId="42" shapeId="0" xr:uid="{2F33A84C-072A-41D0-8CCB-BFB965E88072}">
      <text>
        <t>[Threaded comment]
Your version of Excel allows you to read this threaded comment; however, any edits to it will get removed if the file is opened in a newer version of Excel. Learn more: https://go.microsoft.com/fwlink/?linkid=870924
Comment:
    This is Bart just told me that size dot (middle) for the PDF map</t>
      </text>
    </comment>
    <comment ref="F28" authorId="43" shapeId="0" xr:uid="{5F0E678A-8B9E-4354-8F5C-09E494FC98C5}">
      <text>
        <t xml:space="preserve">[Threaded comment]
Your version of Excel allows you to read this threaded comment; however, any edits to it will get removed if the file is opened in a newer version of Excel. Learn more: https://go.microsoft.com/fwlink/?linkid=870924
Comment:
    1,832,751 https://en.wikipedia.org/wiki/Essex
Reply:
    Afsaneh mentioned that the water goes to Haningfield &amp; Langford WTW…. This number looks reasonable, I could see a website saying Haningfield WTW supplies 540000 households. Afsaneh getting a number. </t>
      </text>
    </comment>
    <comment ref="F29" authorId="44" shapeId="0" xr:uid="{5A03C93F-46AD-421A-BB07-FBBB16B38DFF}">
      <text>
        <t>[Threaded comment]
Your version of Excel allows you to read this threaded comment; however, any edits to it will get removed if the file is opened in a newer version of Excel. Learn more: https://go.microsoft.com/fwlink/?linkid=870924
Comment:
    Estimated 123822, 20% of eMalahleni water supply</t>
      </text>
    </comment>
    <comment ref="H29" authorId="45" shapeId="0" xr:uid="{C30CC3E8-B2E0-4936-89BD-A42A4B240E4D}">
      <text>
        <t>[Threaded comment]
Your version of Excel allows you to read this threaded comment; however, any edits to it will get removed if the file is opened in a newer version of Excel. Learn more: https://go.microsoft.com/fwlink/?linkid=870924
Comment:
    Acid mine drainage</t>
      </text>
    </comment>
    <comment ref="E30" authorId="46" shapeId="0" xr:uid="{BDE0617D-543F-4631-9B98-C210230717BB}">
      <text>
        <t>[Threaded comment]
Your version of Excel allows you to read this threaded comment; however, any edits to it will get removed if the file is opened in a newer version of Excel. Learn more: https://go.microsoft.com/fwlink/?linkid=870924
Comment:
    Pilot testing was completed by January 2023, project was finished by November 2023 and right now the project is under construction. We expect the construction to be finished by the end of this 2024 and began operations in early 2025.</t>
      </text>
    </comment>
    <comment ref="H30" authorId="47" shapeId="0" xr:uid="{DD2EAC4F-2F16-46A4-A603-E94059334FD1}">
      <text>
        <t xml:space="preserve">[Threaded comment]
Your version of Excel allows you to read this threaded comment; however, any edits to it will get removed if the file is opened in a newer version of Excel. Learn more: https://go.microsoft.com/fwlink/?linkid=870924
Comment:
    The project will be feed by regenerated from municipal treated wastewater </t>
      </text>
    </comment>
    <comment ref="E31" authorId="48" shapeId="0" xr:uid="{919D15FD-E0F3-4A59-9F1F-2E8A6B89CC1D}">
      <text>
        <t>[Threaded comment]
Your version of Excel allows you to read this threaded comment; however, any edits to it will get removed if the file is opened in a newer version of Excel. Learn more: https://go.microsoft.com/fwlink/?linkid=870924
Comment:
    LVL has been in operation since 2003, with an expansion that was completed in 2014</t>
      </text>
    </comment>
    <comment ref="H31" authorId="49" shapeId="0" xr:uid="{7808573B-2E73-44B0-A699-640EE614953E}">
      <text>
        <t>[Threaded comment]
Your version of Excel allows you to read this threaded comment; however, any edits to it will get removed if the file is opened in a newer version of Excel. Learn more: https://go.microsoft.com/fwlink/?linkid=870924
Comment:
    tertiary treated recycled water from wastewater</t>
      </text>
    </comment>
    <comment ref="I31" authorId="50" shapeId="0" xr:uid="{E054F61E-3BBB-49A8-A38B-077C5D3F582F}">
      <text>
        <t>[Threaded comment]
Your version of Excel allows you to read this threaded comment; however, any edits to it will get removed if the file is opened in a newer version of Excel. Learn more: https://go.microsoft.com/fwlink/?linkid=870924
Comment:
    groundwater augmentation; LVL is used to prevent seawater intrusion as well</t>
      </text>
    </comment>
    <comment ref="F34" authorId="51" shapeId="0" xr:uid="{F73F1259-1FD7-4AC1-909E-48FB0BDFFC1B}">
      <text>
        <t xml:space="preserve">[Threaded comment]
Your version of Excel allows you to read this threaded comment; however, any edits to it will get removed if the file is opened in a newer version of Excel. Learn more: https://go.microsoft.com/fwlink/?linkid=870924
Comment:
    Kendra: We serve 350,000 but not all of that population is served by this facility. Due to mixing of the system exact number is unknown. 
I have left as 0 to be conservative. </t>
      </text>
    </comment>
    <comment ref="I34" authorId="52" shapeId="0" xr:uid="{2A009148-269A-4AEC-B00D-E0B90AF92BFF}">
      <text>
        <t>[Threaded comment]
Your version of Excel allows you to read this threaded comment; however, any edits to it will get removed if the file is opened in a newer version of Excel. Learn more: https://go.microsoft.com/fwlink/?linkid=870924
Comment:
    C – it is a river (not an aqueduct) but this seems closest. Feel free to change to e if appropriate.</t>
      </text>
    </comment>
    <comment ref="E35" authorId="53" shapeId="0" xr:uid="{0321D7F6-E2F5-4ED1-850A-6722D1AF6476}">
      <text>
        <t>[Threaded comment]
Your version of Excel allows you to read this threaded comment; however, any edits to it will get removed if the file is opened in a newer version of Excel. Learn more: https://go.microsoft.com/fwlink/?linkid=870924
Comment:
    The advanced water treatment facilities are built and available to use, but the injection wells and accompanying conveyance facilities, are in the process of being designed.</t>
      </text>
    </comment>
    <comment ref="F35" authorId="54" shapeId="0" xr:uid="{8D48FC99-5177-46B6-A756-4BC64F8E3DCA}">
      <text>
        <t>[Threaded comment]
Your version of Excel allows you to read this threaded comment; however, any edits to it will get removed if the file is opened in a newer version of Excel. Learn more: https://go.microsoft.com/fwlink/?linkid=870924
Comment:
    The project will serve the entire population of Morro Bay, estimated to be approximately 11,000 people</t>
      </text>
    </comment>
    <comment ref="H36" authorId="55" shapeId="0" xr:uid="{FA3B0298-5C57-4F28-BBFA-BCF347046937}">
      <text>
        <t xml:space="preserve">[Threaded comment]
Your version of Excel allows you to read this threaded comment; however, any edits to it will get removed if the file is opened in a newer version of Excel. Learn more: https://go.microsoft.com/fwlink/?linkid=870924
Comment:
    c.      FROM PETER: Other - Pre-treated industrial wastewater – [poultry abbatoir] process water Do you have another word for poultry abbatoir? To reduce the yuck factor we use to call it a “food processing plant”, don’t know if that’s correct in English.
</t>
      </text>
    </comment>
    <comment ref="I36" authorId="56" shapeId="0" xr:uid="{5A110A1A-C9A2-4C70-8206-AD1143FBA2A4}">
      <text>
        <t>[Threaded comment]
Your version of Excel allows you to read this threaded comment; however, any edits to it will get removed if the file is opened in a newer version of Excel. Learn more: https://go.microsoft.com/fwlink/?linkid=870924
Comment:
    PETER NOTE: d.       Treated water augmentation (?)
Yes, something between c and d. Recycled water is pretreated with UF and UV, and then blended with brackish groundwater before delivery to a desalination plant.</t>
      </text>
    </comment>
    <comment ref="H40" authorId="57" shapeId="0" xr:uid="{AA139348-99F5-4FCE-8A80-479624097B79}">
      <text>
        <t>[Threaded comment]
Your version of Excel allows you to read this threaded comment; however, any edits to it will get removed if the file is opened in a newer version of Excel. Learn more: https://go.microsoft.com/fwlink/?linkid=870924
Comment:
    tertiary treated recycled water from wastewater</t>
      </text>
    </comment>
    <comment ref="C43" authorId="58" shapeId="0" xr:uid="{58122788-4362-4CBA-870E-35A10B02587D}">
      <text>
        <t>[Threaded comment]
Your version of Excel allows you to read this threaded comment; however, any edits to it will get removed if the file is opened in a newer version of Excel. Learn more: https://go.microsoft.com/fwlink/?linkid=870924
Comment:
    Pilot plant (chloramination, UF, RO, advanced oxidation, activated carbon filtration and remineralization) has a capacity of 6 m3/h until the RO phase and of 1 m3/h beyond the RO.
As mentioned before, once we start to go full-scale, we can report on specific data of each of the projects.
Ideally, at least one full scale project should come online before the end of this decade.</t>
      </text>
    </comment>
    <comment ref="E43" authorId="59" shapeId="0" xr:uid="{74F5FB2D-CEEB-474B-A297-A080E7C8E5A9}">
      <text>
        <t>[Threaded comment]
Your version of Excel allows you to read this threaded comment; however, any edits to it will get removed if the file is opened in a newer version of Excel. Learn more: https://go.microsoft.com/fwlink/?linkid=870924
Comment:
    In construction.
Experimental phase will most likely start by in early 2025, and it is intended to last, at least, 15 months.
DF NOTE: I EXPLAINED TO LLUIS THAT OUR MAP STAGES RELATE TO THE ULTIMATE PROJECT, SO WE WOULD CALL THIS EXPLORING, BECAUSE THE CONSTRUCTED PILOT WILL BE AN EXPLORATION TOWARDS A POSISBLE FUTURE PROJECT FOR ACTUAL IMPLEMENTATION.</t>
      </text>
    </comment>
    <comment ref="F43" authorId="60" shapeId="0" xr:uid="{7A448AA7-A3F5-4B34-953F-743FEA1001AF}">
      <text>
        <t>[Threaded comment]
Your version of Excel allows you to read this threaded comment; however, any edits to it will get removed if the file is opened in a newer version of Excel. Learn more: https://go.microsoft.com/fwlink/?linkid=870924
Comment:
    Pilot plant (chloramination, UF, RO, advanced oxidation, activated carbon filtration and remineralization) has a capacity of 6 m3/h until the RO phase and of 1 m3/h beyond the RO.
As mentioned before, once we start to go full-scale, we can report on specific data of each of the projects.
Ideally, at least one full scale project should come online before the end of this decade.</t>
      </text>
    </comment>
    <comment ref="G43" authorId="61" shapeId="0" xr:uid="{4B876946-6B2B-44A7-A5B1-F816FB2AF314}">
      <text>
        <t>[Threaded comment]
Your version of Excel allows you to read this threaded comment; however, any edits to it will get removed if the file is opened in a newer version of Excel. Learn more: https://go.microsoft.com/fwlink/?linkid=870924
Comment:
    Indirect potable reuse (direct potable reuse is forbidden by Spanish legislation, no matter what level of treatment)</t>
      </text>
    </comment>
    <comment ref="I43" authorId="62" shapeId="0" xr:uid="{C61288D8-575B-4697-8D6C-5CF9B2193381}">
      <text>
        <t>[Threaded comment]
Your version of Excel allows you to read this threaded comment; however, any edits to it will get removed if the file is opened in a newer version of Excel. Learn more: https://go.microsoft.com/fwlink/?linkid=870924
Comment:
    For this project, we solely aim at producing the purified water and to achieve its validation by health authorities. 
Once full-scale projects are implemented, we will be aiming at groundwater augmentation.</t>
      </text>
    </comment>
    <comment ref="F44" authorId="63" shapeId="0" xr:uid="{2F097826-442B-42E9-8C12-E9D8A954D4FA}">
      <text>
        <t>[Threaded comment]
Your version of Excel allows you to read this threaded comment; however, any edits to it will get removed if the file is opened in a newer version of Excel. Learn more: https://go.microsoft.com/fwlink/?linkid=870924
Comment:
    https://worldpopulationreview.com/us-cities/south-jordan-ut-population says it has already passed 90000 so will go with that</t>
      </text>
    </comment>
    <comment ref="H44" authorId="64" shapeId="0" xr:uid="{A2455088-7532-4237-BF31-722A764C3662}">
      <text>
        <t xml:space="preserve">[Threaded comment]
Your version of Excel allows you to read this threaded comment; however, any edits to it will get removed if the file is opened in a newer version of Excel. Learn more: https://go.microsoft.com/fwlink/?linkid=870924
Comment:
    Effluent water from Jordan Basin Water Reclamation Facility. </t>
      </text>
    </comment>
    <comment ref="E45" authorId="65" shapeId="0" xr:uid="{5B652F7C-A9A1-4296-AE86-188A33C108E3}">
      <text>
        <t>[Threaded comment]
Your version of Excel allows you to read this threaded comment; however, any edits to it will get removed if the file is opened in a newer version of Excel. Learn more: https://go.microsoft.com/fwlink/?linkid=870924
Comment:
    Planned – advanced water purification facility, groundwater injection
Construction – outfall, mbr/uv</t>
      </text>
    </comment>
    <comment ref="K45" authorId="66" shapeId="0" xr:uid="{F9AFF337-272D-40D4-9654-35D25089D466}">
      <text>
        <t xml:space="preserve">[Threaded comment]
Your version of Excel allows you to read this threaded comment; however, any edits to it will get removed if the file is opened in a newer version of Excel. Learn more: https://go.microsoft.com/fwlink/?linkid=870924
Comment:
    Phase 1a of VenturaWaterPure will be on line at the end of 2027 and supply approximately 3,600 acre feet of water per year or 20% of the City’s demand. </t>
      </text>
    </comment>
    <comment ref="E47" authorId="67" shapeId="0" xr:uid="{356BFDE1-0326-4B03-8067-730F3C78E0D6}">
      <text>
        <t>[Threaded comment]
Your version of Excel allows you to read this threaded comment; however, any edits to it will get removed if the file is opened in a newer version of Excel. Learn more: https://go.microsoft.com/fwlink/?linkid=870924
Comment:
    (d) We are currently operating a pilot plant that is treating effluent from one of the wastewater treatment facilities.  We are working with stakeholders to explore this option.</t>
      </text>
    </comment>
    <comment ref="E48" authorId="68" shapeId="0" xr:uid="{752C867B-E0BC-4D92-B059-2D847F58A191}">
      <text>
        <t>[Threaded comment]
Your version of Excel allows you to read this threaded comment; however, any edits to it will get removed if the file is opened in a newer version of Excel. Learn more: https://go.microsoft.com/fwlink/?linkid=870924
Comment:
    Phase 1 – Demonstration Facility design (80%), construction Spring 2024, operational testing and regulatory permitting
Phase 2 – Full-scale design and construction</t>
      </text>
    </comment>
    <comment ref="F48" authorId="69" shapeId="0" xr:uid="{CC626CD5-D169-4F7A-BAB6-38914F8F3817}">
      <text>
        <t>[Threaded comment]
Your version of Excel allows you to read this threaded comment; however, any edits to it will get removed if the file is opened in a newer version of Excel. Learn more: https://go.microsoft.com/fwlink/?linkid=870924
Comment:
    Scott rogers update 29k to 115k</t>
      </text>
    </comment>
    <comment ref="E49" authorId="70" shapeId="0" xr:uid="{06D646FE-05DB-4909-9404-AD173E142631}">
      <text>
        <t xml:space="preserve">[Threaded comment]
Your version of Excel allows you to read this threaded comment; however, any edits to it will get removed if the file is opened in a newer version of Excel. Learn more: https://go.microsoft.com/fwlink/?linkid=870924
Comment:
    A small-scale pilot plant has been built and is expected to be fully commissioned by late February 2024. Data gathered during piloting will be used to evaluate the feasibility of PRW as a future water source option, guide full-scale facility planning and design, support permitting, and support drinking water regulatory development. Additionally, the facility will provide a venue for conducting tours and educating stakeholders on water purification processes.
Tertiary treated wastewater provides source water to the pilot plant. Treatment processes utilised are UF, RO, UV-AOP, GAC, and chlorination.
</t>
      </text>
    </comment>
    <comment ref="G49" authorId="71" shapeId="0" xr:uid="{EDC8A20A-6C35-4A9E-A721-07B0F7790FDD}">
      <text>
        <t xml:space="preserve">[Threaded comment]
Your version of Excel allows you to read this threaded comment; however, any edits to it will get removed if the file is opened in a newer version of Excel. Learn more: https://go.microsoft.com/fwlink/?linkid=870924
Comment:
    Watercare will collaborate and consult with Māori (indigenous population of New Zealand), communities, and other stakeholders before making decisions on long-term water and wastewater solutions. We will also partner with Māori to co-design solutions that address any cultural sensitivities. 
By taking communities on the journey with us, we hope to secure a higher level of acceptance and support for PRW, ensuring sufficient community buy-in should the time come to implement a PRW solution.
</t>
      </text>
    </comment>
    <comment ref="C50" authorId="72" shapeId="0" xr:uid="{1A877AA2-1BED-4216-9C64-0F1CA043C328}">
      <text>
        <t xml:space="preserve">[Threaded comment]
Your version of Excel allows you to read this threaded comment; however, any edits to it will get removed if the file is opened in a newer version of Excel. Learn more: https://go.microsoft.com/fwlink/?linkid=870924
Comment:
    ] Its basically the southern section of Ballito only(Three neighbourhoods)
DF note: I feel like 3 neighbourhoods sill only makes for part of 1 city so 1. </t>
      </text>
    </comment>
    <comment ref="F50" authorId="73" shapeId="0" xr:uid="{84F9363D-8056-4E39-A142-BA5A54195B8D}">
      <text>
        <t xml:space="preserve">[Threaded comment]
Your version of Excel allows you to read this threaded comment; however, any edits to it will get removed if the file is opened in a newer version of Excel. Learn more: https://go.microsoft.com/fwlink/?linkid=870924
Comment:
    Approximately 15 Thousand people as well as the main business hub in Ballito(Malls and small storage and industries)
</t>
      </text>
    </comment>
    <comment ref="I50" authorId="74" shapeId="0" xr:uid="{DAB3262A-2C83-4188-8A0B-26D95AFDBFD5}">
      <text>
        <t>[Threaded comment]
Your version of Excel allows you to read this threaded comment; however, any edits to it will get removed if the file is opened in a newer version of Excel. Learn more: https://go.microsoft.com/fwlink/?linkid=870924
Comment:
    part of the reuse water is blended into water reservoirs and used as a source of drinking water for public consumption. 
And, the other part is directly blended into the water distribution system for public consumption.  SEEING IF WE CAN ADD A STORY ON 2 LAYERS</t>
      </text>
    </comment>
    <comment ref="E52" authorId="75" shapeId="0" xr:uid="{4D6A6D86-E341-4759-8A1C-292A1F599FC6}">
      <text>
        <t>[Threaded comment]
Your version of Excel allows you to read this threaded comment; however, any edits to it will get removed if the file is opened in a newer version of Excel. Learn more: https://go.microsoft.com/fwlink/?linkid=870924
Comment:
    The design of the scheme is nearly complete and the project is heading into the procurement stage. The Estimated completion date of the project is 2030</t>
      </text>
    </comment>
    <comment ref="F52" authorId="76" shapeId="0" xr:uid="{EF2399F3-6FBC-418E-AF67-170BB10E0C46}">
      <text>
        <t>[Threaded comment]
Your version of Excel allows you to read this threaded comment; however, any edits to it will get removed if the file is opened in a newer version of Excel. Learn more: https://go.microsoft.com/fwlink/?linkid=870924
Comment:
    4978000 is the population of CoCT according to this site. https://www.macrotrends.net/cities/22481/cape-town/population#:~:text=The%20current%20metro%20area%20population,a%201.93%25%20increase%20from%202021. 
Mark said 'most parts' - I am judging that as 80% which gives a figure of 3982400</t>
      </text>
    </comment>
    <comment ref="I52" authorId="77" shapeId="0" xr:uid="{123FE1DA-BD36-4E39-B194-16ED4913CD47}">
      <text>
        <t xml:space="preserve">[Threaded comment]
Your version of Excel allows you to read this threaded comment; however, any edits to it will get removed if the file is opened in a newer version of Excel. Learn more: https://go.microsoft.com/fwlink/?linkid=870924
Comment:
    Initially the scheme will be a raw water augmentation, where we the purified water will be blended with raw water at the head of the Faure Water Treatment Plant.
Ultimately the goal is to have Reservoir Augmentation. </t>
      </text>
    </comment>
    <comment ref="E53" authorId="78" shapeId="0" xr:uid="{FE0C246E-56AB-4C12-8A43-C3BCEA80096A}">
      <text>
        <t xml:space="preserve">[Threaded comment]
Your version of Excel allows you to read this threaded comment; however, any edits to it will get removed if the file is opened in a newer version of Excel. Learn more: https://go.microsoft.com/fwlink/?linkid=870924
Comment:
    Currently, the Project Quench demonstration project is in the final stage of construction with a completion date set for Spring 2024.  It is an approximately $4.5M US$ demonstration project focused on demonstrating the water quality achievable with a carbon-based system, operator training, and public engagement. </t>
      </text>
    </comment>
    <comment ref="H53" authorId="79" shapeId="0" xr:uid="{D64FCAC3-1609-4F16-92BF-CEDE5226305E}">
      <text>
        <t>[Threaded comment]
Your version of Excel allows you to read this threaded comment; however, any edits to it will get removed if the file is opened in a newer version of Excel. Learn more: https://go.microsoft.com/fwlink/?linkid=870924
Comment:
    A – public access quality reclaimed water.</t>
      </text>
    </comment>
    <comment ref="I53" authorId="80" shapeId="0" xr:uid="{83F56C26-2BB7-4B3A-A5D1-74A3EAE83637}">
      <text>
        <t xml:space="preserve">[Threaded comment]
Your version of Excel allows you to read this threaded comment; however, any edits to it will get removed if the file is opened in a newer version of Excel. Learn more: https://go.microsoft.com/fwlink/?linkid=870924
Comment:
    A and D are both future possibilities.   
Potable reuse (direct or indirect) is not needed, as identified in our integrated water resources plan (IWRP) until the mid 2030’s.  </t>
      </text>
    </comment>
    <comment ref="E54" authorId="81" shapeId="0" xr:uid="{D46F4A3F-BE2C-4509-9AB0-CEBB6208BD52}">
      <text>
        <t xml:space="preserve">[Threaded comment]
Your version of Excel allows you to read this threaded comment; however, any edits to it will get removed if the file is opened in a newer version of Excel. Learn more: https://go.microsoft.com/fwlink/?linkid=870924
Comment:
    E.L. Huie Jr.  Constructed Wetlands 
 In 2005, Phase One of the Constructed Wetlands were brought online with a permitted flow of 3.6MGD.  Over the next 5 years, phases 2 through 4 were constructed and brought online to provide a total treatment capacity of 17.4 MGD.  
Panhandle Road Constructed Wetlands
was constructed in 2003 with a treatment capacity of 3.3 MGD.  </t>
      </text>
    </comment>
    <comment ref="E55" authorId="82" shapeId="0" xr:uid="{55CC3A8A-75A5-43DB-B802-EB901892390B}">
      <text>
        <t xml:space="preserve">[Threaded comment]
Your version of Excel allows you to read this threaded comment; however, any edits to it will get removed if the file is opened in a newer version of Excel. Learn more: https://go.microsoft.com/fwlink/?linkid=870924
Comment:
    This was a demonstration project that operated from June 2021 to May 2022.  We partnered with Colorado School of Mines and Carollo to build a pilot carbon-based advanced water treatment plant housed inside a trailer for the purpose of conducting public outreach and exploring the compatibility of our source water.  The demonstration was designed as a mobile unit so it could be used by other water providers after our testing was complete.
</t>
      </text>
    </comment>
    <comment ref="E56" authorId="83" shapeId="0" xr:uid="{1B392A4C-7BB7-4CAB-9A9B-5450E5C79607}">
      <text>
        <t>[Threaded comment]
Your version of Excel allows you to read this threaded comment; however, any edits to it will get removed if the file is opened in a newer version of Excel. Learn more: https://go.microsoft.com/fwlink/?linkid=870924
Comment:
    In construction – This program is a progressive design build project. The East County AWP Project consists of five packages. Project construction began in 2022, with the Program beginning to produce and distribute purified water in 2026.</t>
      </text>
    </comment>
    <comment ref="I56" authorId="84" shapeId="0" xr:uid="{BDAFDED0-961B-4B6D-9FC2-B1170AA2D490}">
      <text>
        <t xml:space="preserve">[Threaded comment]
Your version of Excel allows you to read this threaded comment; however, any edits to it will get removed if the file is opened in a newer version of Excel. Learn more: https://go.microsoft.com/fwlink/?linkid=870924
Comment:
    Reservoir augmentation – purified water will go to leave the advanced water purification facility and travel approximately 10 miles through a new pipeline delivering water to Lake Jennings reservoir. The purified water will be blended with the water in Lake Jennings before being treated again at the R.M. Levy Water Treatment Facility and then delivers to the community. </t>
      </text>
    </comment>
    <comment ref="K59" authorId="85" shapeId="0" xr:uid="{989121C0-A98B-4A72-9F9D-3435AF3AF991}">
      <text>
        <t xml:space="preserve">[Threaded comment]
Your version of Excel allows you to read this threaded comment; however, any edits to it will get removed if the file is opened in a newer version of Excel. Learn more: https://go.microsoft.com/fwlink/?linkid=870924
Comment:
    Sydney said Future - I'll interpret this as 2040s/Unknown. I know it's the least mature of all his projeccts. </t>
      </text>
    </comment>
    <comment ref="H60" authorId="86" shapeId="0" xr:uid="{415644E9-0C10-4E95-B2C5-17101F1ADC65}">
      <text>
        <t>[Threaded comment]
Your version of Excel allows you to read this threaded comment; however, any edits to it will get removed if the file is opened in a newer version of Excel. Learn more: https://go.microsoft.com/fwlink/?linkid=870924
Comment:
    Sydney says stormwater + seawater but I confirmed with mEgan, he meant A (RW from WW) + seawater</t>
      </text>
    </comment>
    <comment ref="F61" authorId="87" shapeId="0" xr:uid="{808AAAD0-54E2-4A76-A159-BEB4C556B2F8}">
      <text>
        <t>[Threaded comment]
Your version of Excel allows you to read this threaded comment; however, any edits to it will get removed if the file is opened in a newer version of Excel. Learn more: https://go.microsoft.com/fwlink/?linkid=870924
Comment:
    320000 but count as zero as it's non pot</t>
      </text>
    </comment>
    <comment ref="G63" authorId="88" shapeId="0" xr:uid="{83FD4F94-1FC5-4A19-9F98-18F626CCF646}">
      <text>
        <t>[Threaded comment]
Your version of Excel allows you to read this threaded comment; however, any edits to it will get removed if the file is opened in a newer version of Excel. Learn more: https://go.microsoft.com/fwlink/?linkid=870924
Comment:
    Indirect potable reuse but sets the region up for direct potable reuse</t>
      </text>
    </comment>
    <comment ref="C64" authorId="89" shapeId="0" xr:uid="{82E32894-1616-4445-9F37-55A236327F11}">
      <text>
        <t xml:space="preserve">[Threaded comment]
Your version of Excel allows you to read this threaded comment; however, any edits to it will get removed if the file is opened in a newer version of Excel. Learn more: https://go.microsoft.com/fwlink/?linkid=870924
Comment:
    Our physical project facilities will be located in the City of Laguna Niguel. However, our project will serve portions of 6 cities, including all of the City of Laguna Niguel and City of Aliso Viejo, and portions of the City of Mission Viejo, City of Laguna Hills, City of San Juan Capistrano and City of Dana Point. 
</t>
      </text>
    </comment>
    <comment ref="E64" authorId="90" shapeId="0" xr:uid="{5A329165-23B9-46F7-B405-CA87D7B50C3B}">
      <text>
        <t xml:space="preserve">[Threaded comment]
Your version of Excel allows you to read this threaded comment; however, any edits to it will get removed if the file is opened in a newer version of Excel. Learn more: https://go.microsoft.com/fwlink/?linkid=870924
Comment:
    This project is currently in the planning phase. We are preparing to conduct feasibility studies, leading to preliminary design and environmental review. We are currently doing significant stakeholder outreach. And lastly, we are aiming to implement a DPR Pilot Demonstration Plant in the next 3-4 years, and a full scale DPR facility in 5-8 years. </t>
      </text>
    </comment>
    <comment ref="F64" authorId="91" shapeId="0" xr:uid="{73A59AF8-D027-4E33-A0E2-9B38A0C99DFC}">
      <text>
        <t xml:space="preserve">[Threaded comment]
Your version of Excel allows you to read this threaded comment; however, any edits to it will get removed if the file is opened in a newer version of Excel. Learn more: https://go.microsoft.com/fwlink/?linkid=870924
Comment:
    We serve approximately 55,000 connections that represents just over 170,000 people. 
</t>
      </text>
    </comment>
    <comment ref="G64" authorId="92" shapeId="0" xr:uid="{815EFC8E-BF48-425F-9CD0-835C71593FA5}">
      <text>
        <t xml:space="preserve">[Threaded comment]
Your version of Excel allows you to read this threaded comment; however, any edits to it will get removed if the file is opened in a newer version of Excel. Learn more: https://go.microsoft.com/fwlink/?linkid=870924
Comment:
    Direct Potable Reuse and non-potable reuse of urban runoff/stormwater. </t>
      </text>
    </comment>
    <comment ref="H64" authorId="93" shapeId="0" xr:uid="{9EC25754-C624-44AF-AD43-55ADD695FF13}">
      <text>
        <t>[Threaded comment]
Your version of Excel allows you to read this threaded comment; however, any edits to it will get removed if the file is opened in a newer version of Excel. Learn more: https://go.microsoft.com/fwlink/?linkid=870924
Comment:
    Direct Potable Reuse - wastewater source
Non-potable Reuse – stormwater and urban runoff
Please note these two sources remain separate – stormwater / urban runoff would only be used in the non-potable reuse system and would not be used as a source water for direct potable reuse. The source for direct potable reuse will be exclusively wastewater.</t>
      </text>
    </comment>
    <comment ref="I64" authorId="94" shapeId="0" xr:uid="{2C5C31C9-5E97-4618-AD1C-4CDB1051193B}">
      <text>
        <t xml:space="preserve">[Threaded comment]
Your version of Excel allows you to read this threaded comment; however, any edits to it will get removed if the file is opened in a newer version of Excel. Learn more: https://go.microsoft.com/fwlink/?linkid=870924
Comment:
    DPR – Treated water augmentation
Non-potable Reuse – stormwater and urban runoff
</t>
      </text>
    </comment>
    <comment ref="J64" authorId="95" shapeId="0" xr:uid="{F328137E-3533-42DB-879A-CCC06D316F7C}">
      <text>
        <t xml:space="preserve">[Threaded comment]
Your version of Excel allows you to read this threaded comment; however, any edits to it will get removed if the file is opened in a newer version of Excel. Learn more: https://go.microsoft.com/fwlink/?linkid=870924
Comment:
    This project is currently in the planning phase. We are preparing to conduct feasibility studies, leading to preliminary design and environmental review. We are currently doing significant stakeholder outreach. And lastly, we are aiming to implement a DPR Pilot Demonstration Plant in the next 3-4 years, and a full scale DPR facility in 5-8 years. </t>
      </text>
    </comment>
    <comment ref="C67" authorId="96" shapeId="0" xr:uid="{6311306E-6CBF-4525-9DDB-7AD441D8A1A9}">
      <text>
        <t xml:space="preserve">[Threaded comment]
Your version of Excel allows you to read this threaded comment; however, any edits to it will get removed if the file is opened in a newer version of Excel. Learn more: https://go.microsoft.com/fwlink/?linkid=870924
Comment:
    I said 1 even though there are 9 wastewater works they are taking over… she said some of them are rural areas. I don't know how many so keepig it 1 for now. </t>
      </text>
    </comment>
    <comment ref="E67" authorId="97" shapeId="0" xr:uid="{D8CD9F93-FB3C-4B19-A461-9BEC2750CF36}">
      <text>
        <t>[Threaded comment]
Your version of Excel allows you to read this threaded comment; however, any edits to it will get removed if the file is opened in a newer version of Excel. Learn more: https://go.microsoft.com/fwlink/?linkid=870924
Comment:
    The project is a demonstration plant.  It’s primary objective is for potable standard process water for Darvill Wastwater Works. The others objectives are to use it as a research facility to develop monitoring programs and to determine skill levels required for operations, as a training facility and finally  as an education facility where the public can visit an operational DPR plant.  This is part of the public buy-in strategy.</t>
      </text>
    </comment>
    <comment ref="F67" authorId="98" shapeId="0" xr:uid="{8852BA1F-433E-408A-B1A3-A9C988AA43F3}">
      <text>
        <t>[Threaded comment]
Your version of Excel allows you to read this threaded comment; however, any edits to it will get removed if the file is opened in a newer version of Excel. Learn more: https://go.microsoft.com/fwlink/?linkid=870924
Comment:
    NOTE TO RM: Don't count in average chart
MS said too early to tell</t>
      </text>
    </comment>
    <comment ref="H67" authorId="99" shapeId="0" xr:uid="{6CB9990A-442B-4700-B9E3-ED44F09CEB2D}">
      <text>
        <t>[Threaded comment]
Your version of Excel allows you to read this threaded comment; however, any edits to it will get removed if the file is opened in a newer version of Excel. Learn more: https://go.microsoft.com/fwlink/?linkid=870924
Comment:
    Final Effluent from Darvill Wastewater Works before chlorination.</t>
      </text>
    </comment>
    <comment ref="I67" authorId="100" shapeId="0" xr:uid="{0E82CF16-9AEE-4542-A4A0-0B7B2A46EE78}">
      <text>
        <t xml:space="preserve">[Threaded comment]
Your version of Excel allows you to read this threaded comment; however, any edits to it will get removed if the file is opened in a newer version of Excel. Learn more: https://go.microsoft.com/fwlink/?linkid=870924
Comment:
    NOTE TO RM: MAY NOT COUNT IN TOTAL
e) The water is utilised without blending.  Although it is treated to potable standards, it is for demonstration and is utilised on the Darvill Wastewater plant.  It is not distributed.
Need to ask her what the FUTURE plant configuration is envisaged as. </t>
      </text>
    </comment>
    <comment ref="K67" authorId="101" shapeId="0" xr:uid="{B53DCC78-2E83-4AB7-B90A-BF5FA63F73DA}">
      <text>
        <t>[Threaded comment]
Your version of Excel allows you to read this threaded comment; however, any edits to it will get removed if the file is opened in a newer version of Excel. Learn more: https://go.microsoft.com/fwlink/?linkid=870924
Comment:
    Unknown at this point</t>
      </text>
    </comment>
    <comment ref="E68" authorId="102" shapeId="0" xr:uid="{4649D9C7-84F7-4941-9DCD-BDDD3F210AB7}">
      <text>
        <t xml:space="preserve">[Threaded comment]
Your version of Excel allows you to read this threaded comment; however, any edits to it will get removed if the file is opened in a newer version of Excel. Learn more: https://go.microsoft.com/fwlink/?linkid=870924
Comment:
    C/D
The city recently completed a year-long demonstration facility involving membrane filtration, reverse osmosis, and UV AOP for potable reuse and is now moving into the full-scale design phase; updated cost estimates and regional engagement during the design phase will inform the implementation plan (specific projects and timeline). </t>
      </text>
    </comment>
    <comment ref="F68" authorId="103" shapeId="0" xr:uid="{19C3BAE8-AF37-4D32-88EB-1C64EEBA489E}">
      <text>
        <t>[Threaded comment]
Your version of Excel allows you to read this threaded comment; however, any edits to it will get removed if the file is opened in a newer version of Excel. Learn more: https://go.microsoft.com/fwlink/?linkid=870924
Comment:
    They gave me the flyer after RMs model run</t>
      </text>
    </comment>
    <comment ref="G68" authorId="104" shapeId="0" xr:uid="{9F624A79-D23E-4A80-BA58-F7BB50C3A011}">
      <text>
        <t xml:space="preserve">[Threaded comment]
Your version of Excel allows you to read this threaded comment; however, any edits to it will get removed if the file is opened in a newer version of Excel. Learn more: https://go.microsoft.com/fwlink/?linkid=870924
Comment:
    The city is primarily interested in direct potable reuse, but is evaluating the cost and non-cost impacts of both indirect and direct potable reuse. </t>
      </text>
    </comment>
    <comment ref="I68" authorId="105" shapeId="0" xr:uid="{45623137-B5EC-4EB6-8DA1-6FA16E514BF6}">
      <text>
        <t>[Threaded comment]
Your version of Excel allows you to read this threaded comment; however, any edits to it will get removed if the file is opened in a newer version of Excel. Learn more: https://go.microsoft.com/fwlink/?linkid=870924
Comment:
    A/D</t>
      </text>
    </comment>
    <comment ref="E69" authorId="106" shapeId="0" xr:uid="{F5304839-60BE-41E8-9BF5-51DE7391AD0F}">
      <text>
        <t>[Threaded comment]
Your version of Excel allows you to read this threaded comment; however, any edits to it will get removed if the file is opened in a newer version of Excel. Learn more: https://go.microsoft.com/fwlink/?linkid=870924
Comment:
    C. Currently in design with construction expected to begin in 2025.</t>
      </text>
    </comment>
    <comment ref="F69" authorId="107" shapeId="0" xr:uid="{B9B7D2CA-EC0A-401E-ADD0-899BA8DFF1A4}">
      <text>
        <t xml:space="preserve">[Threaded comment]
Your version of Excel allows you to read this threaded comment; however, any edits to it will get removed if the file is opened in a newer version of Excel. Learn more: https://go.microsoft.com/fwlink/?linkid=870924
Comment:
    TMWA has roughly 135,000 connections which is over 400,000 people. This facility will produce up to 2MGD, which is a small fraction of the total potable water demand.  
</t>
      </text>
    </comment>
    <comment ref="J69" authorId="108" shapeId="0" xr:uid="{925AD225-83F5-453D-A365-2C91EAEE3FC6}">
      <text>
        <t xml:space="preserve">[Threaded comment]
Your version of Excel allows you to read this threaded comment; however, any edits to it will get removed if the file is opened in a newer version of Excel. Learn more: https://go.microsoft.com/fwlink/?linkid=870924
Comment:
    The facility will come on line in the 2020s for testing and groundwater injection. Groundwater travel time is many years so extracted water will not be served to the public until 2030s. </t>
      </text>
    </comment>
    <comment ref="C70" authorId="109" shapeId="0" xr:uid="{A38D30FE-87E5-4D18-B59E-9E1ABFD34881}">
      <text>
        <t>[Threaded comment]
Your version of Excel allows you to read this threaded comment; however, any edits to it will get removed if the file is opened in a newer version of Excel. Learn more: https://go.microsoft.com/fwlink/?linkid=870924
Comment:
    No number given instead 'Central Coast region'</t>
      </text>
    </comment>
    <comment ref="E70" authorId="110" shapeId="0" xr:uid="{5BA90B19-018E-4C54-8FA3-9C8B0A829C70}">
      <text>
        <t xml:space="preserve">[Threaded comment]
Your version of Excel allows you to read this threaded comment; however, any edits to it will get removed if the file is opened in a newer version of Excel. Learn more: https://go.microsoft.com/fwlink/?linkid=870924
Comment:
    Potential.
PRW has been identified as a preferred supply option in the Central Coast Water Security Plan. Based on demand yield assessment, it is likely Council would be looking to implement this scheme in approximately 15-years.
In the meantime, Council is focussing on increasing community awareness and understanding of PRW and working with our regulators to develop confidence in PRW. </t>
      </text>
    </comment>
    <comment ref="G70" authorId="111" shapeId="0" xr:uid="{0053B16A-425C-4382-9873-C45E240A8BAC}">
      <text>
        <t>[Threaded comment]
Your version of Excel allows you to read this threaded comment; however, any edits to it will get removed if the file is opened in a newer version of Excel. Learn more: https://go.microsoft.com/fwlink/?linkid=870924
Comment:
    Indirect potable reuse. 
It is envisaged at this stage that PRW will be delivered to Wyong River, upstream of the water supply weir. The water would be mixed with surface water from Wyong River and then be pumped to Mardi Dam where it would be mixed with surface water from Ourimbah Creek and Mangrove Creek Dam.</t>
      </text>
    </comment>
    <comment ref="I70" authorId="112" shapeId="0" xr:uid="{21FD1186-3011-4287-AB1C-C92CC6B67E0E}">
      <text>
        <t>[Threaded comment]
Your version of Excel allows you to read this threaded comment; however, any edits to it will get removed if the file is opened in a newer version of Excel. Learn more: https://go.microsoft.com/fwlink/?linkid=870924
Comment:
    It is envisaged at this stage that PRW will be delivered to Wyong River, upstream of the water supply weir. The water would be mixed with surface water from Wyong River and then be pumped to Mardi Dam where it would be mixed with surface water from Ourimbah Creek and Mangrove Creek Dam.</t>
      </text>
    </comment>
    <comment ref="C71" authorId="113" shapeId="0" xr:uid="{EE7E5D22-D4F3-4689-AFD3-82E4E8AE7AF1}">
      <text>
        <t>[Threaded comment]
Your version of Excel allows you to read this threaded comment; however, any edits to it will get removed if the file is opened in a newer version of Excel. Learn more: https://go.microsoft.com/fwlink/?linkid=870924
Comment:
    Typically, it will service Newcastle LGA, Lake Macquarie LGA and parts of Port Stephens LGA. During a drought it may also service Cessnock LGA and Maitland LGA. Will also service Central Coast LGA through the inter-region connection. 
I went for 1 as default and for Newcastle</t>
      </text>
    </comment>
    <comment ref="E71" authorId="114" shapeId="0" xr:uid="{78D31993-2137-4A99-817A-EE683AC8D3B6}">
      <text>
        <t>[Threaded comment]
Your version of Excel allows you to read this threaded comment; however, any edits to it will get removed if the file is opened in a newer version of Excel. Learn more: https://go.microsoft.com/fwlink/?linkid=870924
Comment:
    Hunter Water will explore purified recycled water for drinking as a potential future option to augment our drinking water supply. We have committed to engaging with our community and stakeholders about this option, and the implementation of an education program to help the community understand the water cycle and the potential role purified recycled water could play in our region’s water future.</t>
      </text>
    </comment>
    <comment ref="I71" authorId="115" shapeId="0" xr:uid="{67F44815-52BB-44B3-A9FA-76DBAE191D1F}">
      <text>
        <t>[Threaded comment]
Your version of Excel allows you to read this threaded comment; however, any edits to it will get removed if the file is opened in a newer version of Excel. Learn more: https://go.microsoft.com/fwlink/?linkid=870924
Comment:
    At this stage our initial investigations are reviewing reservoir augmentation at Grahamstown Dam. Further and alternative options could be explored as our investigations continue.</t>
      </text>
    </comment>
    <comment ref="C72" authorId="116" shapeId="0" xr:uid="{349600E0-DFEF-4F2C-BD6B-2B5929BD712C}">
      <text>
        <t>[Threaded comment]
Your version of Excel allows you to read this threaded comment; however, any edits to it will get removed if the file is opened in a newer version of Excel. Learn more: https://go.microsoft.com/fwlink/?linkid=870924
Comment:
    1-3 (Ballina/Byron and Lismore)</t>
      </text>
    </comment>
    <comment ref="E72" authorId="117" shapeId="0" xr:uid="{8A0D74C5-2B12-4D25-AB33-7736CA449E55}">
      <text>
        <t>[Threaded comment]
Your version of Excel allows you to read this threaded comment; however, any edits to it will get removed if the file is opened in a newer version of Excel. Learn more: https://go.microsoft.com/fwlink/?linkid=870924
Comment:
    D – Exploring the potential for PRW schemes.</t>
      </text>
    </comment>
    <comment ref="F72" authorId="118" shapeId="0" xr:uid="{2B78AC87-5FC7-4567-8906-3819F7956CB3}">
      <text>
        <t>[Threaded comment]
Your version of Excel allows you to read this threaded comment; however, any edits to it will get removed if the file is opened in a newer version of Excel. Learn more: https://go.microsoft.com/fwlink/?linkid=870924
Comment:
    Up to 100k</t>
      </text>
    </comment>
    <comment ref="I72" authorId="119" shapeId="0" xr:uid="{82E94B82-16F1-4A2D-A691-EAEAA581C64D}">
      <text>
        <t>[Threaded comment]
Your version of Excel allows you to read this threaded comment; however, any edits to it will get removed if the file is opened in a newer version of Excel. Learn more: https://go.microsoft.com/fwlink/?linkid=870924
Comment:
    All are considered in the study.
Most likely: B, C, and D.</t>
      </text>
    </comment>
    <comment ref="E74" authorId="120" shapeId="0" xr:uid="{EC4921D2-434D-4E98-A78E-96916EDE83C0}">
      <text>
        <t>[Threaded comment]
Your version of Excel allows you to read this threaded comment; however, any edits to it will get removed if the file is opened in a newer version of Excel. Learn more: https://go.microsoft.com/fwlink/?linkid=870924
Comment:
    We are currently in Phase 1 of construction. Phase 1 is working to provide Pure Water to the Northern part of the City by the end of 2025. 
Phase 2 of construction is in the planning phase, and once completed with provide nearly half of the City of San Diego’s water supply by 2035.</t>
      </text>
    </comment>
    <comment ref="F74" authorId="121" shapeId="0" xr:uid="{AE137A64-8226-4766-92CB-20111EF121F8}">
      <text>
        <t xml:space="preserve">[Threaded comment]
Your version of Excel allows you to read this threaded comment; however, any edits to it will get removed if the file is opened in a newer version of Excel. Learn more: https://go.microsoft.com/fwlink/?linkid=870924
Comment:
    https://worldpopulationreview.com/us-cities/san-diego-ca-population
Reply:
    No - Doug Campbell said this not correct, gave me the pop'n served (2019) estimates per plant, makes it slightly less. See his email saved in Overlaps and in San Diego. 2020s:  (452,632 + 258,772) = 711,404
2030s: (711,404 + 581,579 + 45,614) = 1,338,597
</t>
      </text>
    </comment>
    <comment ref="F77" authorId="122" shapeId="0" xr:uid="{D6A038CC-5B11-469A-8DE3-0EF226CF267F}">
      <text>
        <t>[Threaded comment]
Your version of Excel allows you to read this threaded comment; however, any edits to it will get removed if the file is opened in a newer version of Excel. Learn more: https://go.microsoft.com/fwlink/?linkid=870924
Comment:
    https://www.sfchronicle.com/sf/article/s-f-exodus-population-recovery-data-18564064.php
Reply:
    I cahnged from 848k or whatever was in that article to 1m which was the figure Manisha gave</t>
      </text>
    </comment>
    <comment ref="F78" authorId="123" shapeId="0" xr:uid="{97EB8045-1646-4A15-98B3-4189C95DCFBF}">
      <text>
        <t xml:space="preserve">[Threaded comment]
Your version of Excel allows you to read this threaded comment; however, any edits to it will get removed if the file is opened in a newer version of Excel. Learn more: https://go.microsoft.com/fwlink/?linkid=870924
Comment:
    See Manisha's note - she said 2.7m but I imagine that that would include the 1m that get PureWaterSF so don't want to double count them. </t>
      </text>
    </comment>
    <comment ref="I79" authorId="124" shapeId="0" xr:uid="{6313D180-0ED0-4F80-B8DF-20838D02ECA3}">
      <text>
        <t>[Threaded comment]
Your version of Excel allows you to read this threaded comment; however, any edits to it will get removed if the file is opened in a newer version of Excel. Learn more: https://go.microsoft.com/fwlink/?linkid=870924
Comment:
    part of the reuse water is blended into water reservoirs and used as a source of drinking water for public consumption. 
And, the other part is directly blended into the water distribution system for public consumption.  SEEING IF WE CAN ADD A STORY ON 2 LAYERS</t>
      </text>
    </comment>
    <comment ref="E80" authorId="125" shapeId="0" xr:uid="{FBC712DD-2FC3-4347-A5C1-01F8CD8B5F28}">
      <text>
        <t xml:space="preserve">[Threaded comment]
Your version of Excel allows you to read this threaded comment; however, any edits to it will get removed if the file is opened in a newer version of Excel. Learn more: https://go.microsoft.com/fwlink/?linkid=870924
Comment:
    Currently, the Silicon Valley Advanced Water Purification Center uses secondary treated wastewater from the San Jose/Santa Clara Regional Wastewater facility and further treats the water with Microfiltration, Reverse Osmosis, and Ultraviolet Light Disinfection. The Purified water is then blended with tertiary treated wastewater from the San Jose/Santa Clara Regional Wastewater facility to created enhanced recycled water. The water produced from both facilities is used for non-potable uses in San Jose, Santa Clara, and Milpitas. 
We are currently in between option “c” and “d”. We have plans to build another Purification Center in the Palo Alto, CA area and potentially expand the Silicon Valley Advanced Water Purification Center in San Jose, CA. </t>
      </text>
    </comment>
    <comment ref="F80" authorId="126" shapeId="0" xr:uid="{0B425DB5-BC30-44B4-897C-D6CA3B820BA2}">
      <text>
        <t>[Threaded comment]
Your version of Excel allows you to read this threaded comment; however, any edits to it will get removed if the file is opened in a newer version of Excel. Learn more: https://go.microsoft.com/fwlink/?linkid=870924
Comment:
    They say 'nearly 1.9 million' so I've guessed that, it is probably low balling it but that's ok 
Reply:
    I'm changing it to zero til I get an actual number from them….</t>
      </text>
    </comment>
    <comment ref="I80" authorId="127" shapeId="0" xr:uid="{5A1B2F8C-E164-493D-8B41-2239713DF7AE}">
      <text>
        <t>[Threaded comment]
Your version of Excel allows you to read this threaded comment; however, any edits to it will get removed if the file is opened in a newer version of Excel. Learn more: https://go.microsoft.com/fwlink/?linkid=870924
Comment:
    part of the reuse water is blended into water reservoirs and used as a source of drinking water for public consumption. 
And, the other part is directly blended into the water distribution system for public consumption.  SEEING IF WE CAN ADD A STORY ON 2 LAYERS</t>
      </text>
    </comment>
    <comment ref="E81" authorId="128" shapeId="0" xr:uid="{F3387986-B4D7-47E6-B78E-56C76DEB37B9}">
      <text>
        <t>[Threaded comment]
Your version of Excel allows you to read this threaded comment; however, any edits to it will get removed if the file is opened in a newer version of Excel. Learn more: https://go.microsoft.com/fwlink/?linkid=870924
Comment:
    Seqwater has one operational plant and two plants currently kept in care and maintenance mode. 
Seqwater is examining further opportunities to utilise the Western Corridor Recycled Water Scheme to supply to industry and agricultural customers to offset potable demand.  
The Scheme will also continue to remain a drought response measure.</t>
      </text>
    </comment>
    <comment ref="G81" authorId="129" shapeId="0" xr:uid="{D679D3B7-23A6-47B9-BDAD-27C78EB03D2B}">
      <text>
        <t xml:space="preserve">[Threaded comment]
Your version of Excel allows you to read this threaded comment; however, any edits to it will get removed if the file is opened in a newer version of Excel. Learn more: https://go.microsoft.com/fwlink/?linkid=870924
Comment:
    A (whole of system) as a drought response measure &amp; B (industrial customers).
Note from DF: That is flat out not true for B, if it’s for industrial customers, by definition it’s not potable reuse. </t>
      </text>
    </comment>
    <comment ref="I82" authorId="130" shapeId="0" xr:uid="{A0998C03-16FF-457E-BCC4-042933AB52B6}">
      <text>
        <t xml:space="preserve">[Threaded comment]
Your version of Excel allows you to read this threaded comment; however, any edits to it will get removed if the file is opened in a newer version of Excel. Learn more: https://go.microsoft.com/fwlink/?linkid=870924
Comment:
    Reservoir augmentation – blending purified recycled water into a water reservoir used as a source of drinking water supply for a public water system
</t>
      </text>
    </comment>
    <comment ref="F84" authorId="131" shapeId="0" xr:uid="{DF842BFB-09C2-48CF-BA6D-D94D8DE2BB6F}">
      <text>
        <t>[Threaded comment]
Your version of Excel allows you to read this threaded comment; however, any edits to it will get removed if the file is opened in a newer version of Excel. Learn more: https://go.microsoft.com/fwlink/?linkid=870924
Comment:
    Was 4148000 in RM calcs</t>
      </text>
    </comment>
    <comment ref="F85" authorId="132" shapeId="0" xr:uid="{15A9DA5B-D5F1-4408-B2E5-5B7CA08C1121}">
      <text>
        <t>[Threaded comment]
Your version of Excel allows you to read this threaded comment; however, any edits to it will get removed if the file is opened in a newer version of Excel. Learn more: https://go.microsoft.com/fwlink/?linkid=870924
Comment:
    They say 2 million ppl but not clear if they all get the water I''vce asked</t>
      </text>
    </comment>
    <comment ref="I86" authorId="133" shapeId="0" xr:uid="{88F398C2-847B-44E6-BF0A-4642031B2150}">
      <text>
        <t>[Threaded comment]
Your version of Excel allows you to read this threaded comment; however, any edits to it will get removed if the file is opened in a newer version of Excel. Learn more: https://go.microsoft.com/fwlink/?linkid=870924
Comment:
    part of the reuse water is blended into water reservoirs and used as a source of drinking water for public consumption. 
And, the other part is directly blended into the water distribution system for public consumption.  SEEING IF WE CAN ADD A STORY ON 2 LAYERS</t>
      </text>
    </comment>
    <comment ref="E87" authorId="134" shapeId="0" xr:uid="{C65323FA-358D-411D-BAE1-5A4EFF1EBECB}">
      <text>
        <t>[Threaded comment]
Your version of Excel allows you to read this threaded comment; however, any edits to it will get removed if the file is opened in a newer version of Excel. Learn more: https://go.microsoft.com/fwlink/?linkid=870924
Comment:
    Bench and Pilot testing were completed.  Now the project is in design phase. Zohreh specified D</t>
      </text>
    </comment>
    <comment ref="F87" authorId="135" shapeId="0" xr:uid="{B049B704-9AB5-49A5-8F62-B88297C56ABE}">
      <text>
        <t>[Threaded comment]
Your version of Excel allows you to read this threaded comment; however, any edits to it will get removed if the file is opened in a newer version of Excel. Learn more: https://go.microsoft.com/fwlink/?linkid=870924
Comment:
    See Zohreh extra email info do not publish</t>
      </text>
    </comment>
    <comment ref="K87" authorId="136" shapeId="0" xr:uid="{3E7B7094-B930-4BD5-A3AD-BEF33927B4B5}">
      <text>
        <t>[Threaded comment]
Your version of Excel allows you to read this threaded comment; however, any edits to it will get removed if the file is opened in a newer version of Excel. Learn more: https://go.microsoft.com/fwlink/?linkid=870924
Comment:
    Next few years was zohreh's note so 2020s.</t>
      </text>
    </comment>
    <comment ref="H88" authorId="137" shapeId="0" xr:uid="{519ED1DC-CFCB-4AC7-8D2E-71ACA42001D1}">
      <text>
        <t>[Threaded comment]
Your version of Excel allows you to read this threaded comment; however, any edits to it will get removed if the file is opened in a newer version of Excel. Learn more: https://go.microsoft.com/fwlink/?linkid=870924
Comment:
    Recycled water from wastewater; There are two plants involved in the process, number 1 a activedt sludge effluent treatment plant followed by the reclamation plant.</t>
      </text>
    </comment>
    <comment ref="F89" authorId="138" shapeId="0" xr:uid="{4F16B5FA-9A26-4AB5-A1EA-613BBDD1F2E8}">
      <text>
        <t>[Threaded comment]
Your version of Excel allows you to read this threaded comment; however, any edits to it will get removed if the file is opened in a newer version of Excel. Learn more: https://go.microsoft.com/fwlink/?linkid=870924
Comment:
    Chosen as mid-point between EVH;s permanent estimate of 40k and his summer estimate of 100k</t>
      </text>
    </comment>
    <comment ref="C91" authorId="139" shapeId="0" xr:uid="{297B37E2-4FB8-40B8-8625-4E0D8D27BA6B}">
      <text>
        <t xml:space="preserve">[Threaded comment]
Your version of Excel allows you to read this threaded comment; however, any edits to it will get removed if the file is opened in a newer version of Excel. Learn more: https://go.microsoft.com/fwlink/?linkid=870924
Comment:
    See Ammerman email
hanks. So it sounds like the estimate of how many people would be drinking the water if a scheme is built, would be: 
All of Altamonte Springs, City of Maitland, Eatonville, Winter Park, Longwood Your list of whole sale customers appears to be those we are providing wastewater service to. The whole sale water agreements are limited to Seminole County residence adjacent to Altamonte’s service area. Perhaps say something like “Altamonte provides drinking water to all customers within the City limits as well as Seminole County residence adjacent to the City. The City also emergency interconnect agreements with Seminole County and Florida Government Utility Authority.   
Some of Seminole County – should I include Sanford? Are there any other cities? See above. Sanford is not served by the City.
In total it seems like about 6 cities could be drinking the purified recycled water from Altamonte Springs? The population numbers in the table below are our best estimate of total population served. This includes customers in AS and Seminole County. The list of City’s refers to our whole sale wastewater service agreements. Sorry for any confusion on this point my earlier communications might have caused. 
</t>
      </text>
    </comment>
    <comment ref="E91" authorId="140" shapeId="0" xr:uid="{EFE445D5-5031-429E-BFB2-DC6958017081}">
      <text>
        <t xml:space="preserve">[Threaded comment]
Your version of Excel allows you to read this threaded comment; however, any edits to it will get removed if the file is opened in a newer version of Excel. Learn more: https://go.microsoft.com/fwlink/?linkid=870924
Comment:
    pureALTA falls within the exploring/potential category. The pilot was constructed in 2016 and a year-long study was conducted demonstrating the ozone/BAF based system could reliably achieve the regulated and unregulated water quality requirements. </t>
      </text>
    </comment>
    <comment ref="F91" authorId="141" shapeId="0" xr:uid="{883F5C81-2B80-436C-8EFF-B1F2621540FD}">
      <text>
        <t xml:space="preserve">[Threaded comment]
Your version of Excel allows you to read this threaded comment; however, any edits to it will get removed if the file is opened in a newer version of Excel. Learn more: https://go.microsoft.com/fwlink/?linkid=870924
Comment:
    I've gone with the 2025 figure in David A's email, as it's the whole pop'n served and in other places I have used currrent (2024ish) population figures for estimated popn. </t>
      </text>
    </comment>
    <comment ref="G91" authorId="142" shapeId="0" xr:uid="{3634AC0D-7BD4-40FD-A62F-A93C0BFDF819}">
      <text>
        <t xml:space="preserve">[Threaded comment]
Your version of Excel allows you to read this threaded comment; however, any edits to it will get removed if the file is opened in a newer version of Excel. Learn more: https://go.microsoft.com/fwlink/?linkid=870924
Comment:
    The pureALTA concept assumed direct potable reuse when and if it is implemented at scale. </t>
      </text>
    </comment>
    <comment ref="I91" authorId="143" shapeId="0" xr:uid="{B739E193-2331-46CA-A8D4-09ADE73AF42A}">
      <text>
        <t>[Threaded comment]
Your version of Excel allows you to read this threaded comment; however, any edits to it will get removed if the file is opened in a newer version of Excel. Learn more: https://go.microsoft.com/fwlink/?linkid=870924
Comment:
    The conceptual level plans call for treated water augmentation if pureALTA is implemented at scale.</t>
      </text>
    </comment>
    <comment ref="J91" authorId="144" shapeId="0" xr:uid="{B7B01E09-99C2-482C-82B8-D39C6E5C3805}">
      <text>
        <t xml:space="preserve">[Threaded comment]
Your version of Excel allows you to read this threaded comment; however, any edits to it will get removed if the file is opened in a newer version of Excel. Learn more: https://go.microsoft.com/fwlink/?linkid=870924
Comment:
    Difficult to say. How about “The City is within the Central Florida Planning Initiative (CFWI) area which has been identified as a high growth area which will likely required new and non-traditional water supplies as populations continue to increase. Potable reuse projects, such as pureALTA, provide an additional option to meeting these future demands which may be less expensive and more reliable than surface waters or brackish ground water sources.”  
Thanks – I actually don’t need a statement, no one will even be able to see Altamonte Springs in this figure; I’m just after an estimate of when it would get built, if it does get built:  the 2020s, 2030s or 2040s?  We’re simply adding up total projected capacity by decade, across the whole world. For the purposes of providing an estimate say 2030s but this is just a best guess.
</t>
      </text>
    </comment>
    <comment ref="C92" authorId="145" shapeId="0" xr:uid="{D1B81124-E479-4A86-84D1-C9C04DCAE8F0}">
      <text>
        <t xml:space="preserve">[Threaded comment]
Your version of Excel allows you to read this threaded comment; however, any edits to it will get removed if the file is opened in a newer version of Excel. Learn more: https://go.microsoft.com/fwlink/?linkid=870924
Comment:
    How many cities will be supplied with the water from your full scale program? Your form mentions Calabasas, Agoura Hills, Westlake Village, Hidden Hills, Oak Park – are they all cities? If so would you say 5?  Somewhere else it mentions Thousand Oaks – is that what you might call another city or not? – Correct. Those are all cities that will receive Pure Water. Please note that we also serve some unincorporated areas of LA County (Chatsworth &amp; Malibou Lake). I don’t know that we want to mention Thousand Oaks, as they only *may* receive pure water through our interconnection with them. I will defer to Oliver on that one. Sounds like it’s safer to say 5 then? (Better to undercount than over-count?) Does that sound like a good approach Oliver? 5 is probably more accurate.  Any water to Thousand Oaks and other areas served by Calleguas Municipal Water District would be incidental if we use our intertie.  This water will be used to serve demands in the LVMWD and TWSD service areas. It will also become a fraction of our overall supply, so any water sent through district interconnection could contain a portion of pure water.
</t>
      </text>
    </comment>
    <comment ref="E92" authorId="146" shapeId="0" xr:uid="{3A7DCCA2-BE28-40EB-8AB0-34DFA4BD2BE6}">
      <text>
        <t>[Threaded comment]
Your version of Excel allows you to read this threaded comment; however, any edits to it will get removed if the file is opened in a newer version of Excel. Learn more: https://go.microsoft.com/fwlink/?linkid=870924
Comment:
    Planned – The Pure Water Project is scheduled to be operational by 2028. The JPA is in the procurement phase as of December 2023, having approved the environmental impact report December 2022.</t>
      </text>
    </comment>
    <comment ref="F93" authorId="147" shapeId="0" xr:uid="{21953E53-1216-48BC-A793-00A5232B8D37}">
      <text>
        <t xml:space="preserve">[Threaded comment]
Your version of Excel allows you to read this threaded comment; however, any edits to it will get removed if the file is opened in a newer version of Excel. Learn more: https://go.microsoft.com/fwlink/?linkid=870924
Comment:
    ASSUMING 130 GPCD, AND 3 MGD, THIS WOULD EQUAL 23,000 PEOPLE
</t>
      </text>
    </comment>
    <comment ref="F94" authorId="148" shapeId="0" xr:uid="{896923D6-3979-42A5-ACF5-C2C4CD73BEB8}">
      <text>
        <t>[Threaded comment]
Your version of Excel allows you to read this threaded comment; however, any edits to it will get removed if the file is opened in a newer version of Excel. Learn more: https://go.microsoft.com/fwlink/?linkid=870924
Comment:
    The 10 MGD PLANT AT 130 GPCD THIS WOULD EQUAL 77,000 PEOPLE.  SAME AQUIFER, SAME DISTRIBUTION SYSTEM.  DUE TO THE GEOGRAPHIC DISTANCE (12 MILES) BETWEEN THE TWO PROJECTS, IT IS UNLIKELY THAT SOMEONE WILL RECEIVE WATER FROM BOTH PROJECTS. 
DF go back &amp; check later that that isn't a 'meets the needs of how many ppl's full water suppply' answer</t>
      </text>
    </comment>
    <comment ref="C95" authorId="149" shapeId="0" xr:uid="{46596BC1-A2C7-41ED-B9AE-C78119E57879}">
      <text>
        <t>[Threaded comment]
Your version of Excel allows you to read this threaded comment; however, any edits to it will get removed if the file is opened in a newer version of Excel. Learn more: https://go.microsoft.com/fwlink/?linkid=870924
Comment:
    Was 7 byut mike said 6 cities + unincorporated area</t>
      </text>
    </comment>
    <comment ref="F95" authorId="150" shapeId="0" xr:uid="{CAAC49DA-FDEB-440F-836E-D024C41BD395}">
      <text>
        <t>[Threaded comment]
Your version of Excel allows you to read this threaded comment; however, any edits to it will get removed if the file is opened in a newer version of Excel. Learn more: https://go.microsoft.com/fwlink/?linkid=870924
Comment:
    Was 106,000 but mike said 95000</t>
      </text>
    </comment>
    <comment ref="E96" authorId="151" shapeId="0" xr:uid="{AD99AB0A-EF85-48C2-9315-6E2EF7302D5F}">
      <text>
        <t xml:space="preserve">[Threaded comment]
Your version of Excel allows you to read this threaded comment; however, any edits to it will get removed if the file is opened in a newer version of Excel. Learn more: https://go.microsoft.com/fwlink/?linkid=870924
Comment:
    Operational since 2008, the GWRS completed its final expansion in the Spring of 2023. </t>
      </text>
    </comment>
    <comment ref="F96" authorId="152" shapeId="0" xr:uid="{6817A55D-F21B-4851-8AEB-DAF7A812CE24}">
      <text>
        <t xml:space="preserve">[Threaded comment]
Your version of Excel allows you to read this threaded comment; however, any edits to it will get removed if the file is opened in a newer version of Excel. Learn more: https://go.microsoft.com/fwlink/?linkid=870924
Comment:
    So, our service area serves 2.5 million people who received GWRS water as part of their drinking water supply.
We have 19 member agencies who pump water out of the groundwater basin, and that amounts to 23 cities served. 
</t>
      </text>
    </comment>
    <comment ref="H96" authorId="153" shapeId="0" xr:uid="{69423888-0EF3-4651-9A68-ADDF4996B9C7}">
      <text>
        <t>[Threaded comment]
Your version of Excel allows you to read this threaded comment; however, any edits to it will get removed if the file is opened in a newer version of Excel. Learn more: https://go.microsoft.com/fwlink/?linkid=870924
Comment:
    Treated wastewater from Orange County Sanitation District (OC San)</t>
      </text>
    </comment>
    <comment ref="E97" authorId="154" shapeId="0" xr:uid="{433FCA9E-1036-41D2-8E88-C6E348D9FAA8}">
      <text>
        <t>[Threaded comment]
Your version of Excel allows you to read this threaded comment; however, any edits to it will get removed if the file is opened in a newer version of Excel. Learn more: https://go.microsoft.com/fwlink/?linkid=870924
Comment:
    Exploring (there is an existing stormwater harvesting scheme which supplements the drinking water supply for Orange, which is an innovative way to supplement the current water sources). Council is intending to undertake a Preliminary Business Case for a future PRW Treatment Demonstration Plant and Learning Centre – (d)</t>
      </text>
    </comment>
    <comment ref="G97" authorId="155" shapeId="0" xr:uid="{9355C5F6-82BF-4A8C-ACD6-52DC3269AC04}">
      <text>
        <t>[Threaded comment]
Your version of Excel allows you to read this threaded comment; however, any edits to it will get removed if the file is opened in a newer version of Excel. Learn more: https://go.microsoft.com/fwlink/?linkid=870924
Comment:
    For any future PRW scheme – (a) IPR</t>
      </text>
    </comment>
    <comment ref="H97" authorId="156" shapeId="0" xr:uid="{9F97877F-F952-4B88-B1A8-FAB4F5631D51}">
      <text>
        <t xml:space="preserve">[Threaded comment]
Your version of Excel allows you to read this threaded comment; however, any edits to it will get removed if the file is opened in a newer version of Excel. Learn more: https://go.microsoft.com/fwlink/?linkid=870924
Comment:
    For any future PRW scheme – (a) recycled water from wastewater </t>
      </text>
    </comment>
    <comment ref="I97" authorId="157" shapeId="0" xr:uid="{12AA20DA-00C1-4FBD-BD80-ECBD1538FB6E}">
      <text>
        <t>[Threaded comment]
Your version of Excel allows you to read this threaded comment; however, any edits to it will get removed if the file is opened in a newer version of Excel. Learn more: https://go.microsoft.com/fwlink/?linkid=870924
Comment:
    For any future PRW scheme – (b) reservoir augmentation</t>
      </text>
    </comment>
    <comment ref="F98" authorId="158" shapeId="0" xr:uid="{79E834FD-480B-427C-B4B3-88825B3033FA}">
      <text>
        <t xml:space="preserve">[Threaded comment]
Your version of Excel allows you to read this threaded comment; however, any edits to it will get removed if the file is opened in a newer version of Excel. Learn more: https://go.microsoft.com/fwlink/?linkid=870924
Comment:
    How many people (not connections to properties) is your potable reuse program expected to serve? (eg Google tells me the population of Santa Monica is 86,452… will the water produced when SWIP potable reuse goes live be distributed to them all?) Approximately 90,000 residents. And yes, once potable reuse goes live with groundwater injection it will eventually be distributed to everyone after retention time in the groundwater basin and final treatment through the City’s drinking water treatment plant.
</t>
      </text>
    </comment>
    <comment ref="G98" authorId="159" shapeId="0" xr:uid="{CA157708-6DD9-439F-9866-EE7C756201C1}">
      <text>
        <t>[Threaded comment]
Your version of Excel allows you to read this threaded comment; however, any edits to it will get removed if the file is opened in a newer version of Excel. Learn more: https://go.microsoft.com/fwlink/?linkid=870924
Comment:
    Indirect potable reuse but also serving irrigation and dual-plumbing applications</t>
      </text>
    </comment>
    <comment ref="I98" authorId="160" shapeId="0" xr:uid="{FCD0AF73-60CB-4260-9196-9F66BE5229B5}">
      <text>
        <t>[Threaded comment]
Your version of Excel allows you to read this threaded comment; however, any edits to it will get removed if the file is opened in a newer version of Excel. Learn more: https://go.microsoft.com/fwlink/?linkid=870924
Comment:
    Groundwater augmentation – subsurface application through groundwater injection. However, SWIP meets all treatment requirements within the facilities and does not require blending with diluent water.</t>
      </text>
    </comment>
    <comment ref="J98" authorId="161" shapeId="0" xr:uid="{57ABBEBF-9543-4ADA-950B-9FA1DCFD2609}">
      <text>
        <t>[Threaded comment]
Your version of Excel allows you to read this threaded comment; however, any edits to it will get removed if the file is opened in a newer version of Excel. Learn more: https://go.microsoft.com/fwlink/?linkid=870924
Comment:
    I need to allocate you to a category (because I’ll be grouping them on the map). I’m going to allocate you as Planned, since your potable reuse is planned to start summer 2024. (I note your non-potable is Operating already, but our map is specifically focussing on potable reuse. Ok? Rereading the “Operating” line, SWIP would fall under Operating. The facility is now permitted for groundwater recharge and the injection well is substantially complete, but we are waiting for Summer 2024 due to permit amendments on the drinking water side for another project currently in construction. So because we won’t start producing water until summer, we cannot start injecting water until then as well. Convoluted answer so maybe see proposed revisions below. Let me know if that is better.
SWIP is operating, currently serving approximately 20 irrigation and dual-plumbing customers, with plans to serve dozens more customers by 2029. Groundwater recharge operations are available and planned to begin Summer 2024.</t>
      </text>
    </comment>
    <comment ref="B99" authorId="162" shapeId="0" xr:uid="{9B1B291F-D78D-4BB6-ADC0-19339EF848DD}">
      <text>
        <t xml:space="preserve">[Threaded comment]
Your version of Excel allows you to read this threaded comment; however, any edits to it will get removed if the file is opened in a newer version of Excel. Learn more: https://go.microsoft.com/fwlink/?linkid=870924
Comment:
    Actually sorry one other question if I may. For the map, we’re trying to give each map entry a name that includes a navigable place/community (as well as the name of the utility, project etc). So for you I’d probably want to include Inland Empire in the title, but how could I differentiate that from Inland Empire’s project?  For example could we call theirs ‘Inland Empire’ and yours ‘Inland Empire / East Valley’ or something like that? Since Inland Empire is part of the name of that utility provider, how about using the primary city we service? “Highland, CA”. The city isn’t as large as say Los Angeles but it is the location where we cover 100% of the city. 
</t>
      </text>
    </comment>
    <comment ref="C99" authorId="163" shapeId="0" xr:uid="{D5919BE0-637B-4B59-814B-5258E987B865}">
      <text>
        <t xml:space="preserve">[Threaded comment]
Your version of Excel allows you to read this threaded comment; however, any edits to it will get removed if the file is opened in a newer version of Excel. Learn more: https://go.microsoft.com/fwlink/?linkid=870924
Comment:
    We service the City of Highland and City of San Bernardino. We also service portions of unincorporated San Bernardino County. 
</t>
      </text>
    </comment>
    <comment ref="C100" authorId="164" shapeId="0" xr:uid="{0D77A744-B42C-45E1-B698-3A85FBFAA62C}">
      <text>
        <t xml:space="preserve">[Threaded comment]
Your version of Excel allows you to read this threaded comment; however, any edits to it will get removed if the file is opened in a newer version of Excel. Learn more: https://go.microsoft.com/fwlink/?linkid=870924
Comment:
    La boucle Reuse Jourdain permet de réinjecter les eaux affinées dans le réservoir du Jaunay. L’usine de production d’eau potable du Jaunay dessert un secteur géographique d’environ 15 villes qui représente une population de 75.000 personnes en hiver et 150.000 personnes en été.
</t>
      </text>
    </comment>
    <comment ref="F101" authorId="165" shapeId="0" xr:uid="{8724A15E-51A8-4895-8109-679089A4ACA0}">
      <text>
        <t xml:space="preserve">[Threaded comment]
Your version of Excel allows you to read this threaded comment; however, any edits to it will get removed if the file is opened in a newer version of Excel. Learn more: https://go.microsoft.com/fwlink/?linkid=870924
Comment:
    We have assumed the full population of Abilene which is 125,418 (according to this World Population web estimate), plus 32,000 wholesale customers.  </t>
      </text>
    </comment>
    <comment ref="E102" authorId="166" shapeId="0" xr:uid="{5A062C24-B6A8-40FF-BC72-F69D1CDE1CF0}">
      <text>
        <t>[Threaded comment]
Your version of Excel allows you to read this threaded comment; however, any edits to it will get removed if the file is opened in a newer version of Excel. Learn more: https://go.microsoft.com/fwlink/?linkid=870924
Comment:
    Exploring or Potential. The District commissioned a Feasibility Study in 2021 that is 95% complete.</t>
      </text>
    </comment>
    <comment ref="E103" authorId="167" shapeId="0" xr:uid="{C4749EFD-53A1-49A8-BF42-41C365A59C29}">
      <text>
        <t xml:space="preserve">[Threaded comment]
Your version of Excel allows you to read this threaded comment; however, any edits to it will get removed if the file is opened in a newer version of Excel. Learn more: https://go.microsoft.com/fwlink/?linkid=870924
Comment:
    No longer operational - but I'putting this as operating includes 'Available for usé', and Greg noted that they no longer operate but are still permitted to do so </t>
      </text>
    </comment>
    <comment ref="E104" authorId="168" shapeId="0" xr:uid="{6AC52F34-3608-400C-BBC1-21CB10BA3AB3}">
      <text>
        <t>[Threaded comment]
Your version of Excel allows you to read this threaded comment; however, any edits to it will get removed if the file is opened in a newer version of Excel. Learn more: https://go.microsoft.com/fwlink/?linkid=870924
Comment:
    Planned – Design is complete, but construction is on hold.</t>
      </text>
    </comment>
    <comment ref="F104" authorId="169" shapeId="0" xr:uid="{2CCC2125-B3B6-4046-B23E-8FF26D0A0B5A}">
      <text>
        <t xml:space="preserve">[Threaded comment]
Your version of Excel allows you to read this threaded comment; however, any edits to it will get removed if the file is opened in a newer version of Excel. Learn more: https://go.microsoft.com/fwlink/?linkid=870924
Comment:
    RM, they won't give us a value. So can we include all the other Clearwater data but not this column. </t>
      </text>
    </comment>
    <comment ref="E105" authorId="170" shapeId="0" xr:uid="{B75DBE1E-119A-406A-9BA1-946004BF87D8}">
      <text>
        <t>[Threaded comment]
Your version of Excel allows you to read this threaded comment; however, any edits to it will get removed if the file is opened in a newer version of Excel. Learn more: https://go.microsoft.com/fwlink/?linkid=870924
Comment:
    C: planned. Our next public consultation is in summer 2024. We expect to apply for planning permission (via a Development Consent Order) in summer 2025.</t>
      </text>
    </comment>
    <comment ref="G105" authorId="171" shapeId="0" xr:uid="{AB71E33E-393B-4835-85E2-C513DE8668DB}">
      <text>
        <t>[Threaded comment]
Your version of Excel allows you to read this threaded comment; however, any edits to it will get removed if the file is opened in a newer version of Excel. Learn more: https://go.microsoft.com/fwlink/?linkid=870924
Comment:
    A: Indirect water recycling (we don’t say reuse in the UK)</t>
      </text>
    </comment>
    <comment ref="G106" authorId="172" shapeId="0" xr:uid="{7006BFFA-4130-428A-B0D0-C7540E7A92DA}">
      <text>
        <t>[Threaded comment]
Your version of Excel allows you to read this threaded comment; however, any edits to it will get removed if the file is opened in a newer version of Excel. Learn more: https://go.microsoft.com/fwlink/?linkid=870924
Comment:
    A: Indirect water recycling (we don’t say reuse in the UK)</t>
      </text>
    </comment>
    <comment ref="I106" authorId="173" shapeId="0" xr:uid="{FFA162E6-749E-43D2-A66D-3E2FA58F6EB3}">
      <text>
        <t>[Threaded comment]
Your version of Excel allows you to read this threaded comment; however, any edits to it will get removed if the file is opened in a newer version of Excel. Learn more: https://go.microsoft.com/fwlink/?linkid=870924
Comment:
    E: River augmentation. If approved, the Sandown Water Recycling Project would release purified recycled water into the Eastern River Yar – supplementing flows to increase available abstraction further downstream.</t>
      </text>
    </comment>
    <comment ref="F107" authorId="174" shapeId="0" xr:uid="{9E676518-2057-4782-9190-178331EE4968}">
      <text>
        <t xml:space="preserve">[Threaded comment]
Your version of Excel allows you to read this threaded comment; however, any edits to it will get removed if the file is opened in a newer version of Excel. Learn more: https://go.microsoft.com/fwlink/?linkid=870924
Comment:
    This one isnt as simple as we serve an area of over 900 square miles and both our water treatment plants and planned water purification facilities are spread out across that area.  
Reply:
    RM, they won't give us a value. So can we include all the other Jacksonville data but not this column. </t>
      </text>
    </comment>
    <comment ref="H107" authorId="175" shapeId="0" xr:uid="{47FB7BBA-5FBF-4A30-B3F0-4C571AC5C63F}">
      <text>
        <t>[Threaded comment]
Your version of Excel allows you to read this threaded comment; however, any edits to it will get removed if the file is opened in a newer version of Excel. Learn more: https://go.microsoft.com/fwlink/?linkid=870924
Comment:
    Reclaimed water (recycled water from wastewater)</t>
      </text>
    </comment>
    <comment ref="I107" authorId="176" shapeId="0" xr:uid="{71EA660C-82E1-4537-9D8E-E33CEC39B6EC}">
      <text>
        <t>[Threaded comment]
Your version of Excel allows you to read this threaded comment; however, any edits to it will get removed if the file is opened in a newer version of Excel. Learn more: https://go.microsoft.com/fwlink/?linkid=870924
Comment:
    Groundwater augmentation. Purified water will be conveyed back to the aquifer using aquifer replenishment wells. Aquifer replenishment results in a proportional increase in permitted withdrawals of potable source supply.</t>
      </text>
    </comment>
    <comment ref="F111" authorId="177" shapeId="0" xr:uid="{1205A04C-06DB-490F-A4FC-DD5668863680}">
      <text>
        <t xml:space="preserve">[Threaded comment]
Your version of Excel allows you to read this threaded comment; however, any edits to it will get removed if the file is opened in a newer version of Excel. Learn more: https://go.microsoft.com/fwlink/?linkid=870924
Comment:
    Andres explained in Ovelaps LA emails that NEXT supplies 1 million… but it will overlap with the first 2, so GWRS &amp; DPR Headworks are cumulative in their own right but by 2040s its 1 million total. So I have deducated 270000 + 13400 from the 1 million total so that we don’t double cuont them. </t>
      </text>
    </comment>
    <comment ref="K111" authorId="178" shapeId="0" xr:uid="{C67401B2-B25D-45F9-845A-8CB7F92B31AC}">
      <text>
        <t>[Threaded comment]
Your version of Excel allows you to read this threaded comment; however, any edits to it will get removed if the file is opened in a newer version of Excel. Learn more: https://go.microsoft.com/fwlink/?linkid=870924
Comment:
    Andres said - Phased from 2030’s - 2040’s   in his template, and in the later email about overlaps he corrected 2030s to 2040s</t>
      </text>
    </comment>
    <comment ref="E112" authorId="179" shapeId="0" xr:uid="{5E55A12D-02EF-43B2-8575-E1A03F902E02}">
      <text>
        <t>[Threaded comment]
Your version of Excel allows you to read this threaded comment; however, any edits to it will get removed if the file is opened in a newer version of Excel. Learn more: https://go.microsoft.com/fwlink/?linkid=870924
Comment:
    In construction, the project is being implemented in various phases with the first phase focussing on the Maselspoort Water Treatment Works’ filters refurbishment and plant de-bottling commencing in 2024.
The reuse plant will initially have a IPR &amp; DPR combined treatment capacity of 70 ML/day after initial project phases are completed and an final reuse treatment capacity of 130 ML/day.</t>
      </text>
    </comment>
    <comment ref="G112" authorId="180" shapeId="0" xr:uid="{6F6A9E54-C9A4-4757-8BB7-5FD278316DC3}">
      <text>
        <r>
          <rPr>
            <b/>
            <sz val="9"/>
            <color indexed="81"/>
            <rFont val="Tahoma"/>
            <family val="2"/>
          </rPr>
          <t>Danielle Francis:</t>
        </r>
        <r>
          <rPr>
            <sz val="9"/>
            <color indexed="81"/>
            <rFont val="Tahoma"/>
            <family val="2"/>
          </rPr>
          <t xml:space="preserve">
Rakshit, can we could this in both IPR &amp; DPR? Een tho I haven't filled it our as 2 separate rows?Thanks!</t>
        </r>
      </text>
    </comment>
    <comment ref="F113" authorId="181" shapeId="0" xr:uid="{D2DA1BF0-F2F3-407B-9DE9-1EF39ABD83D3}">
      <text>
        <t>[Threaded comment]
Your version of Excel allows you to read this threaded comment; however, any edits to it will get removed if the file is opened in a newer version of Excel. Learn more: https://go.microsoft.com/fwlink/?linkid=870924
Comment:
    WAS 13000 BUT THAT WAS CUSTOMERS</t>
      </text>
    </comment>
    <comment ref="E114" authorId="182" shapeId="0" xr:uid="{4295DA52-CC4F-477C-8CD4-B139DA3F55B2}">
      <text>
        <t>[Threaded comment]
Your version of Excel allows you to read this threaded comment; however, any edits to it will get removed if the file is opened in a newer version of Excel. Learn more: https://go.microsoft.com/fwlink/?linkid=870924
Comment:
    Operating (built and in use)</t>
      </text>
    </comment>
    <comment ref="F114" authorId="183" shapeId="0" xr:uid="{BF36E9CB-971A-424B-80D4-25A5E013AECE}">
      <text>
        <t xml:space="preserve">[Threaded comment]
Your version of Excel allows you to read this threaded comment; however, any edits to it will get removed if the file is opened in a newer version of Excel. Learn more: https://go.microsoft.com/fwlink/?linkid=870924
Comment:
    Purified water is injected into our local groundwater basin and then is provided with redundant treatment at our Mission Basin Groundwater Purification Facility, and then blended with water produced from the City’s surface water filtration plant in the distribution system. The Mission Basin plant (6.37 mgd) was constructed in 1992 and the surface water filtration plant (25 mgd) was constructed in 1983. Population served is ~170,000.
</t>
      </text>
    </comment>
    <comment ref="H114" authorId="184" shapeId="0" xr:uid="{FD9B37C9-77CD-49B0-BEB9-616F3F55D48C}">
      <text>
        <t>[Threaded comment]
Your version of Excel allows you to read this threaded comment; however, any edits to it will get removed if the file is opened in a newer version of Excel. Learn more: https://go.microsoft.com/fwlink/?linkid=870924
Comment:
    Wastewater secondary effluent</t>
      </text>
    </comment>
    <comment ref="E116" authorId="185" shapeId="0" xr:uid="{4C2010FC-D56D-432D-AFE5-C893A32352E0}">
      <text>
        <t>[Threaded comment]
Your version of Excel allows you to read this threaded comment; however, any edits to it will get removed if the file is opened in a newer version of Excel. Learn more: https://go.microsoft.com/fwlink/?linkid=870924
Comment:
    Opearting Under permit</t>
      </text>
    </comment>
    <comment ref="C117" authorId="186" shapeId="0" xr:uid="{77BAEFD1-DE43-4362-9B74-7FF878455B31}">
      <text>
        <t xml:space="preserve">[Threaded comment]
Your version of Excel allows you to read this threaded comment; however, any edits to it will get removed if the file is opened in a newer version of Excel. Learn more: https://go.microsoft.com/fwlink/?linkid=870924
Comment:
    How many CITIES will be supplied with the pure water from your project/facility?  Do you happen to have a rough figure for this? For many places it’s just 1, their own city; but some of the Texas places wholesale to dozens of others, for example, and WRD supplies to 43 cities in LA County. Your number must be huge?! Let’s go with more than 100 cities. 
</t>
      </text>
    </comment>
    <comment ref="F117" authorId="187" shapeId="0" xr:uid="{DCB7B29D-E9F3-46DA-8759-C9DA56B266AB}">
      <text>
        <t xml:space="preserve">[Threaded comment]
Your version of Excel allows you to read this threaded comment; however, any edits to it will get removed if the file is opened in a newer version of Excel. Learn more: https://go.microsoft.com/fwlink/?linkid=870924
Comment:
    How many PEOPLE (not properties) will be supplied with the pure water from your project/facility?  Is the answer 19 million? I know your story says that PWSC will produce enough water for 1.5 million people, but my question is slightly different, it’s how many ppl will receive water that contains purified water (presumably a lot more). Up to 15 million. While Metropolitan’s entire service area is 19 million and they all benefit, up to 15 million could receive the water.
</t>
      </text>
    </comment>
    <comment ref="G117" authorId="180" shapeId="0" xr:uid="{83769B52-837A-4931-9D25-DAA3AF0B7439}">
      <text>
        <r>
          <rPr>
            <b/>
            <sz val="9"/>
            <color indexed="81"/>
            <rFont val="Tahoma"/>
            <family val="2"/>
          </rPr>
          <t>Danielle Francis:</t>
        </r>
        <r>
          <rPr>
            <sz val="9"/>
            <color indexed="81"/>
            <rFont val="Tahoma"/>
            <family val="2"/>
          </rPr>
          <t xml:space="preserve">
Rakshit can we pls cunt this in both IPR and DPR even though I've done it as just one row - thnanks!</t>
        </r>
      </text>
    </comment>
    <comment ref="G118" authorId="188" shapeId="0" xr:uid="{A93112D3-9AF8-4A3C-AC7E-F7701B8FD819}">
      <text>
        <t>[Threaded comment]
Your version of Excel allows you to read this threaded comment; however, any edits to it will get removed if the file is opened in a newer version of Excel. Learn more: https://go.microsoft.com/fwlink/?linkid=870924
Comment:
    Indirect potable reuse (for its advance treated water for seawater barrier protection &amp; groundwater replenishment) in addition to Nitrified/Denitrified recycled water for cooling towers and MF/RO demineralized water for boiler feeds at oil refineries.</t>
      </text>
    </comment>
    <comment ref="H118" authorId="189" shapeId="0" xr:uid="{E5BB5ED8-BB7B-48D5-8C44-E9D3F4311F77}">
      <text>
        <t>[Threaded comment]
Your version of Excel allows you to read this threaded comment; however, any edits to it will get removed if the file is opened in a newer version of Excel. Learn more: https://go.microsoft.com/fwlink/?linkid=870924
Comment:
    Secondary treated wastewater which undergoes MF before RO and AOP.</t>
      </text>
    </comment>
    <comment ref="E119" authorId="190" shapeId="0" xr:uid="{EFEDAE26-6CF1-48E8-8A1A-6825EC65C67F}">
      <text>
        <t xml:space="preserve">[Threaded comment]
Your version of Excel allows you to read this threaded comment; however, any edits to it will get removed if the file is opened in a newer version of Excel. Learn more: https://go.microsoft.com/fwlink/?linkid=870924
Comment:
    Operating, though this exploratory project is not currently active.
DF will explain that Operating means supplying to municipal system. </t>
      </text>
    </comment>
    <comment ref="G119" authorId="191" shapeId="0" xr:uid="{A0D2876F-8D8F-4F4A-8B21-2080A70AE4E5}">
      <text>
        <t>[Threaded comment]
Your version of Excel allows you to read this threaded comment; however, any edits to it will get removed if the file is opened in a newer version of Excel. Learn more: https://go.microsoft.com/fwlink/?linkid=870924
Comment:
    High purity water for brewing beer</t>
      </text>
    </comment>
    <comment ref="I119" authorId="192" shapeId="0" xr:uid="{F709F7A6-A3C9-469D-AB30-E1DF43B447B7}">
      <text>
        <t>[Threaded comment]
Your version of Excel allows you to read this threaded comment; however, any edits to it will get removed if the file is opened in a newer version of Excel. Learn more: https://go.microsoft.com/fwlink/?linkid=870924
Comment:
    High purity water for demonstration and education</t>
      </text>
    </comment>
    <comment ref="F120" authorId="193" shapeId="0" xr:uid="{50B29DBC-7AE2-4470-9C67-65828BEAF8E4}">
      <text>
        <t xml:space="preserve">[Threaded comment]
Your version of Excel allows you to read this threaded comment; however, any edits to it will get removed if the file is opened in a newer version of Excel. Learn more: https://go.microsoft.com/fwlink/?linkid=870924
Comment:
    Typically 1m but 2 during drought. We will use 2 as per his edits to the story. </t>
      </text>
    </comment>
    <comment ref="C121" authorId="194" shapeId="0" xr:uid="{72AFE1A0-8BD9-401A-801F-A0A296296D08}">
      <text>
        <t xml:space="preserve">[Threaded comment]
Your version of Excel allows you to read this threaded comment; however, any edits to it will get removed if the file is opened in a newer version of Excel. Learn more: https://go.microsoft.com/fwlink/?linkid=870924
Comment:
    How many CITIES receive purified water from this project?  For many places this is just 1, but for you, as well as City of Wichita Falls, there are your treated water customers (Archer County MUD, Sheppard Air Force Base, Burkburnett, Dean Dale, Friburg-Cooper, Iowa Park, Holliday, Lake Side City, Wichita Valley, Pleasant Valley, Red River Authority, and Scotland). Are all 12 of them Cities (which would make 13?) Are Archer County and Windthorst also cities (which would make 15)?
For the DPR, only Wichita Falls and 11 of its potable wholesale customers received the water.  For the IPR, It is Wichita Falls, 12 potable wholesale customers and 1 raw wholesale customer.  3 of our raw wholesale customers do not receive IPR water.  I removed Archer City from your list, above, as they are one of the raw wholesale customers that do not receive any reuse water.  Archer County MUD is a potable water customer and I added them to your list, above.  Windthorst is a raw wholesale customer and they do receive IPR water.
</t>
      </text>
    </comment>
    <comment ref="E121" authorId="195" shapeId="0" xr:uid="{052280D0-8785-413C-8D7F-A6955ADAD97D}">
      <text>
        <t>[Threaded comment]
Your version of Excel allows you to read this threaded comment; however, any edits to it will get removed if the file is opened in a newer version of Excel. Learn more: https://go.microsoft.com/fwlink/?linkid=870924
Comment:
    The City of Wichita Falls Direct Potable Reuse system was in use from July 2014 through July 2015.
I'll list it as Operating (because it provided water to ppl, which is the main criteria) but note in the title that it's not operating now.</t>
      </text>
    </comment>
    <comment ref="F121" authorId="196" shapeId="0" xr:uid="{F6F48D5E-240A-472A-A52C-C8C663508038}">
      <text>
        <t xml:space="preserve">[Threaded comment]
Your version of Excel allows you to read this threaded comment; however, any edits to it will get removed if the file is opened in a newer version of Excel. Learn more: https://go.microsoft.com/fwlink/?linkid=870924
Comment:
    How many PEOPLE (not properties) receive purified water from this project?  Do you have a rough figure?  For the DPR it was 104,000 in WIchita Falls and an additional 36,000 potable wholesale customers for a total of 140,000.  For the IPR it is 104,000 in Wichita Falls, 36,000 in potable wholesale customers and an additional 1700 for raw wholesale customers.
</t>
      </text>
    </comment>
    <comment ref="G121" authorId="197" shapeId="0" xr:uid="{69444E32-854B-47D4-83F5-123E9DED7F56}">
      <text>
        <t>[Threaded comment]
Your version of Excel allows you to read this threaded comment; however, any edits to it will get removed if the file is opened in a newer version of Excel. Learn more: https://go.microsoft.com/fwlink/?linkid=870924
Comment:
    The City of Wichita Falls has done:
Direct Potable Reuse
Industrial Reuse
And Indirect Potable Reuse</t>
      </text>
    </comment>
    <comment ref="I121" authorId="198" shapeId="0" xr:uid="{1980BD52-2D08-4AA8-A097-715B7626D2B4}">
      <text>
        <t>[Threaded comment]
Your version of Excel allows you to read this threaded comment; however, any edits to it will get removed if the file is opened in a newer version of Excel. Learn more: https://go.microsoft.com/fwlink/?linkid=870924
Comment:
    The Direct Potable Reuse system was a Raw water augmentation project.
The Indirect Potable Reuse system is a reservoir augmentation project.</t>
      </text>
    </comment>
    <comment ref="C122" authorId="199" shapeId="0" xr:uid="{FEF5E285-14AC-4F75-98DB-DEC031330077}">
      <text>
        <t xml:space="preserve">[Threaded comment]
Your version of Excel allows you to read this threaded comment; however, any edits to it will get removed if the file is opened in a newer version of Excel. Learn more: https://go.microsoft.com/fwlink/?linkid=870924
Comment:
    How many CITIES receive purified water from this project?  For many places this is just 1, but for you, as well as City of Wichita Falls, there are your treated water customers (Archer County MUD, Sheppard Air Force Base, Burkburnett, Dean Dale, Friburg-Cooper, Iowa Park, Holliday, Lake Side City, Wichita Valley, Pleasant Valley, Red River Authority, and Scotland). Are all 12 of them Cities (which would make 13?) Are Archer County and Windthorst also cities (which would make 15)?
For the DPR, only Wichita Falls and 11 of its potable wholesale customers received the water.  For the IPR, It is Wichita Falls, 12 potable wholesale customers and 1 raw wholesale customer.  3 of our raw wholesale customers do not receive IPR water.  I removed Archer City from your list, above, as they are one of the raw wholesale customers that do not receive any reuse water.  Archer County MUD is a potable water customer and I added them to your list, above.  Windthorst is a raw wholesale customer and they do receive IPR water.
</t>
      </text>
    </comment>
    <comment ref="F122" authorId="200" shapeId="0" xr:uid="{4409050B-A38E-4D56-9EFB-57C4CD43ACBB}">
      <text>
        <t xml:space="preserve">[Threaded comment]
Your version of Excel allows you to read this threaded comment; however, any edits to it will get removed if the file is opened in a newer version of Excel. Learn more: https://go.microsoft.com/fwlink/?linkid=870924
Comment:
    How many PEOPLE (not properties) receive purified water from this project?  Do you have a rough figure?  For the DPR it was 104,000 in WIchita Falls and an additional 36,000 potable wholesale customers for a total of 140,000.  For the IPR it is 104,000 in Wichita Falls, 36,000 in potable wholesale customers and an additional 1700 for raw wholesale customers.
</t>
      </text>
    </comment>
    <comment ref="G122" authorId="201" shapeId="0" xr:uid="{AA3B6EED-D0D6-4D04-A2D5-50A5282A838B}">
      <text>
        <t>[Threaded comment]
Your version of Excel allows you to read this threaded comment; however, any edits to it will get removed if the file is opened in a newer version of Excel. Learn more: https://go.microsoft.com/fwlink/?linkid=870924
Comment:
    The City of Wichita Falls has done:
Direct Potable Reuse
Industrial Reuse
And Indirect Potable Reuse</t>
      </text>
    </comment>
    <comment ref="I122" authorId="202" shapeId="0" xr:uid="{834DF52E-01DA-4332-8196-594A27A69BF0}">
      <text>
        <t>[Threaded comment]
Your version of Excel allows you to read this threaded comment; however, any edits to it will get removed if the file is opened in a newer version of Excel. Learn more: https://go.microsoft.com/fwlink/?linkid=870924
Comment:
    The Direct Potable Reuse system was a Raw water augmentation project.
The Indirect Potable Reuse system is a reservoir augmentation project.</t>
      </text>
    </comment>
    <comment ref="E123" authorId="203" shapeId="0" xr:uid="{F4AC3D4C-6498-40D1-A2E0-462D3863FE02}">
      <text>
        <t>[Threaded comment]
Your version of Excel allows you to read this threaded comment; however, any edits to it will get removed if the file is opened in a newer version of Excel. Learn more: https://go.microsoft.com/fwlink/?linkid=870924
Comment:
    Polk County’s Cherry Hill DPR Pilot project includes design, construction, and 12 months of demonstration testing that began August 16, 2023. It is a feasibility study and 14,400 gpd (10gpm) field-scale treatment facility to explore the development of purified recycled water for long-term water supply planning.</t>
      </text>
    </comment>
    <comment ref="H123" authorId="204" shapeId="0" xr:uid="{9E03659B-8106-45D5-8B6C-33439C5556C5}">
      <text>
        <t>[Threaded comment]
Your version of Excel allows you to read this threaded comment; however, any edits to it will get removed if the file is opened in a newer version of Excel. Learn more: https://go.microsoft.com/fwlink/?linkid=870924
Comment:
    Reclaimed water from Polk County’s Northwest Regional Wastewater Treatment Facility</t>
      </text>
    </comment>
    <comment ref="K123" authorId="205" shapeId="0" xr:uid="{8F902509-5E18-4241-8ED9-C4B891016805}">
      <text>
        <t xml:space="preserve">[Threaded comment]
Your version of Excel allows you to read this threaded comment; however, any edits to it will get removed if the file is opened in a newer version of Excel. Learn more: https://go.microsoft.com/fwlink/?linkid=870924
Comment:
    Again, pending Board approval, we would expect to start blending the purified recycled water into the community distribution system after all full-scale construction and permitting is achieved. This would occur no sooner than 2028.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tc={FDF933BD-5D77-4DFF-9F9B-0AF3AEFCFC2D}</author>
    <author>tc={B7FAF08D-93F5-4073-9BC3-89D1CCBF16AF}</author>
    <author>tc={7DF0A1B4-67F4-42EC-A179-6A7A783B0556}</author>
    <author>tc={0E7FB7F0-CCCF-45A6-9EB9-E1C1E6ED8F2C}</author>
    <author>tc={E3D1B120-EA5E-44AC-B3BF-34CEB960AF1E}</author>
    <author>tc={EE6F6CC8-27A3-4A4B-A6D1-D9505223DC47}</author>
  </authors>
  <commentList>
    <comment ref="D4" authorId="0" shapeId="0" xr:uid="{FDF933BD-5D77-4DFF-9F9B-0AF3AEFCFC2D}">
      <text>
        <t>[Threaded comment]
Your version of Excel allows you to read this threaded comment; however, any edits to it will get removed if the file is opened in a newer version of Excel. Learn more: https://go.microsoft.com/fwlink/?linkid=870924
Comment:
    DF note excludes Oxnard, San Elijo
Reply:
    DF note includes the value of LA as 2 dots, San Fran as 3 dots, Long Beach as 2 dots</t>
      </text>
    </comment>
    <comment ref="D5" authorId="1" shapeId="0" xr:uid="{B7FAF08D-93F5-4073-9BC3-89D1CCBF16AF}">
      <text>
        <t>[Threaded comment]
Your version of Excel allows you to read this threaded comment; however, any edits to it will get removed if the file is opened in a newer version of Excel. Learn more: https://go.microsoft.com/fwlink/?linkid=870924
Comment:
    Because El Paso counts as 2</t>
      </text>
    </comment>
    <comment ref="D9" authorId="2" shapeId="0" xr:uid="{7DF0A1B4-67F4-42EC-A179-6A7A783B0556}">
      <text>
        <t>[Threaded comment]
Your version of Excel allows you to read this threaded comment; however, any edits to it will get removed if the file is opened in a newer version of Excel. Learn more: https://go.microsoft.com/fwlink/?linkid=870924
Comment:
    Because scottsdale counts as 2</t>
      </text>
    </comment>
    <comment ref="E21" authorId="3" shapeId="0" xr:uid="{0E7FB7F0-CCCF-45A6-9EB9-E1C1E6ED8F2C}">
      <text>
        <t>[Threaded comment]
Your version of Excel allows you to read this threaded comment; however, any edits to it will get removed if the file is opened in a newer version of Excel. Learn more: https://go.microsoft.com/fwlink/?linkid=870924
Comment:
    Ethek counts as 3, Cape Town as 2</t>
      </text>
    </comment>
    <comment ref="E22" authorId="4" shapeId="0" xr:uid="{E3D1B120-EA5E-44AC-B3BF-34CEB960AF1E}">
      <text>
        <t>[Threaded comment]
Your version of Excel allows you to read this threaded comment; however, any edits to it will get removed if the file is opened in a newer version of Excel. Learn more: https://go.microsoft.com/fwlink/?linkid=870924
Comment:
    Hampshire counts as 2</t>
      </text>
    </comment>
    <comment ref="E26" authorId="5" shapeId="0" xr:uid="{EE6F6CC8-27A3-4A4B-A6D1-D9505223DC47}">
      <text>
        <t>[Threaded comment]
Your version of Excel allows you to read this threaded comment; however, any edits to it will get removed if the file is opened in a newer version of Excel. Learn more: https://go.microsoft.com/fwlink/?linkid=870924
Comment:
    Barcelona counts as 2</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tc={126154ED-D581-42E7-BA52-FEEBCE450EE7}</author>
    <author>tc={9FF01F5A-5445-4C9E-9FB1-6D97CABDEF55}</author>
    <author>tc={A84EB4B4-EF3A-47C1-B5E3-C71CB824755B}</author>
    <author>tc={F3B69873-8509-4BC0-A978-D5A05D9638F8}</author>
    <author>tc={9C17C9A8-E0A4-4B0C-B1EA-80545FEBF891}</author>
  </authors>
  <commentList>
    <comment ref="M7" authorId="0" shapeId="0" xr:uid="{126154ED-D581-42E7-BA52-FEEBCE450EE7}">
      <text>
        <t>[Threaded comment]
Your version of Excel allows you to read this threaded comment; however, any edits to it will get removed if the file is opened in a newer version of Excel. Learn more: https://go.microsoft.com/fwlink/?linkid=870924
Comment:
    DF note excludes Oxnard, San Elijo
Reply:
    DF note includes the value of LA as 2 dots, San Fran as 3 dots, Long Beach as 2 dots</t>
      </text>
    </comment>
    <comment ref="M8" authorId="1" shapeId="0" xr:uid="{9FF01F5A-5445-4C9E-9FB1-6D97CABDEF55}">
      <text>
        <t>[Threaded comment]
Your version of Excel allows you to read this threaded comment; however, any edits to it will get removed if the file is opened in a newer version of Excel. Learn more: https://go.microsoft.com/fwlink/?linkid=870924
Comment:
    Because El Paso counts as 2</t>
      </text>
    </comment>
    <comment ref="M12" authorId="2" shapeId="0" xr:uid="{A84EB4B4-EF3A-47C1-B5E3-C71CB824755B}">
      <text>
        <t>[Threaded comment]
Your version of Excel allows you to read this threaded comment; however, any edits to it will get removed if the file is opened in a newer version of Excel. Learn more: https://go.microsoft.com/fwlink/?linkid=870924
Comment:
    Because scottsdale counts as 2</t>
      </text>
    </comment>
    <comment ref="O58" authorId="3" shapeId="0" xr:uid="{F3B69873-8509-4BC0-A978-D5A05D9638F8}">
      <text>
        <t>[Threaded comment]
Your version of Excel allows you to read this threaded comment; however, any edits to it will get removed if the file is opened in a newer version of Excel. Learn more: https://go.microsoft.com/fwlink/?linkid=870924
Comment:
    Alameda deleted</t>
      </text>
    </comment>
    <comment ref="O59" authorId="4" shapeId="0" xr:uid="{9C17C9A8-E0A4-4B0C-B1EA-80545FEBF891}">
      <text>
        <t>[Threaded comment]
Your version of Excel allows you to read this threaded comment; however, any edits to it will get removed if the file is opened in a newer version of Excel. Learn more: https://go.microsoft.com/fwlink/?linkid=870924
Comment:
    Add Washington Utah</t>
      </text>
    </comment>
  </commentList>
</comments>
</file>

<file path=xl/sharedStrings.xml><?xml version="1.0" encoding="utf-8"?>
<sst xmlns="http://schemas.openxmlformats.org/spreadsheetml/2006/main" count="9602" uniqueCount="1972">
  <si>
    <t>Name of program/project</t>
  </si>
  <si>
    <t>Service area</t>
  </si>
  <si>
    <t>Whole/part</t>
  </si>
  <si>
    <t>Other locations</t>
  </si>
  <si>
    <t>Other partners</t>
  </si>
  <si>
    <t>Phase</t>
  </si>
  <si>
    <t>IPR/DPR</t>
  </si>
  <si>
    <t>Source water</t>
  </si>
  <si>
    <t>Start year</t>
  </si>
  <si>
    <t>Operating rules</t>
  </si>
  <si>
    <t>Place (name of dot)</t>
  </si>
  <si>
    <t>Decisions</t>
  </si>
  <si>
    <t>Criteria to be on it</t>
  </si>
  <si>
    <t>Examples</t>
  </si>
  <si>
    <t>Description</t>
  </si>
  <si>
    <t xml:space="preserve">Places must be somewhere on the journey towards PRW/potable reuse - either considering/exploring it through some education or stakeholder engagement initiative, or a demo plant, or in planning / design / construction / operating stages. They do not have to be 100% certain that they will adopt PRW, but they must be willing to specify some level of intent to consider it as part of their options. 
If they are using a process train that could one day form part of PRW, but do not wish to state that there is an intention to explore drinking as an end use, they should not go on the map.  </t>
  </si>
  <si>
    <t>Where multiple, separate facilities/projects exist within the operating area of a single utility</t>
  </si>
  <si>
    <t>Unacknowledged reuse</t>
  </si>
  <si>
    <t xml:space="preserve">If places operate unacknowledged reuse, eg discharge recycled water into an upstream body that's part of the drinking water supply, they are welcome to join the map if they want to make some sort of acknowledgement of the reuse. If they don't disclose or talk about the reuse, we won't put them on the map. (See Rule 1). </t>
  </si>
  <si>
    <t>Participation is voluntary</t>
  </si>
  <si>
    <t xml:space="preserve">Places will only be added to the map if the water servicing entity wants to be (the water utility, or the City of XX, for example). </t>
  </si>
  <si>
    <t xml:space="preserve">Website link </t>
  </si>
  <si>
    <t xml:space="preserve">Do we insist on a dedicated page rather than just a home page eg 'Smithtownwater.com' that means they still have to search content? </t>
  </si>
  <si>
    <t>Who can be the author</t>
  </si>
  <si>
    <t xml:space="preserve">The owner of the AWTP facility, or the entity that provides services to the customer. Where these are different, it should usually be the entity that normally leads communications about the facility/project. </t>
  </si>
  <si>
    <t>Start decade</t>
  </si>
  <si>
    <t xml:space="preserve">SteerCo </t>
  </si>
  <si>
    <t xml:space="preserve">If I have a steering committee it needs someone from California (eg Andy or Jason Dadakis) who has clarity on all the overlaps. It also needs a strong data / engineering person. John R would be good. Needs someone from Africa - suggest Chris Swartz but Daniel Petrie also good. Varsha the Europe contact. </t>
  </si>
  <si>
    <t>Is a place a city, town, or other?</t>
  </si>
  <si>
    <t>Measure of capacity</t>
  </si>
  <si>
    <t>Spelling</t>
  </si>
  <si>
    <t xml:space="preserve">We will use british english </t>
  </si>
  <si>
    <t>California maps: primary determinant and the name of the entry has been, either the project/asset name, utility delivering it. </t>
  </si>
  <si>
    <t>ours has been slightly different: it's the place, or the community that live in that place. </t>
  </si>
  <si>
    <t>Most of the time, the two align - one project by one water utility serves one community in their town. Soquel.... El Paso.... Windhoek. </t>
  </si>
  <si>
    <t>But gets harder in California. You might have 3 projects that all serve one city.... eg mix of IPR &amp; DPR. One dot. Or You might have the reverse: one project that serves 5 cities. 5 dots?? </t>
  </si>
  <si>
    <t>Egs: </t>
  </si>
  <si>
    <t> Cape Town - Atlantis vs Faure. Wster Corp Wedtern Australia - the utility serves a state 14x the size of Texas.... you couldn't say projects in the north and south are one community. </t>
  </si>
  <si>
    <t>California - if WRD has 5 projects, this map lists that as 5 entries. But for our map, if 3 of them serve the same community, then don't those 3 projects just count as one? </t>
  </si>
  <si>
    <t>MWD: 1 massive project wholesales to 19 million ppl via 7 retail water utilities. Would we say that if each water utility has to undertake a specific outreach campaign with their own customers, then each of them is a separate community? OR, would you say that if MWD does one outreach campaign that covers all the customers of the different retailers - then are the collected customers basically one commmunity? </t>
  </si>
  <si>
    <t>Authors / approvals</t>
  </si>
  <si>
    <t>Name of water utility/entity leading PRW</t>
  </si>
  <si>
    <t>North America</t>
  </si>
  <si>
    <t>Africa</t>
  </si>
  <si>
    <t>Australia/NZ</t>
  </si>
  <si>
    <t>Europe</t>
  </si>
  <si>
    <t>Asia</t>
  </si>
  <si>
    <t>America</t>
  </si>
  <si>
    <t>Canada</t>
  </si>
  <si>
    <t xml:space="preserve">Brazil </t>
  </si>
  <si>
    <t>Namibia</t>
  </si>
  <si>
    <t>South Africa</t>
  </si>
  <si>
    <t>Spain</t>
  </si>
  <si>
    <t>England</t>
  </si>
  <si>
    <t>Belgium</t>
  </si>
  <si>
    <t>France</t>
  </si>
  <si>
    <t>Sweden</t>
  </si>
  <si>
    <t>Singapore</t>
  </si>
  <si>
    <t>Philippines</t>
  </si>
  <si>
    <t>India</t>
  </si>
  <si>
    <t>Australia</t>
  </si>
  <si>
    <t>New Zealand</t>
  </si>
  <si>
    <t>US by state:</t>
  </si>
  <si>
    <t>California</t>
  </si>
  <si>
    <t>Florida</t>
  </si>
  <si>
    <t>Texas</t>
  </si>
  <si>
    <t>Colorado</t>
  </si>
  <si>
    <t>Failed attempts</t>
  </si>
  <si>
    <t>It doesn't include failures but it absolutely can if they're willing to tell their story</t>
  </si>
  <si>
    <t>Arizona</t>
  </si>
  <si>
    <t>Washington</t>
  </si>
  <si>
    <t>Virginia</t>
  </si>
  <si>
    <t>Montana</t>
  </si>
  <si>
    <t>Oklahoma</t>
  </si>
  <si>
    <t>Georgia</t>
  </si>
  <si>
    <t>New Mexico</t>
  </si>
  <si>
    <t>Nevada</t>
  </si>
  <si>
    <t>Utah</t>
  </si>
  <si>
    <t>Marylands</t>
  </si>
  <si>
    <t>Idaho</t>
  </si>
  <si>
    <t>Oregon</t>
  </si>
  <si>
    <t>1960s</t>
  </si>
  <si>
    <t>1970s</t>
  </si>
  <si>
    <t>1980s</t>
  </si>
  <si>
    <t>1990s</t>
  </si>
  <si>
    <t>2000s</t>
  </si>
  <si>
    <t>2010s</t>
  </si>
  <si>
    <t>2020s</t>
  </si>
  <si>
    <t>IPR vs DPR projects/facilities</t>
  </si>
  <si>
    <t>(includes planned, construction, operating…. For exploring they are counted in this only if they have specified a type of project yet).</t>
  </si>
  <si>
    <t xml:space="preserve">So I need to make a note of the N number of Places included in this one. </t>
  </si>
  <si>
    <t>IPR exploring</t>
  </si>
  <si>
    <t>IPR planned</t>
  </si>
  <si>
    <t>IPR construction</t>
  </si>
  <si>
    <t>IPR operating</t>
  </si>
  <si>
    <t>DPR exploring</t>
  </si>
  <si>
    <t>DPR planned</t>
  </si>
  <si>
    <t>DPR construction</t>
  </si>
  <si>
    <t>DPR operating</t>
  </si>
  <si>
    <t>Places by stage</t>
  </si>
  <si>
    <t>Exploring</t>
  </si>
  <si>
    <t>In construction</t>
  </si>
  <si>
    <t>Source waters - pie chart</t>
  </si>
  <si>
    <t>Recycled water from wastewater only</t>
  </si>
  <si>
    <t>who to invite to Cali meeting to classify:</t>
  </si>
  <si>
    <t>Rupam</t>
  </si>
  <si>
    <t>Jenn</t>
  </si>
  <si>
    <t>Jason, Rosario, Claire, Emily</t>
  </si>
  <si>
    <t xml:space="preserve">Ben (MM, AC) </t>
  </si>
  <si>
    <t>What is PRW / potable reuse</t>
  </si>
  <si>
    <t>What is DPR</t>
  </si>
  <si>
    <t>stuart khan</t>
  </si>
  <si>
    <t xml:space="preserve">xxx Look at the new Cali Regs or the WHO or the EPA 2017 Guide. Note that DPR is places doing Raw or Treated water Aug under the Cali classifications. </t>
  </si>
  <si>
    <t xml:space="preserve">Or, we include all Places, but add a category of Not yet known/Unsure. </t>
  </si>
  <si>
    <t>Unsure</t>
  </si>
  <si>
    <t>Stormwater only</t>
  </si>
  <si>
    <t>Recycled water from wastewater and stormwater</t>
  </si>
  <si>
    <t xml:space="preserve">Other </t>
  </si>
  <si>
    <t>WateReuse Ass'n support &amp; contact lists</t>
  </si>
  <si>
    <t>LinkedIn stalking</t>
  </si>
  <si>
    <t>Places that said No:</t>
  </si>
  <si>
    <t xml:space="preserve">Places that said Not yet: </t>
  </si>
  <si>
    <t xml:space="preserve">Adelaide </t>
  </si>
  <si>
    <t xml:space="preserve">Danielle </t>
  </si>
  <si>
    <t>Ben G</t>
  </si>
  <si>
    <t>John R</t>
  </si>
  <si>
    <t>Jason D/Claire Johnson/ Rosario</t>
  </si>
  <si>
    <t>Noelle?</t>
  </si>
  <si>
    <t xml:space="preserve">Linda M? </t>
  </si>
  <si>
    <t>Collaboration Lead</t>
  </si>
  <si>
    <t>Rest of US</t>
  </si>
  <si>
    <t>Daniel Petrie/Chris Swartz</t>
  </si>
  <si>
    <t>Chair &amp; Project Director, + Australia/NZ lead</t>
  </si>
  <si>
    <t xml:space="preserve">Varha Wylie/Yvan Poussade </t>
  </si>
  <si>
    <t>Capacity in AFY</t>
  </si>
  <si>
    <r>
      <t xml:space="preserve">eg Sydney Water might build multiple schemes…. Cape Town will have Cape Flats &amp; Atlantis &amp; Faure, all within the CoCT's operating area. But separate them because Atlantis has been going 3 decades &amp; uses stormwater too - quite a different scheme. </t>
    </r>
    <r>
      <rPr>
        <sz val="11"/>
        <color rgb="FFFF0000"/>
        <rFont val="Calibri"/>
        <family val="2"/>
        <scheme val="minor"/>
      </rPr>
      <t>Could we also differentiate Cape Town Old Mutual??</t>
    </r>
    <r>
      <rPr>
        <sz val="11"/>
        <color theme="1"/>
        <rFont val="Calibri"/>
        <family val="2"/>
        <scheme val="minor"/>
      </rPr>
      <t xml:space="preserve"> NEWater PUB is 5 projects but 1 place. </t>
    </r>
  </si>
  <si>
    <t xml:space="preserve">The geographic location of the community served, ie the town/city/district that you could look up on the map, or that is recognisable to people in unrelated parts of the world. This may not be the same specific location/name as the treatment facility or utility/entity. Priority is for the 'where it's happening' over the 'who is providing'. 
A dot in a city does not necessarily mean that the whole city will be part of a project. It simply cites the city or town which is the location that the project will serve. If it makes more sense to carve out the Place as a specific subset of a city/town, we can do so. Eg a dot might be called 'South [Town]' instead of just '[Town]'. But the preference is for simplicity in naming, we can clafify in a Key to the map that a dot doesn't mean the entirety of that location would receive the water. </t>
  </si>
  <si>
    <t>Westminster</t>
  </si>
  <si>
    <t xml:space="preserve">PUREWater Westminster </t>
  </si>
  <si>
    <t>City of Westminster</t>
  </si>
  <si>
    <t>Westminster is a city in northern Maryland, United States. It is the seat of Carroll County. The city's population was 19,960 at the 2020 census. Westminster is an outlying community within the Baltimore-Towson, MD MSA, which is part of a greater Washington-Baltimore-Northern Virginia, DC-MD-VA-WV CSA. Wikipedia
Area: 6.653 mi² ; Elevation: 764′ ; Population: 20,062 (2021)</t>
  </si>
  <si>
    <t xml:space="preserve">The PUREWater Westminster project is intended to purify effluent of the existing Water Reclamation Facility (WRF) (previously referred to as the Wastewater Treatment Plant) and augment Cranberry Reservoir, which is one of the water sources of the current membrane filtration water treatment plant (WTP), known as Cranberry Water Treatment Plant.  Figure 1 shows the location of the WRF, Reservoir and WTP.  </t>
  </si>
  <si>
    <t>No</t>
  </si>
  <si>
    <t xml:space="preserve">City of Westminster, Maryland Department of the Environment, and several other critical county and City departments </t>
  </si>
  <si>
    <t>IPR</t>
  </si>
  <si>
    <t>RW from WW</t>
  </si>
  <si>
    <t>Reservoir</t>
  </si>
  <si>
    <t>Westminster, like other cities across the United States, is experiencing increased, recurring drought conditions. In response, the city has been proactive in its water supply planning to ensure local water reliability now and for the future. One forward-thinking way the city is planning for the future is by launching PUREWater Westminster, which will use proven technologies of Ultrafiltration, Reverse Osmosis, Granular Activated Carbon, Ultraviolet Disinfection and Advanced Oxidation to purify reclaimed water to provide a safe, sustainable, and drought-resistant drinking water supply. This initiative will help Westminster keep local control of its water supply and costs and provide a pathway for economic growth, business and commercial development, and continued community vitality.</t>
  </si>
  <si>
    <t>https://www.westminstermd.gov/purewater</t>
  </si>
  <si>
    <t>Anne Arundel County Department of Public Works</t>
  </si>
  <si>
    <t>Our wAAter – Managed Aquifer Recharge</t>
  </si>
  <si>
    <t>Anne Arundel County lies within the center of Maryland on the western shore of the Chesapeake Bay.  Situated to the south and east of Baltimore, DPW delivers nearly 13 billion gallons of water to more than 110,000 customers.</t>
  </si>
  <si>
    <t>No, we are near the City of Baltimore and also surround the City of Annapolis, but do not provide water services to those locations.</t>
  </si>
  <si>
    <t>We are investigating the feasibility of recharging the aquifer with purified recycled water.  Final locations have not been determined.</t>
  </si>
  <si>
    <t>No.</t>
  </si>
  <si>
    <t>Groundwater</t>
  </si>
  <si>
    <t>Altamonte Springs</t>
  </si>
  <si>
    <t>City of Altamonte Springs</t>
  </si>
  <si>
    <t>pureALTA</t>
  </si>
  <si>
    <t xml:space="preserve">The service area consists of the City of Altamonte Springs and wholesale customers: City of Maitland, portions of Seminole County, Eatonville, Longwood, and Winter Park.  </t>
  </si>
  <si>
    <t xml:space="preserve">This is a pilot scale system, and the purified water is not available for public consumption. </t>
  </si>
  <si>
    <t>pureALTA pilot is located at the City’s Regional Water Reclamation Facility.</t>
  </si>
  <si>
    <t>The pilot received grant funding from the St. Johns River Water Management District</t>
  </si>
  <si>
    <t>DPR</t>
  </si>
  <si>
    <t>Treated</t>
  </si>
  <si>
    <t>Other</t>
  </si>
  <si>
    <t xml:space="preserve">pureALTA was one of the earlier purification projects based on ozone/BAF as opposed to membranes. </t>
  </si>
  <si>
    <r>
      <t xml:space="preserve">Capacity
</t>
    </r>
    <r>
      <rPr>
        <b/>
        <sz val="11"/>
        <color rgb="FF00B050"/>
        <rFont val="Calibri"/>
        <family val="2"/>
        <scheme val="minor"/>
      </rPr>
      <t>Can publish</t>
    </r>
    <r>
      <rPr>
        <b/>
        <sz val="11"/>
        <color theme="0"/>
        <rFont val="Calibri"/>
        <family val="2"/>
        <scheme val="minor"/>
      </rPr>
      <t xml:space="preserve">
</t>
    </r>
    <r>
      <rPr>
        <b/>
        <sz val="11"/>
        <color rgb="FFFF0000"/>
        <rFont val="Calibri"/>
        <family val="2"/>
        <scheme val="minor"/>
      </rPr>
      <t>Not to publish</t>
    </r>
  </si>
  <si>
    <t>400000 gallons per day</t>
  </si>
  <si>
    <t>Daytona Beach, Tampa</t>
  </si>
  <si>
    <t>Data points ([124 participants] x 12 data points that go into the charts, + 1 story each and photos for each.)</t>
  </si>
  <si>
    <t xml:space="preserve">What is IPR </t>
  </si>
  <si>
    <r>
      <t xml:space="preserve">WHO Potable Reuse Guidelines 2017 
</t>
    </r>
    <r>
      <rPr>
        <b/>
        <sz val="11"/>
        <color theme="1"/>
        <rFont val="Calibri"/>
        <family val="2"/>
        <scheme val="minor"/>
      </rPr>
      <t>Indirect potable reuse (IPR)</t>
    </r>
    <r>
      <rPr>
        <sz val="11"/>
        <color theme="1"/>
        <rFont val="Calibri"/>
        <family val="2"/>
        <scheme val="minor"/>
      </rPr>
      <t xml:space="preserve"> represents the planned addition of treated wastewater into water bodies used as sources of drinking-water. The water bodies,which can include rivers, lakes, reservoirs and aquifers, are referred to as environmental buffers. Water containing a proportion of treated wastewater is taken from the environmental buffer and further treated to provide drinking-water.</t>
    </r>
  </si>
  <si>
    <r>
      <rPr>
        <b/>
        <sz val="11"/>
        <color theme="1"/>
        <rFont val="Calibri"/>
        <family val="2"/>
        <scheme val="minor"/>
      </rPr>
      <t>Direct potable reuse (DPR)</t>
    </r>
    <r>
      <rPr>
        <sz val="11"/>
        <color theme="1"/>
        <rFont val="Calibri"/>
        <family val="2"/>
        <scheme val="minor"/>
      </rPr>
      <t xml:space="preserve"> represents the introduction of treated wastewater (with or without retention in an engineered storage) into a drinkingwater supply without prior discharge to an environmental buffer. The treated wastewater may be blended with raw water from a river, lake, reservoir or aquifer immediately before a drinking-water treatment plant; blended with treated water downstream of a conventional drinking-water treatment plant; or introduced directly into a drinking-water distribution system. </t>
    </r>
  </si>
  <si>
    <t xml:space="preserve">Fish in the sea can be due to: Couldn't identify a contact person; No response; Too early on the journey; xx; xx; we're just planning new things &amp; this complicates our story. </t>
  </si>
  <si>
    <t xml:space="preserve">John R </t>
  </si>
  <si>
    <t>further afield (do separate): Daniel Petrie, John R, Paul De Sa/James H/Clare</t>
  </si>
  <si>
    <t xml:space="preserve">Scientific research methods used </t>
  </si>
  <si>
    <t>Planned</t>
  </si>
  <si>
    <r>
      <rPr>
        <sz val="11"/>
        <color rgb="FFFF0000"/>
        <rFont val="Calibri"/>
        <family val="2"/>
        <scheme val="minor"/>
      </rPr>
      <t>It will start with 0.5 MGD, and the city wants to be prepared to expand it to 1.5 MGD in phases.</t>
    </r>
    <r>
      <rPr>
        <sz val="11"/>
        <color theme="1"/>
        <rFont val="Calibri"/>
        <family val="2"/>
        <scheme val="minor"/>
      </rPr>
      <t xml:space="preserve"> Assume this is Million Gallons. I choose 1.5MGD as the ultimate capacity. </t>
    </r>
  </si>
  <si>
    <t xml:space="preserve">Purpose </t>
  </si>
  <si>
    <t>The purpose of the map is to show how many places (ie geographic communities across the world) are served by purified recycled water as part of their drinking water supply. </t>
  </si>
  <si>
    <t>Deliberate addition of treated water used to supplement DW supplies, from whence it can't be removed. Should be deliberate or planned and there should be some public acknowledgement that it happens. Can be IPR or DPR and long detention time for IPR doesn't matter, the key criterion is that it goes into a water supply used for drinking.</t>
  </si>
  <si>
    <t>Cities served</t>
  </si>
  <si>
    <t># of cities served</t>
  </si>
  <si>
    <t>Subtype: Ground Rsvr Raw Trtd</t>
  </si>
  <si>
    <t># of plants</t>
  </si>
  <si>
    <t># of dots &amp; why</t>
  </si>
  <si>
    <t>Country</t>
  </si>
  <si>
    <t>State</t>
  </si>
  <si>
    <t>City/region plant located</t>
  </si>
  <si>
    <t>USA</t>
  </si>
  <si>
    <t>Maryland</t>
  </si>
  <si>
    <t>Anne Arundel County</t>
  </si>
  <si>
    <t>Construction</t>
  </si>
  <si>
    <t>Operating</t>
  </si>
  <si>
    <t xml:space="preserve">Overlaps </t>
  </si>
  <si>
    <t>English or US spelling</t>
  </si>
  <si>
    <t>Abilene</t>
  </si>
  <si>
    <t>Ballito</t>
  </si>
  <si>
    <t>Bartlesville</t>
  </si>
  <si>
    <t>Beaufort West</t>
  </si>
  <si>
    <t>Big Spring</t>
  </si>
  <si>
    <t>Cambria</t>
  </si>
  <si>
    <t>Cape Town</t>
  </si>
  <si>
    <t>Central Coast Blue</t>
  </si>
  <si>
    <t>Clay County</t>
  </si>
  <si>
    <t>Clayton County</t>
  </si>
  <si>
    <t>Clean Water Services</t>
  </si>
  <si>
    <t>Clearwater</t>
  </si>
  <si>
    <t>Colorado Springs</t>
  </si>
  <si>
    <t>Eastern Municipal Water District</t>
  </si>
  <si>
    <t>El Paso</t>
  </si>
  <si>
    <t>Gwinnett County</t>
  </si>
  <si>
    <t>Hampshire</t>
  </si>
  <si>
    <t>Hampton Roads</t>
  </si>
  <si>
    <t>Hillsborough</t>
  </si>
  <si>
    <t>Jacksonville</t>
  </si>
  <si>
    <t>Monterey</t>
  </si>
  <si>
    <t>Norman</t>
  </si>
  <si>
    <t>North Texas</t>
  </si>
  <si>
    <t>Oland</t>
  </si>
  <si>
    <t>Orange County</t>
  </si>
  <si>
    <t>Pietermaritzburg</t>
  </si>
  <si>
    <t>Plant City</t>
  </si>
  <si>
    <t xml:space="preserve">Polk County </t>
  </si>
  <si>
    <t>Quebec</t>
  </si>
  <si>
    <t xml:space="preserve">Reno </t>
  </si>
  <si>
    <t>San Diego</t>
  </si>
  <si>
    <t>San Francisco</t>
  </si>
  <si>
    <t>Santa Monica</t>
  </si>
  <si>
    <t>Sydney</t>
  </si>
  <si>
    <t>Tri-Valley</t>
  </si>
  <si>
    <t>Ventura</t>
  </si>
  <si>
    <t>West Coast Basin</t>
  </si>
  <si>
    <t>Windhoek</t>
  </si>
  <si>
    <t>Wulpen</t>
  </si>
  <si>
    <t>Inland Empire Utilities Agency</t>
  </si>
  <si>
    <t xml:space="preserve">Chino Basin Program </t>
  </si>
  <si>
    <t>Western San Bernadino County; Chino Basin; Cities of Chino, Chino Hills, Fontana, Montclair, Ontario, Rancho Cucamonga, Upland</t>
  </si>
  <si>
    <t>1 AWTP</t>
  </si>
  <si>
    <t>The Advanced Water Treatment Plant will be located at IEUA’s Regional Water Recycling Plant No. 4 (RP-4)</t>
  </si>
  <si>
    <t>Partners on the Chino Basin Program include Cucamonga Valley Water District, Fontana Water Company, Jurupa Community Services District, and Metropolitan Water District of Southern California.</t>
  </si>
  <si>
    <t>15,000 Acre Feet per year of purified water in the Chino Basin by 2031</t>
  </si>
  <si>
    <t>Western Australia</t>
  </si>
  <si>
    <t>Perth</t>
  </si>
  <si>
    <t>Water Corporation of Western Australia</t>
  </si>
  <si>
    <t>Groundwater Replenishment Scheme</t>
  </si>
  <si>
    <t>Water Corporation is the principal supplier of water, wastewater, drainage and bulk irrigation services in Western Australia (WA), covering a geographical area of 2.6 million square kilometres.</t>
  </si>
  <si>
    <t>Purified recycled water is used to replenish Perth’s deep aquifers. It is then abstracted through groundwater bores and supplied to the Integrated Water Supply Scheme (IWSS), along with other sources. The IWSS services the Perth Metropolitan area, the Goldfields and Agricultural Water Supply (GAWS) and the Great Southern Towns Water Supply Scheme (GSTWSS).</t>
  </si>
  <si>
    <t>The Groundwater Replenishment Scheme is located in Craigie, in Perth’s northern suburbs.</t>
  </si>
  <si>
    <t>n/a</t>
  </si>
  <si>
    <t>yes</t>
  </si>
  <si>
    <t>DRAFT: Perth: Groundwater Replenishment Scheme</t>
  </si>
  <si>
    <t>NAME OF DOT: WHERE: WHAT</t>
  </si>
  <si>
    <t>First line under DETAILS tab</t>
  </si>
  <si>
    <t>1 as it's one facility servicing basically one town.. Unless they count the GSSWS? I will ask them</t>
  </si>
  <si>
    <t>28 GL per YEAR - need to convert</t>
  </si>
  <si>
    <t>Australia’s first full-scale Groundwater Replenishment Scheme is located in Perth’s northern suburbs, in Craigie, Western Australia. It started recharging recycled water to Perth's deep aquifers in 2017.
The Stage 2 expansion became fully operational in August 2022, doubling the scheme’s recharge capacity from 14 GL to 28 GL of water per year. This equates to 4% of Perth’s Integrated Water Supply Scheme annual production.
Having successfully gained and maintained community support for groundwater replenishment, Water Corporation took the decision to move to a largely online educational presence to provide the community with the opportunity to learn about the concept and project.
Due the impacts of climate change on Perth, a decision was made in July 2016 to expand the Groundwater Replenishment Scheme. This provided a new climate-independent water source to boost much needed drinking water supplies in Perth. Construction of the new Advanced Water Recycling Plant started in late-2017 and was completed in late-2019. The new offsite recharge and monitoring bores were drilled between late-2017 and early-2018 with the above-ground bore infrastructure constructed in 2019. The pipeline was constructed in sections from early-2018 to mid-2019.
Wastewater undergoes rigorous treatment at the Beenyup Water Resource Recovery Facility before reaching an Advanced Water Recycling Plant. At the Advanced Water Recycling Plant, it undergoes further treatment that includes ultrafiltration, reverse osmosis and ultraviolet disinfection. This removes chemicals and micro-organisms to meet Australian guidelines for drinking water.
www.watercorporation.com.au</t>
  </si>
  <si>
    <t>Please remove all existing videos and replace with the following:
First Link:
https://www.youtube.com/watch?v=nG0XDfst2PI
Title: What happens at an Advanced Water Recycling Plant
Description: A quick overview of our Advanced Water Recycling Plant processes.
After we've treated wastewater at our Beenyup Water Resource Recovery Facility, a portion travels to our Advanced Water Recycling Plant, to be further treated to drinking water standards. We then pump it back into the ground to help replenish Perth’s groundwater aquifers.
________________
Second Link: https://www.youtube.com/watch?v=8NxC5xjaw5Y 
Title: What happens at a Water Resource Recovery Facility
Description: A quick behind-the-scenes look at what happens to wastewater once it arrives at one of our Water Resource Recovery Facilities - a special type of wastewater treatment plant - and how the water continues on its journey.
Treated wastewater from Beenyup WRRF is transferred to our Advanced Water Recycling Plant to be further treated and eventually used to replenish Perth’s groundwater aquifers</t>
  </si>
  <si>
    <t>They have given lots of text for Related Resources which might not make sense to paste in…. We could maybe put it as a PDF?? Maybe we need a generic Global Connections Map PDF that we use for things like this</t>
  </si>
  <si>
    <t>Perth … and GWTSS???</t>
  </si>
  <si>
    <t>DRAFT: Tri-Valley: Evaluation of purified recycled water</t>
  </si>
  <si>
    <t>Several agencies are working together to evaluate purified recycled water as a supply for the Tri-Valley. Collectively, we can be referred to as “Tri-Valley Agencies”.</t>
  </si>
  <si>
    <t xml:space="preserve">The Tri-Valley agencies have been conducting planning studies to evaluate potable reuse as a potential new water supply. There is no formal project, but we’re just about to complete (by Feb 2024) a desktop study focusing on the potential for contaminant mobilization from groundwater recharge with purified water. Is this something that would make sense to include in your map? </t>
  </si>
  <si>
    <t>Also, re your question on Metropolitan Water District (MWD) – we are not associated with MWD at all. Zone 7 is a wholesaler to four retailer water agencies in the Tri-Valley (located in Northern California). Zone 7 and its retailers are collectively called the “Tri-Valley Agencies” on the California Potable Reuse Map you linked in your email.</t>
  </si>
  <si>
    <t>No, we are currently studying it, but do not have a formal project</t>
  </si>
  <si>
    <t xml:space="preserve">Zone 7 is a water wholesaler for the Tri-Valley, serving Livermore, Pleasanton, Dublin, and part of San Ramon. </t>
  </si>
  <si>
    <t>The Tri-Valley Agencies consist of Zone 7 Water Agency, Dublin San Ramon Services District, City of Livermore, Cal Water Livermore, and City of Pleasanton</t>
  </si>
  <si>
    <t>We do not have any potable reuse-specific resources. The Zone 7 Water Agency website is here: https://www.zone7water.com/</t>
  </si>
  <si>
    <t xml:space="preserve">The Tri-Valley’s water supply portfolio consists of imported State Water Project water, groundwater, local surface water, and recycled water for non-drinking purposes. The Tri-Valley is reliant on imported water; in an average year, 70% of the Tri-Valley’s water supply is imported from the State Water Project. Adding purified recycled water to the Tri-Valley’s water supply portfolio will reduce the region’s reliance on imported water and bolster drought resiliency.  
The Tri-Valley Agencies are evaluating purified recycled water as a new water supply. In 2016, the Tri-Valley Agencies completed the Joint Tri-Valley Potable Reuse Feasibility Study and found that potable reuse was technically feasible in the Tri-Valley and recommended future studies for continued evaluation of potable reuse. One of the recommended studies is the Desktop Groundwater Contaminant Mobilization Study and is being completed by Zone 7 Water Agency in 2024.  </t>
  </si>
  <si>
    <t xml:space="preserve">how will we map that they do't know option yet?
Also, for some reason most of the Details content wasn't showing…. Need to check why not </t>
  </si>
  <si>
    <t xml:space="preserve"> East County Advanced Water Purification Joint Power Authority. Padre Dam Municipal Water District is the administrator for the JPA. </t>
  </si>
  <si>
    <t>East County Advanced Water Purification Program</t>
  </si>
  <si>
    <t>The purified water created by the East County Advanced Water Purification Program will be distributed to the water customers of Helix Water District, Padre Dam Municipal Water District, Lakeside Water District and Otay Water District’s northern distribution area. The cities and communities in this distribution area include (in alphabetical order): 
•	Alpine
•	Alpine Heights
•	Blossom Valley
•	Bostonia
•	Carlton Hills
•	Casa de Oro – Mt. Helix
•	Crest 
•	Dehesa
•	El Cajon
•	Eucalyptus Hills
•	Fletcher Hills
•	Flinn Springs
•	Grossmont
•	Harbison Canyon
•	Hillsdale
•	Jamacha
•	Jamul
•	La Mesa
•	La Presa
•	Lemon Grove
•	Rancho San Diego
•	Santee
•	Spring Valley
•	Winter Gardens</t>
  </si>
  <si>
    <t xml:space="preserve">It is possible for water to be delivered throughout the service area. However, there are areas that are more likely to receive the purified water. The purified water will be coming from the R.M. Levy Water Treatment Facility. All part of the service area have access to this and some areas receive more water and more frequently than other areas. </t>
  </si>
  <si>
    <t>24??</t>
  </si>
  <si>
    <t xml:space="preserve">Alpine through to Winter Gardens? </t>
  </si>
  <si>
    <t xml:space="preserve">The main water recycling and water purification facilities will be located in Santee, CA which is located in the eastern part of San Diego County. </t>
  </si>
  <si>
    <t>East San Diego County</t>
  </si>
  <si>
    <t xml:space="preserve">The East County Advanced Water Purification Program is a collaborative effort between Padre Dam Municipal Water District, the City of El Cajon, the County of San Diego and Helix Water District. Additionally, a portion of the project is also a partnership with the City of San Diego. </t>
  </si>
  <si>
    <t xml:space="preserve">Program website: www.eastcountyawp.com
Process Video: https://www.youtube.com/watch?app=desktop&amp;v=h0wCDSeM8fo&amp;embeds_referring_euri=https%3A%2F%2Fwww.eastcountyawp.com%2F&amp;feature=emb_imp_woyt
Virtual Reality Tour: 
https://www.youtube.com/watch?v=SGDpGfJbJTA 
Program Overview video: 
https://www.youtube.com/watch?v=gHH3qI94Fmg </t>
  </si>
  <si>
    <t>The East County Advanced Water Purification (AWP) Program is creating a new, local, sustainable and drought-proof drinking water supply for East San Diego County. The Program will use state-of-the-art technology to purify East San Diego County’s recycled water to produce up to 30 percent of East County’s drinking water supply. The Program is a collaborative effort between Padre Dam Municipal Water District, the City of El Cajon, the County of San Diego and Helix Water District.
The East County AWP is currently under construction and is scheduled to begin distributing water in 2026. The Program provides East San Diego County with increased local control of its water supply. This independence secures a long-term solution for continued water supply stability in our communities and safeguards the vitality of our economy and quality of life. 
Why is this program needed?
The East County AWP Program ensures a reliable water supply for East County for generations to come. 
·       Most of East San Diego County’s drinking water is imported from hundreds of miles away from the Sacramento Bay Delta and the Colorado River. 
•	The cost of imported water and wastewater treatment continues to rise.
•	California continues to face unpredictable precipitation and more frequent droughts.
·       Imported water requires an enormous amount of energy to transport.
·     ·       The majority of East County’s wastewater is treated and discarded into the ocean. This Program will capture and reuse this valuable water resource. 
Benefits 
·       Creates a new, local, reliable and drought-proof drinking water supply.
·       Produces a clean, safe, high quality drinking water source – producing approximately 30 percent of East County’s drinking water supply
·       Reduces East County’s reliance on the City of San Diego’s Metropolitan Wastewater System
·       Sustains East County’s economy and quality of life</t>
  </si>
  <si>
    <t>not entered to map yet</t>
  </si>
  <si>
    <t>East County Advanced Water Purification Joint Power Authority, California, USA - In Construction Reservoir Augmentation collaborative program</t>
  </si>
  <si>
    <t>DRAFT: Big Spring: Raw Water Production Facility</t>
  </si>
  <si>
    <t>Colorado River Municipal Water District</t>
  </si>
  <si>
    <t>CRMWD Raw Water Production Facility</t>
  </si>
  <si>
    <t>The Colorado River Municipal Water District (CRMWD) was founded in 1949 to provide wholesale raw water to the West Texas cities of Big Spring, Odessa and Snyder. Today, the District serves more than 600,000 Texans in a service area that includes 36 counties covering more than 30,400 square miles. We also serve three industrial, seven mining and approximately 300 rural water customers.</t>
  </si>
  <si>
    <t xml:space="preserve">Depending on system operations, the produced water is delivered to Big Spring, Stanton, Midland, Odessa, or Snyder. </t>
  </si>
  <si>
    <t>Raw</t>
  </si>
  <si>
    <t>1.5 million gallons per day</t>
  </si>
  <si>
    <r>
      <t xml:space="preserve">Population served </t>
    </r>
    <r>
      <rPr>
        <b/>
        <sz val="11"/>
        <color rgb="FFFFFF00"/>
        <rFont val="Calibri"/>
        <family val="2"/>
        <scheme val="minor"/>
      </rPr>
      <t>PEOPLE NOT PROPERTIES</t>
    </r>
  </si>
  <si>
    <t>The produced water only can be delivered to 5 cities which include: Big Spring, Stanton, Midland, Odessa, Snyder</t>
  </si>
  <si>
    <t xml:space="preserve">North Texas Municipal Water District </t>
  </si>
  <si>
    <t>East Fork Water Reuse Project</t>
  </si>
  <si>
    <t>North Texas Municipal Water District, Texas, USA - Operating Reservoir Augmentation Program, wholesaling to 71 cities</t>
  </si>
  <si>
    <t>See sheet</t>
  </si>
  <si>
    <t xml:space="preserve">1 but explain that it's a wholesaler to 71 cities </t>
  </si>
  <si>
    <t>90 million gallons per day</t>
  </si>
  <si>
    <t>Don’t know</t>
  </si>
  <si>
    <t>DRAFT: North Texas: East Fork Water Reuse Project</t>
  </si>
  <si>
    <r>
      <t xml:space="preserve">Capacity in million gallons/day
</t>
    </r>
    <r>
      <rPr>
        <b/>
        <sz val="11"/>
        <color rgb="FFFFFF00"/>
        <rFont val="Calibri"/>
        <family val="2"/>
        <scheme val="minor"/>
      </rPr>
      <t>1 gallon = 3.78541 litres</t>
    </r>
  </si>
  <si>
    <t>Capacity in million litres/day</t>
  </si>
  <si>
    <t>Visitor centre or experience?</t>
  </si>
  <si>
    <t>Ready for map upload - saved in DR folder</t>
  </si>
  <si>
    <t>New South Wales</t>
  </si>
  <si>
    <t>DRAFT: Sydney: Purified Recycled Water Discovery Centre</t>
  </si>
  <si>
    <t>Sydney Water</t>
  </si>
  <si>
    <t>Purified Recycled Water Discovery Centre</t>
  </si>
  <si>
    <t xml:space="preserve">could be about 5 from memory </t>
  </si>
  <si>
    <r>
      <t xml:space="preserve">If data is in acre feet per year than you can use formula : (suppose your data is at A1 position)  </t>
    </r>
    <r>
      <rPr>
        <sz val="11"/>
        <color rgb="FF00B050"/>
        <rFont val="Calibri"/>
        <family val="2"/>
        <scheme val="minor"/>
      </rPr>
      <t xml:space="preserve">A1* 1233.48/1000/1000000 (megalitre per day) </t>
    </r>
  </si>
  <si>
    <r>
      <t xml:space="preserve">If data is in Million gallon per day, then you can use formula: </t>
    </r>
    <r>
      <rPr>
        <sz val="11"/>
        <color rgb="FF0070C0"/>
        <rFont val="Calibri"/>
        <family val="2"/>
        <scheme val="minor"/>
      </rPr>
      <t xml:space="preserve">A1 * 3785411.784 * 0.000001  (megalitre per day) </t>
    </r>
  </si>
  <si>
    <t>250 MLD</t>
  </si>
  <si>
    <t xml:space="preserve">Ready to upload - saved in DR folder </t>
  </si>
  <si>
    <r>
      <t>Water Corporation of Western Australia - Operating Groundwater Augmentation project supplying 2 millio</t>
    </r>
    <r>
      <rPr>
        <b/>
        <sz val="12"/>
        <rFont val="Calibri"/>
        <family val="2"/>
        <scheme val="minor"/>
      </rPr>
      <t>n people</t>
    </r>
  </si>
  <si>
    <t>DRAFT: Westminster: PUREWater Westminster</t>
  </si>
  <si>
    <t>next  couple of years (from 2024)</t>
  </si>
  <si>
    <t xml:space="preserve">Don't know </t>
  </si>
  <si>
    <t>Yes, there is a plan to accommodate visitors.  Details are being figured out as a part of design.  </t>
  </si>
  <si>
    <t>Sydney Water, New South Wales, Australia - Exploring Reservoir Augmentation, could supply millions of Sydney-siders</t>
  </si>
  <si>
    <t xml:space="preserve">City of Westminster, Maryland, USA - Planned Reservoir Augmentation, could supply 20,000 people </t>
  </si>
  <si>
    <t>Aquaduin/IWVA ov</t>
  </si>
  <si>
    <t>West Flanders</t>
  </si>
  <si>
    <t>‘WPC Torreele’ is the plant where we treat the wastewater effluent, thus produce infiltration water</t>
  </si>
  <si>
    <t xml:space="preserve">DRAFT: Wulpen: WPC Torreele </t>
  </si>
  <si>
    <t>Near St-André, the visitors centre ‘De Doornpanne’ offers information about the scheme and the natural values of the dunes.</t>
  </si>
  <si>
    <t xml:space="preserve">DPW is also developing an outreach program to provide educational tours for conference attendees, public interest groups, and regulators. </t>
  </si>
  <si>
    <t>DRAFT: Anne Arundel: Our wAAter Managed Aquifer Recharge</t>
  </si>
  <si>
    <t>Anne Arundel County, Maryland, USA - Exploring Groundwater Augmentation project</t>
  </si>
  <si>
    <t>DRAFT: Altamonte Springs: pureALTA</t>
  </si>
  <si>
    <t>City of Altamonte Springs, Florida, USA - Exploring Treated Water Augmentation, could supply 4 cities</t>
  </si>
  <si>
    <t xml:space="preserve">Yes we are very open to tours of the pureALTA demo project. </t>
  </si>
  <si>
    <t>El Paso Water</t>
  </si>
  <si>
    <t>Advanced Water Purification Facility, soon to renamed “Pure Water El Paso.”</t>
  </si>
  <si>
    <t xml:space="preserve">El Paso </t>
  </si>
  <si>
    <t>Eastside/Mission Valley</t>
  </si>
  <si>
    <t>IPR+DPR</t>
  </si>
  <si>
    <t>El Paso 2nd project</t>
  </si>
  <si>
    <t xml:space="preserve">DRAFT: El Paso 2: Advanced Water Purification Facility </t>
  </si>
  <si>
    <t>RAKSHIT, LETS DISCUSS EL PASO</t>
  </si>
  <si>
    <t xml:space="preserve">DRAFT: El Paso 1: Hueco Bolson Recharge Project </t>
  </si>
  <si>
    <t>El Paso Water, Texas, USA - Operating Groundwater Augmentation</t>
  </si>
  <si>
    <t>El Paso Water, Texas, USA - In Construction Treated Water Augmentation</t>
  </si>
  <si>
    <t>Map as 2 separate dots so that El Paso shows up under both status &amp; both Subtype</t>
  </si>
  <si>
    <t>yes see sheet</t>
  </si>
  <si>
    <t>Clayton County Water Authority</t>
  </si>
  <si>
    <t>E.L. Huie Jr.  Constructed Wetlands and Panhandle Road Constructed Wetlands</t>
  </si>
  <si>
    <t>DRAFT: Clayton County: E.L. Huie Jr. and Panhandle Road Constructed Wetlands</t>
  </si>
  <si>
    <t>CCWA services Clayton County, GA and its’ six incorporated cities:  Forest Park, Jonesboro, Lake City, Morrow, and Riverdale.</t>
  </si>
  <si>
    <t xml:space="preserve">Purified recycled water is supplied to the entire service area.  </t>
  </si>
  <si>
    <r>
      <rPr>
        <sz val="11"/>
        <color rgb="FF00B050"/>
        <rFont val="Calibri"/>
        <family val="2"/>
        <scheme val="minor"/>
      </rPr>
      <t>E.L. Huie Jr.  Constructed Wetlands: 17.4 MGD</t>
    </r>
    <r>
      <rPr>
        <sz val="11"/>
        <color theme="1"/>
        <rFont val="Calibri"/>
        <family val="2"/>
        <scheme val="minor"/>
      </rPr>
      <t xml:space="preserve"> </t>
    </r>
    <r>
      <rPr>
        <sz val="11"/>
        <color rgb="FFFF0000"/>
        <rFont val="Calibri"/>
        <family val="2"/>
        <scheme val="minor"/>
      </rPr>
      <t>Panhandle Road Constructed Wetlands: 3.3MGD</t>
    </r>
  </si>
  <si>
    <t>Forest Park, Jonesboro, Lake City, Morrow, and Riverdale</t>
  </si>
  <si>
    <t>Clayton County, Georgia, USA - Operating Reservoir Augmentation supplying 6 cities</t>
  </si>
  <si>
    <t xml:space="preserve">Wulpen, West Flanders, Belgium - Operating Groundwater Augmentation, supplying 4 coastal towns </t>
  </si>
  <si>
    <t xml:space="preserve">EVH mentions De Panne 12k, Koksijde 22k, Nieuwport (12k), Veurne 12k and some other rats &amp; mice. Holiday/weekender villages whose popution increases in summer. Wiki (link in comment calls Nieuwport &amp; Veurne cities, and De Panne, Koksijde a town. I'll go with 2 based on Wiki. </t>
  </si>
  <si>
    <t>In recent years the average intake of effluent was around 3,3 million m³/year and the yearly production of infiltration water was around 2,3 million m³/year. I WILL USE OUTPUT</t>
  </si>
  <si>
    <t>Yucaipa</t>
  </si>
  <si>
    <t>Yucaipa Valley Water District</t>
  </si>
  <si>
    <t xml:space="preserve">n/a </t>
  </si>
  <si>
    <t>Portions of: Cities of Yucaipa and Calimesa, San Bernardino and Riverside County</t>
  </si>
  <si>
    <t>Specific parts of the operating area.</t>
  </si>
  <si>
    <t>Yucaipa + Calimesa</t>
  </si>
  <si>
    <t>Yucaipa Valley Water District sends brine to Orange County Sanitation District</t>
  </si>
  <si>
    <t>DRAFT: Yucaipa: Calimesa Aquifer Storage and Recovery Project</t>
  </si>
  <si>
    <t>Yucaipa, California, USA - Planned Groundwater Augmentation supplying 2 cities</t>
  </si>
  <si>
    <t>Cities Ppl confirm non potable + edits</t>
  </si>
  <si>
    <t xml:space="preserve">USA </t>
  </si>
  <si>
    <t>SWIFT (Sustainable Water Initiative for Tomorrow)</t>
  </si>
  <si>
    <t>Hampton Roads Sanitation District - HRSD's Sustainable Water Initiative For Tomorrow (SWIFT)</t>
  </si>
  <si>
    <t>DRAFT: Hampton Roads: Sustainable Water Initiative For Tomorrow (SWIFT)</t>
  </si>
  <si>
    <t>The HRSD service area encompasses 20 cities and counties in southeastern Virginia and the Virginia Eastern Shore, an area of roughly 5,000 square miles with a population of 1.9 million.</t>
  </si>
  <si>
    <t>The first SWIFT full-scale facility is currently under construction at its James River Treatment Plant in Newport News, VA and will be followed by a second full-scale facility at its Nansemond Treatment Plant in Suffolk, VA.</t>
  </si>
  <si>
    <t>SWIFT will take highly treated wastewater from the HRSD James River and Nansemond River treatment plants and put it through additional rounds of advanced water treatment to yield SWIFT Water™, which meets drinking water standards and is compositionally matched to the water in the Potomac aquifer, the receiving body of water.</t>
  </si>
  <si>
    <t xml:space="preserve">Yes </t>
  </si>
  <si>
    <t>Hampton Roads Sanitation District, Virginia, USA - Operating Groundwater Augmentation</t>
  </si>
  <si>
    <t xml:space="preserve">Just needs cities + ppl
Said Operating since they have been putting the wter into the aquifer since 2018 - not disposing of it elsewhere, ie you can't take it back out. </t>
  </si>
  <si>
    <t>2040s</t>
  </si>
  <si>
    <t>Livermore, Pleasanton, Dublin, and part of San Ramon?? Yes but they say DON"T NAME</t>
  </si>
  <si>
    <t>Tarrant</t>
  </si>
  <si>
    <t>Tarrant Regional Water District</t>
  </si>
  <si>
    <t xml:space="preserve">George W. Shannon Wetlands Water Reuse Project </t>
  </si>
  <si>
    <t>We provide raw water to more than 30 wholesale customers in 11 North Texas counties. TRWD provides raw water over 2 million people in 11 counties. Our primary wholesale customers include the cities of Arlington, Fort Worth and Mansfield and the Trinity River Authority.</t>
  </si>
  <si>
    <t xml:space="preserve">
V2: All of TRWD’s system will benefit from the wetland projects </t>
  </si>
  <si>
    <t xml:space="preserve">DRAFT: Tarrant: George W. Shannon Wetlands Water Reuse Project </t>
  </si>
  <si>
    <t>MGD</t>
  </si>
  <si>
    <t>MLD</t>
  </si>
  <si>
    <t>uMngeni-uThukela Water Board</t>
  </si>
  <si>
    <t>Darvill Wastewater Works Final Effluent Reuse Demonstration Plant</t>
  </si>
  <si>
    <t>DRAFT: Pietermaritzburg: Darvill Wastewater Reuse Demonstration Plant</t>
  </si>
  <si>
    <t>KwaZulu-Natal</t>
  </si>
  <si>
    <t>Darvill is located in a town called Pietermaritzburg in the uMsundusi Municipality.  The reuse plant however only services the Darvill Wastewater Works.</t>
  </si>
  <si>
    <t>The plant is for demonstration purposes and is used for potable process water requirements on the plant. Water is treated to SANS 241 requirements but further testing for CEC’s is undertaken.</t>
  </si>
  <si>
    <t>Water Research Commission of South Africa funds many reuse projects most being IPL.</t>
  </si>
  <si>
    <t>I'm already liaising with Sydney Masha about it</t>
  </si>
  <si>
    <t>The project is a demonstration plant.  It’s primary objective is for potable standard process water for Darvill Wastwater Works. The others objectives are to use it as a research facility to develop monitoring programs and to determine skill levels required for operations, as a training facility and finally  as an education facility where the public can visit an operational DPR plant.  This is part of the public buy-in strategy.</t>
  </si>
  <si>
    <t>uMngeni-uThukela Water Board, KwaZulu-Natal, South Africa - Exploring Direct Potable Reuse</t>
  </si>
  <si>
    <t>Ready to upload photos in folder</t>
  </si>
  <si>
    <t>2031 based on comments from Calre Porter</t>
  </si>
  <si>
    <t>2030s</t>
  </si>
  <si>
    <t xml:space="preserve">Missing lots of data Megan away much of Feb </t>
  </si>
  <si>
    <t>City of Plant City</t>
  </si>
  <si>
    <t>Plant City Water</t>
  </si>
  <si>
    <t>The City of Plant City Utility supplies water to about 43,000 residents living in the Plant City area in Hillsborough County, Florida.</t>
  </si>
  <si>
    <t xml:space="preserve">Purified recycled water will be supplied to augment the City’s current water supply. The geographical distribution of purified water is still being evaluated. </t>
  </si>
  <si>
    <t xml:space="preserve">The source of the water is from the City of Plant City Water Reclamation Facility. </t>
  </si>
  <si>
    <t xml:space="preserve">The City’s Parks and Recreation Department and Streets &amp; Stormwater Department are partnered with the Utilities Department in development of the Integrated Water Management Plan. </t>
  </si>
  <si>
    <t xml:space="preserve">DRAFT: San Diego: Pure Water San Diego </t>
  </si>
  <si>
    <t>City of San Diego Public Utilities Department</t>
  </si>
  <si>
    <t>Pure Water San Diego</t>
  </si>
  <si>
    <t xml:space="preserve">City of San Diego </t>
  </si>
  <si>
    <t xml:space="preserve">Once both phases are completed by the end of 2035, Pure Water will be supplied to the whole City of San Diego. </t>
  </si>
  <si>
    <t>The San Diego County Water Authority</t>
  </si>
  <si>
    <t xml:space="preserve">City of San Diego, California, USA - In Construction Reservoir Augmentation that will provide nearly half of San Diego's water supply by 2035 </t>
  </si>
  <si>
    <t xml:space="preserve">30 MGD for Phase 1 and 53 MGD for Phase 2 total 83 </t>
  </si>
  <si>
    <t>First flows Phase 1 2025, all done by 2035, so 2020s</t>
  </si>
  <si>
    <t xml:space="preserve">The Pure Water Demonstration Facility opened in 2011 to provide tours to the public and to continuously test the 5 treatment steps. </t>
  </si>
  <si>
    <t>San Francisco Public Utilities Commission (SFPUC)</t>
  </si>
  <si>
    <t>Whole area</t>
  </si>
  <si>
    <t>PureWater SF</t>
  </si>
  <si>
    <t>DRAFT: San Francisco: PureWaterSF</t>
  </si>
  <si>
    <t xml:space="preserve">Tarrant Regional Water District, Texas, USA - Operating Reservoir Augmentation, large wholesaler supplying around 2 million people in North Texas  </t>
  </si>
  <si>
    <t xml:space="preserve">Yes in the biuilding. </t>
  </si>
  <si>
    <t>San Francisco South Bay</t>
  </si>
  <si>
    <t>City of San Jose and City of Santa Clara</t>
  </si>
  <si>
    <t>South Bay Purified Water Project</t>
  </si>
  <si>
    <t>DRAFT: San Francisco: South Bay Purified Water Project</t>
  </si>
  <si>
    <t>San Jose, Santa Clara, and San Francisco Peninsula and San Francisco</t>
  </si>
  <si>
    <t>Parts of it</t>
  </si>
  <si>
    <t>Regional Wastewater Facility in San Jose</t>
  </si>
  <si>
    <t xml:space="preserve">check valley water, pUREWATERSF, </t>
  </si>
  <si>
    <t>Cities of San Jose and Santa Clara, California, USA - Exploring Treated Water Augmentation regional project</t>
  </si>
  <si>
    <t xml:space="preserve">Auckland </t>
  </si>
  <si>
    <t>Watercare Services Ltd (Watercare)</t>
  </si>
  <si>
    <t>North Island</t>
  </si>
  <si>
    <t xml:space="preserve">Watercare provides water and wastewater services to 1.7 million people in the Auckland region. </t>
  </si>
  <si>
    <t xml:space="preserve">As part of Auckland’s long-term water strategy, Watercare is investigating alternative water sources, including Purified Recycled Water. No decisions have been made about what parts of our operating area may be supplied with PRW in future if we are to proceed with this option. </t>
  </si>
  <si>
    <t xml:space="preserve">no </t>
  </si>
  <si>
    <t xml:space="preserve">Watercare is a council-controlled organisation, wholly owned by Auckland Council. </t>
  </si>
  <si>
    <t>A small-scale pilot plant has been built and is expected to be fully commissioned by late February 2024. Data gathered during piloting will be used to evaluate the feasibility of PRW as a future water source option, guide full-scale facility planning and design, support permitting, and support drinking water regulatory development. Additionally, the facility will provide a venue for conducting tours and educating stakeholders on water purification processes.</t>
  </si>
  <si>
    <t>Other/Unknown</t>
  </si>
  <si>
    <t>New source is for 2040 or later</t>
  </si>
  <si>
    <t xml:space="preserve">Watercare Services Limited, North Island, New Zealand - Exploring purified recycled water after Citizens Assembly recommendation </t>
  </si>
  <si>
    <t xml:space="preserve">DRAFT: Auckland: Māngere purified recycled water pilot </t>
  </si>
  <si>
    <t>South Orange County</t>
  </si>
  <si>
    <t>Moulton Niguel Water District</t>
  </si>
  <si>
    <t>OASIS (Optimized, Adaptive, Sustainable &amp; Integrated Supply) Water Resource Center</t>
  </si>
  <si>
    <t xml:space="preserve">The Project is intended to be located partly within or adjacent to the Regional Park and Regional Treatment Plant (wastewater treatment plant) within the City of Laguna Niguel. </t>
  </si>
  <si>
    <t xml:space="preserve">Yes, Moulton Niguel Water District is looking to partner with the County of Orange on reuse of urban runoff/stormwater project component as they are the MS4 lead permittee. And we are looking to partner with neighbouring water agencies on the Direct Potable Reuse project component. </t>
  </si>
  <si>
    <t>This project is currently in the planning phase. We are preparing to conduct feasibility studies, leading to preliminary design and environmental review. We are currently doing significant stakeholder outreach. And lastly, we are aiming to implement a DPR Pilot Demonstration Plant in the next 3-4 years, and a full scale DPR facility in 5-8 years. I WILL CALL THAT 2030s then</t>
  </si>
  <si>
    <t>In addition, this project establishes a watershed education center. This facility will serve as a community outreach and education hub, raising awareness about the project's water supply and the broader watershed benefits.</t>
  </si>
  <si>
    <t xml:space="preserve">Moulton Niguel Water District is located within South Orange County in Southern California, USA. Moulton Niguel Water District delivers high-quality drinking water, recycled water and wastewater services to more than 170,000 customers in Laguna Niguel, Aliso Viejo, Mission Viejo, Laguna Hills, Dana Point, and San Juan Capistrano.
Important to note that this project has two sources of new water supply. First is direct potable reuse of wastewater effluent currently discharged to the ocean. The second new water supply is an additional source of non-potable water that would be sourced from urban runoff and stormwater. These water supplies/sources remain separate and do not co-mingle. </t>
  </si>
  <si>
    <t>DRAFT: South Orange County: OASIS Water Resources Centre</t>
  </si>
  <si>
    <t xml:space="preserve">We currently anticipate a 3-5 MGD size plant that would represent 15-25% of our water supply portfolio. Recycled water for irrigation already represents over 20% of the District’s water supply portfolio.  RAKSHIT: LET'S GO WITH 4MGD </t>
  </si>
  <si>
    <t>The currently proposed location is between Baltimore and Annapolis, both of which have their own separate service.  The purified recycled water may eventually contribute to a portion of the raw water withdrawn at a 20.0 MGD water treatment plant that is approximately 1.5 miles away in the same general vicinity.  This facility served a population of approximately 30,000.  How much of the water would be pulled in by the well fields from the water treatment plant requires further analysis. LETS CALL THAT 1 (30k ppl)</t>
  </si>
  <si>
    <t xml:space="preserve">Ready to upload. Rakshit will crunch numbers on capacity. </t>
  </si>
  <si>
    <t>Moulton Niguel Water District, California, USA - Planned pilot, aiming to be the first Direct Potable Reuse (DPR) advanced water treatment project in Orange County</t>
  </si>
  <si>
    <t xml:space="preserve">The Project is intended to be located partly within or adjacent to the Regional Park and Regional Treatment Plant (wastewater treatment plant) within the City of Laguna Niguel. Our physical project facilities will be located in the City of Laguna Niguel. However, our project will serve portions of 6 cities, including all of the City of Laguna Niguel and City of Aliso Viejo, and portions of the City of Mission Viejo, City of Laguna Hills, City of San Juan Capistrano and City of Dana Point. </t>
  </si>
  <si>
    <t xml:space="preserve">NB Rakshit to calculate the figures but they aren't in the actual story. </t>
  </si>
  <si>
    <t>Khomas Highland</t>
  </si>
  <si>
    <t xml:space="preserve">DRAFT: Windhoek: New Goreangab Water Reclamation Plant </t>
  </si>
  <si>
    <t>Windhoek Goreangab Operating Company (Pty) Ltd - Wingoc</t>
  </si>
  <si>
    <t>New Goreangab Water Reclamation Plant</t>
  </si>
  <si>
    <t xml:space="preserve">Windhoek, the capital of Namibia with a population of approx. 460 000 (in 2022) </t>
  </si>
  <si>
    <t xml:space="preserve">The reclaimed water is blended with water from other sources (surface or underground) and the inhabitants of Windhoek get a blend of water. For the last years the reclaimed water content was approx. 25%.  </t>
  </si>
  <si>
    <t xml:space="preserve">The New Goreangab Water Reclamation plant is in the suburb Goreangab (a suburb of Windhoek) </t>
  </si>
  <si>
    <t>The raw water, secondary effluent, is provided by the City of Windhoek. The City of Windhoek operates the Gammams Water care Works.</t>
  </si>
  <si>
    <t>Wingoc, Namibia - Operating Treated Water Augmentation facility, the world's first direct potable reuse, proudly serving the Namibian capital since 1968</t>
  </si>
  <si>
    <t>5.5 MGD</t>
  </si>
  <si>
    <t>Queensland</t>
  </si>
  <si>
    <t>South East Queensland</t>
  </si>
  <si>
    <t>DRAFT: South East Queensland: Western Corridor Recycled Water Scheme</t>
  </si>
  <si>
    <t>59GL per year</t>
  </si>
  <si>
    <t>5 cities (Brisbane, Redlands, Logan, Ipswich and Gold Coast), noting there are also other additional regional areas that round out the total 3.68 million population</t>
  </si>
  <si>
    <t>SEQWater</t>
  </si>
  <si>
    <t>Seqwater Western Corridor Recycled Water Scheme</t>
  </si>
  <si>
    <t>Under drought conditions, when the SEQ Water Grid level falls below 40%, purified recycled water can be used to replenish south-east Queensland’s largest water storage, Lake Wivenhoe, and therefore could indirectly reach the majority of the south-east region through the water grid. The scheme was built during the Millennium Drought, and to date, has not been used for potable water. The scheme is currently used to provide PRW to industry, mostly for electricity production and is available as a drought response measure.</t>
  </si>
  <si>
    <t>The scheme includes three advanced water treatment plants at Bundamba, Luggage Point and Gibson Island which supply the scheme.</t>
  </si>
  <si>
    <t>Seqwater receives source water (treated sewage water) from the Urban Utilities Sewage Treatment Plant.</t>
  </si>
  <si>
    <t xml:space="preserve">Seqwater, Queensland, Australia - Reservoir augmentation scheme available for use under drought plan </t>
  </si>
  <si>
    <t>To build customer and community understanding and acceptance of purified recycled water for drinking, Seqwater hosts site tours of their Luggage Point advanced water treatment plant to demonstrate the treatment process and importance of having climate-independent water sources, and has a range of educational resources on its website.</t>
  </si>
  <si>
    <t>Colorado Springs Utilities</t>
  </si>
  <si>
    <t>PureWater Colorado Direct Potable Reuse Mobile Demonstration</t>
  </si>
  <si>
    <t>DRAFT: Colorado Springs: PureWater Colorado Direct Potable Reuse Mobile Demonstration</t>
  </si>
  <si>
    <t>Colorado Springs, Colorado and surrounding Pikes Peak region</t>
  </si>
  <si>
    <t>If we implement DPR, it will be blended into our system to serve all our customers</t>
  </si>
  <si>
    <t>No – we are both the water and the wastewater provider for the area</t>
  </si>
  <si>
    <t>Unkown</t>
  </si>
  <si>
    <t>2040s/unknown</t>
  </si>
  <si>
    <t>Colorado Springs Utilities, Colorado USA - Exploring purified recycled water for the future</t>
  </si>
  <si>
    <t>expected to be in operation by early 2029</t>
  </si>
  <si>
    <t>Palmdale Water District</t>
  </si>
  <si>
    <t>Pure Water Antelope Valley (Pure Water AV)</t>
  </si>
  <si>
    <t xml:space="preserve">DRAFT: Pure Water Antelope Valley </t>
  </si>
  <si>
    <t xml:space="preserve">Antelope Valley </t>
  </si>
  <si>
    <t>The District serves approximately 85% of the City of Palmdale and 25% unincorporated Los Angeles County.</t>
  </si>
  <si>
    <t>Purified recycled water will be supplied to the whole area.</t>
  </si>
  <si>
    <t>Recycled water will be provided by the Palmdale Water Reclamation Plant, which is operated by Los Angeles County Sanitation Districts.</t>
  </si>
  <si>
    <t>City of Palmdale and Los Angeles County Sanitation Districts</t>
  </si>
  <si>
    <t>Palmdale Water District, California, USA - Planned Groundwater Augmentation</t>
  </si>
  <si>
    <t>The project is in the process of completing the design of the Demonstration Tours and testing will start after completion.</t>
  </si>
  <si>
    <t>just need cities capacity &amp; photos, asked</t>
  </si>
  <si>
    <t xml:space="preserve">Tours upon request. </t>
  </si>
  <si>
    <t>Siza Water (RF)(Pty) Ltd</t>
  </si>
  <si>
    <t>Frasers Reuse Plant</t>
  </si>
  <si>
    <t>DRAFT: Ballito: Frasers Reuse Plant</t>
  </si>
  <si>
    <t xml:space="preserve">Siza Water is the water service provider of the Dolphin Coast in KwaZulu Natal, South Africa. This extends from Zimbali to Tinley Manor on the N2 and up to Etete on the R102. </t>
  </si>
  <si>
    <t xml:space="preserve">Frasers Reuse Plant supplies water to parts of the Ballito and Zimbali areas on the Dolphin Coast. </t>
  </si>
  <si>
    <t>Siza Water, KwaZulu-Natal, South Africa - Operating reuse scheme incorporating reservoir and treated water augmentation</t>
  </si>
  <si>
    <t>Vendee</t>
  </si>
  <si>
    <t>Vendée Eau</t>
  </si>
  <si>
    <t>Jourdain Demonstration Program</t>
  </si>
  <si>
    <t>DRAFT: Vendee: Jourdain Demonstration Program</t>
  </si>
  <si>
    <t>Vendee France - Potable water production
and supply for Vendée region
Region (700,000
inhabitants)</t>
  </si>
  <si>
    <t>The WWTP supplying secondary effluent and the advanced water treatment plant are located in the city of Les Sables d’Olonne.</t>
  </si>
  <si>
    <t>After a 12 months observation period where PRW will be sent back to the ocean, the objective is to release PRW to the Jaunay Reservoir that is used as a potable water storage for the coastal part of the territory (75,000 inhabitants in winter &amp; 150,000 inhabitants in summer)</t>
  </si>
  <si>
    <t>don’t know</t>
  </si>
  <si>
    <t>5 gpm (18.9 lpm) ie 5 gallons per minute</t>
  </si>
  <si>
    <t>need photos and how do we track that it's B and D ie reservoir and treated</t>
  </si>
  <si>
    <t>RAKSHIT, this one is both Treated and Reservoir… canwe count it in both?</t>
  </si>
  <si>
    <r>
      <t xml:space="preserve">For a full scale project at this location, it would be a little over 5.0 MGD </t>
    </r>
    <r>
      <rPr>
        <b/>
        <sz val="18"/>
        <color rgb="FFFFFF00"/>
        <rFont val="Calibri"/>
        <family val="2"/>
        <scheme val="minor"/>
      </rPr>
      <t>RAKSHIT LET'S JUST GO WITH 5MGD</t>
    </r>
  </si>
  <si>
    <t xml:space="preserve">The facility will offer a specially designed public education center where students and adults can see first-hand how advanced treatment technology will benefit our community for generations to come. </t>
  </si>
  <si>
    <t>OneWater Nevada</t>
  </si>
  <si>
    <t>Advanced Purified Water Facility at American Flat (APWF)</t>
  </si>
  <si>
    <t>DRAFT: Reno: Advanced Purified Water Facility at American Flat</t>
  </si>
  <si>
    <t xml:space="preserve">City of Reno </t>
  </si>
  <si>
    <t xml:space="preserve">The purified water will have the ability to be served throughout the main TMWA service area. </t>
  </si>
  <si>
    <t>The OneWater Nevada Advanced Purified Water Facility at American Flat is a joint effort between Truckee Meadows Water Authority and the City of Reno.</t>
  </si>
  <si>
    <t>OneWater Nevada, USA - Planned Groundwater Augmentation project</t>
  </si>
  <si>
    <t>2 MGD</t>
  </si>
  <si>
    <t>Reno/Sparks</t>
  </si>
  <si>
    <t>2020s - we count the start date as when you put the PRW in the aquifer (as you can't take it back out)</t>
  </si>
  <si>
    <t>Alameda County</t>
  </si>
  <si>
    <t>Alameda County Water District (ACWD) and SFPUC</t>
  </si>
  <si>
    <t>ACWD-USD Purified Water Project</t>
  </si>
  <si>
    <t>DRAFT: Alameda County - ACWD-USD Purified Water Project</t>
  </si>
  <si>
    <t>Alameda County and San Francisco Peninsula and San Francisco</t>
  </si>
  <si>
    <t xml:space="preserve">Parts of it </t>
  </si>
  <si>
    <t>Alameda County Water District and Union Sanitary District</t>
  </si>
  <si>
    <t>RAKSHIT THIS IS IPR &amp; DPR CAN WE PUT IT IN BOTH?</t>
  </si>
  <si>
    <t>Alameda County Water District and San Francisco Public Utilities Commission, California, USA - Exploring indirect and direct potable reuse</t>
  </si>
  <si>
    <t>San Francisco-Peninsula region</t>
  </si>
  <si>
    <t>San Francisco-Peninsula Regional Purewater</t>
  </si>
  <si>
    <t>San Francisco and the Peninsula region</t>
  </si>
  <si>
    <t>DRAFT: San Francisco Peninsula Regional PureWater</t>
  </si>
  <si>
    <t>Silicon Valley Clean Water (location of future purified water treatment plant)</t>
  </si>
  <si>
    <t>City of San Mateo (wastewater agency), Silicon Valley Clean Water (wastewater agency), Redwood City (water utility), CalWater (private water company), Mid Peninsula Water District (water utility), BAWSCA (association of water utilities)</t>
  </si>
  <si>
    <t>City of San Mateo, Redwood City, CalWater, Mid Peninsula Water District (water utility), BAWSCA (association of water utilities)</t>
  </si>
  <si>
    <t>12 MGD</t>
  </si>
  <si>
    <t>PUB, Singapore’s National Water Agency</t>
  </si>
  <si>
    <t>DRAFT: Singapore: NEWater</t>
  </si>
  <si>
    <t>NEWater</t>
  </si>
  <si>
    <t>Singapore: NEWater is supplied to industries and for indirect potable use.
Non-Potable Reuse
As it is ultra-clean, NEWater is used mainly for industrial and air-con cooling purposes at wafer fabrication plants, industrial estates and commercial buildings. The biggest users of NEWater are wafer fabrication plants, which require water quality that is even more stringent than water for drinking. NEWater is delivered to industrial customers via a dedicated pipe network.
Indirect Potable Reuse
During dry periods, NEWater is added to our reservoirs to blend with raw water. The raw water from the reservoir is treated at the waterworks before it is supplied to consumers as tap water.</t>
  </si>
  <si>
    <t xml:space="preserve">NEWater visitor centre world famous </t>
  </si>
  <si>
    <t>796 MLD</t>
  </si>
  <si>
    <t>Singapore - Operating Reservoir Augmentation since 2002</t>
  </si>
  <si>
    <t>Santa Clara County</t>
  </si>
  <si>
    <t xml:space="preserve">DRAFT: Santa Clara County: Silicon Valley Advanced Water Purification Center </t>
  </si>
  <si>
    <t xml:space="preserve">Purified Water Project </t>
  </si>
  <si>
    <t>Santa Clara Valley Water District / Silicon Valley Advanced Water Purification Center</t>
  </si>
  <si>
    <t xml:space="preserve">The entire area </t>
  </si>
  <si>
    <t xml:space="preserve">San Jose/Santa Clara Regional Wastewater Facility </t>
  </si>
  <si>
    <t>8MGD</t>
  </si>
  <si>
    <t>Yes live and virtual tours</t>
  </si>
  <si>
    <t>Polk County Utilities</t>
  </si>
  <si>
    <t>Direct Potable Reuse Pilot</t>
  </si>
  <si>
    <t>Northwest Regional Utility Service Area</t>
  </si>
  <si>
    <t xml:space="preserve">A full-scale DPR facility would supply the whole service area. Water treated at the Cherry Hill DPR Pilot is strictly for testing purposes and does not enter the public water system. </t>
  </si>
  <si>
    <t xml:space="preserve">Polk County’s DPR Pilot is located at the Cherry Hill Water Production Facility. Therefore, the pilot project is often referred to as the Cherry Hill DPR Pilot.  </t>
  </si>
  <si>
    <t xml:space="preserve">DRAFT: Polk County: Cherry Hill Direct Potable Reuse Pilot </t>
  </si>
  <si>
    <t>Yes, Polk County’s DPR Pilot is cooperatively funded in part by the Southwest Florida Water Management District.</t>
  </si>
  <si>
    <t>Polk County Utilities, Florida, USA - Exploring direct potable reuse</t>
  </si>
  <si>
    <t>1.5 MGD is the figure to use Rakshit. Could you also pls calculate for me: 14,400 gpd (10gpm)? That's just to add into the text, use 1.5 MGD for your charts.</t>
  </si>
  <si>
    <t>Polk County is pleased to offer educational tours of the DPR Pilot facility.</t>
  </si>
  <si>
    <t xml:space="preserve">DRAFT: Monterey One Water </t>
  </si>
  <si>
    <t>Tours of the production facility are available to share this critical water supply project with the community.</t>
  </si>
  <si>
    <t>Producer = Monterey One Water (public wastewater and water recycling entity)
Supplier 1 = California American Water (private water utility) as portion of their potable supply
Supplier 2 = Marina Coast Water District (public water district) as landscape irrigation supply</t>
  </si>
  <si>
    <t>Pure Water Monterey Groundwater Replenishment Project</t>
  </si>
  <si>
    <t>California American Water provides water service for the cities of (or portions of): Monterey, Carmel, Seaside, Pacific Grove, Pebble Beach, Del Rey Oaks, Sand City, and Carmel Valley.
Marina Coast Water District provides water service for the city of Marina and neighboring Ord Community.</t>
  </si>
  <si>
    <t>Full service areas</t>
  </si>
  <si>
    <t>Pure Water Monterey replenishes a groundwater basin. Therefore, Monterey One Water injects and sells the purified water to the entity with jurisdiction over the basin. In this case the Monterey Peninsula Water Management District. The three-way agreement then requires the District sell the water to California American.</t>
  </si>
  <si>
    <r>
      <t xml:space="preserve">Base Project 5 MGD – Operating
Expansion to 7.6 MGD – Under Construction (estimated completion end of 2025)
</t>
    </r>
    <r>
      <rPr>
        <b/>
        <sz val="11"/>
        <color rgb="FFFFFF00"/>
        <rFont val="Calibri"/>
        <family val="2"/>
        <scheme val="minor"/>
      </rPr>
      <t>RAKSHIT, LETS USE 7.6 MGD</t>
    </r>
  </si>
  <si>
    <r>
      <t xml:space="preserve">There are 4: a. Recycled water from wastewater, b. Stormwater, c. Other: +Agriculture drainage water from crop irrigation +Processing water from food packaging (e.g., bagged salad). </t>
    </r>
    <r>
      <rPr>
        <b/>
        <sz val="11"/>
        <color rgb="FFFFFF00"/>
        <rFont val="Calibri"/>
        <family val="2"/>
        <scheme val="minor"/>
      </rPr>
      <t xml:space="preserve">RAKSHIT CAN WE PLS LIST THEM IN 3 GROUPS: RW, STORMWATER AND OTHER? </t>
    </r>
  </si>
  <si>
    <t>2020 was the start of the current and the new one should begin by 2025</t>
  </si>
  <si>
    <t xml:space="preserve">DRAFT: Orange County: Groundwater Replenishment System </t>
  </si>
  <si>
    <t>Monterey One Water, California, USA - Operating Groundwater Augmentation using 4 source waters</t>
  </si>
  <si>
    <t>The Groundwater Replenishment System, a partnership of the Orange County Water District and the Orange County Sanitation District</t>
  </si>
  <si>
    <t xml:space="preserve">Orange County, California, USA - World's largest operating groundwater replenishment system supplying xx counties </t>
  </si>
  <si>
    <t>Groundwater Replenishment System</t>
  </si>
  <si>
    <t>North and Central Orange County, California</t>
  </si>
  <si>
    <t>GWRS water replenishes Orange County’s Groundwater Basin which is in north and central Orange County.</t>
  </si>
  <si>
    <t>GWRS is a partnership between Orange County Water District (OCWD) and Orange County Sanitation District (OC San).</t>
  </si>
  <si>
    <t>130 MGD</t>
  </si>
  <si>
    <t>For those interested in witnessing this groundbreaking system in action, tours of the GWRS can be scheduled through https://www.ocwd.com/contact-us/book-a-tour/</t>
  </si>
  <si>
    <t>Soquel Creek Water District</t>
  </si>
  <si>
    <t>Pure Water Soquel Groundwater Replenishment Reuse Project</t>
  </si>
  <si>
    <t xml:space="preserve">Santa Cruz County </t>
  </si>
  <si>
    <t>DRAFT: Santa Cruz County: Pure Water Soquel</t>
  </si>
  <si>
    <t>Parts of this. The project will serve the mid-region of Santa Cruz County</t>
  </si>
  <si>
    <t>The Project addresses the critical overdraft of the Santa Cruz Mid-County Groundwater Basin (identified as Basin 3-001) of the California Department of Water Resources. Geographically, the project will serve areas within the City of Capitola and the unincorporated County of Santa Cruz areas including Soquel, Seacliff, Aptos, Las Selva Beach.</t>
  </si>
  <si>
    <t>We are also in the process of developing a visitor center and organising facility tours to showcase our progress</t>
  </si>
  <si>
    <t xml:space="preserve">Soquel Creek Water District receives secondary wastewater from the City of Santa Cruz </t>
  </si>
  <si>
    <t>Soquel Creek Water District, California, USA - In Construction Groundwater Replenishment reuse project with award-winning outreach program</t>
  </si>
  <si>
    <t>1500 AFY</t>
  </si>
  <si>
    <t>East Valley</t>
  </si>
  <si>
    <t xml:space="preserve">East Valley Water District </t>
  </si>
  <si>
    <t>Sterling Natural Resource Center</t>
  </si>
  <si>
    <t>Highland, California/San Bernardino, California; Inland Empire; San Bernardino County</t>
  </si>
  <si>
    <t xml:space="preserve">The water recycled will be used for groundwater recharge within the service area. </t>
  </si>
  <si>
    <t>8 MGD</t>
  </si>
  <si>
    <t>Inland empire but no, see comment</t>
  </si>
  <si>
    <t xml:space="preserve">East Valley Water District, California, USA - Operating Groundwater Replenishment supplying 600,000 people  </t>
  </si>
  <si>
    <t>An Administrative Center is on site with a community picnic area, walking paths, tours and event space for renting.</t>
  </si>
  <si>
    <t xml:space="preserve">MWD SO CAL but apparently not. MWD SO Cal might take some water, but it's not double counting ppl. </t>
  </si>
  <si>
    <t>This project will support our entire service area, which includes 7 cities (Chino, Chino Hills, Montclair, Upland, Rancho Cucamonga, Fontana, Ontario) and several pockets of unincorporated areas.    </t>
  </si>
  <si>
    <r>
      <t xml:space="preserve">Purified recycled water will be stored in the Chino Groundwater Basin, which underlies the IEUA service area. </t>
    </r>
    <r>
      <rPr>
        <sz val="11"/>
        <color rgb="FFFF0000"/>
        <rFont val="Calibri Light"/>
        <family val="2"/>
      </rPr>
      <t>DF note I think that means all</t>
    </r>
  </si>
  <si>
    <t>DRAFT: Inland Empire: Chino Basin Program</t>
  </si>
  <si>
    <t>Inland Empire</t>
  </si>
  <si>
    <t>Inland Empire Utilities Agency, California, USA - Planned Groundwater Augmentation</t>
  </si>
  <si>
    <t>don't know</t>
  </si>
  <si>
    <t>just needs to add Rakshit's updated metrics</t>
  </si>
  <si>
    <t xml:space="preserve">Note - these guys are sensitive about naming cities. </t>
  </si>
  <si>
    <t>RAKSHIT, this one is all 4- Ground, Reservoir, Raw &amp; Treated… canwe count it in all 4?</t>
  </si>
  <si>
    <t>Rakshit I calculated this aleady but could you pls check, tx. 
We’re currently evaluating several alternatives. The latest alternatives we’ve evaluated have yields ranging from 3,600 to 9,600 acre-feet per year. DF: Will select mid point ie 6600 AFY</t>
  </si>
  <si>
    <t>Tri-Valley Agencies, California, USA - Exploring purified recycled water options for the future</t>
  </si>
  <si>
    <t>Tours are available by request.</t>
  </si>
  <si>
    <t xml:space="preserve">DRAFT: Santa Monica: Sustainable Water Infrastructure Project (SWIP) </t>
  </si>
  <si>
    <t xml:space="preserve">Sustainable Water Infrastructure Project (SWIP) </t>
  </si>
  <si>
    <t>City of Santa Monica, Public Works Department – Water Resources Division</t>
  </si>
  <si>
    <t>City of Santa Monica</t>
  </si>
  <si>
    <t>Recycled water serves customers along the recycled water distribution system which runs west to east through the city and serving Pacific Palisades Park.</t>
  </si>
  <si>
    <t>Santa Monica Civic Center located at 1771 Main St, Santa Monica, CA 90401.</t>
  </si>
  <si>
    <t>1.5 MGD (Rakshit this should align with 1680 AFY, does it?)</t>
  </si>
  <si>
    <t>City of Santa Monica, California, USA - Available for use groundwater replenishment with 4 sources - wastewater, stormwater, urban runoff, and brackish groundwater</t>
  </si>
  <si>
    <r>
      <t xml:space="preserve">There are 4: wastewater, stormwater, urban runoff, and brackish groundwater </t>
    </r>
    <r>
      <rPr>
        <b/>
        <sz val="11"/>
        <color rgb="FFFFFF00"/>
        <rFont val="Calibri"/>
        <family val="2"/>
        <scheme val="minor"/>
      </rPr>
      <t xml:space="preserve">RAKSHIT CAN WE PLS LIST THEM IN 3 GROUPS: RW, STORMWATER AND OTHER? </t>
    </r>
  </si>
  <si>
    <t>Rakshit convert numbers and confirm 1 city</t>
  </si>
  <si>
    <t>In the US, we have cities (incorporated with city-government) and other areas that are not official cities- but are unicorporated areas of our County:</t>
  </si>
  <si>
    <t>Cities supplied by our project:</t>
  </si>
  <si>
    <t>City of Capitola</t>
  </si>
  <si>
    <t>Unicorporated areas: Soquel, Aptos, Seacliff, La Selva Beach, Rio Del Mar</t>
  </si>
  <si>
    <t>RM to calculate the conversions</t>
  </si>
  <si>
    <t>Conejo Valley</t>
  </si>
  <si>
    <t>Encompassing the cities of Calabasas, Agoura Hills, Hidden Hills, Westlake Village, Oak Park</t>
  </si>
  <si>
    <t>visitors can currently tour the JPA’s Pure Water Demonstration Facility to learn about the science, engage with staff, and taste the pure water.</t>
  </si>
  <si>
    <t>Las Virgenes – Triunfo Joint Powers Authority (JPA)</t>
  </si>
  <si>
    <t>Pure Water Project Las Virgenes - Triunfo</t>
  </si>
  <si>
    <t>Northwesternmost part of Los Angeles County, serving the cities of Calabasas, Agoura Hills, Westlake Village, Hidden Hills, as well as a small portion of Ventura County serving Oak Park and part of Thousand Oaks</t>
  </si>
  <si>
    <t>Pure water will be supplied to Calabasas, Agoura Hills, Hidden Hills, Westlake Village, Oak Park, and some unincorporated portions of LA County</t>
  </si>
  <si>
    <t xml:space="preserve">Conejo-Las Virgenes region </t>
  </si>
  <si>
    <r>
      <t xml:space="preserve">Together, the JPA treats and recycles the wastewater generated by some 100,000 people in eastern </t>
    </r>
    <r>
      <rPr>
        <b/>
        <sz val="11"/>
        <color rgb="FFFF0000"/>
        <rFont val="Calibri"/>
        <family val="2"/>
        <scheme val="minor"/>
      </rPr>
      <t>Ventura</t>
    </r>
    <r>
      <rPr>
        <sz val="11"/>
        <color rgb="FFFF0000"/>
        <rFont val="Calibri"/>
        <family val="2"/>
        <scheme val="minor"/>
      </rPr>
      <t xml:space="preserve"> and northwestern Los Angeles Counties.</t>
    </r>
  </si>
  <si>
    <t xml:space="preserve">Las Virgenes – Triunfo Joint Powers Authority, California, USA - Planned reservoir augmentation </t>
  </si>
  <si>
    <t>DRAFT: Conejo Valley: Pure Water Project Las Virgenes - Triunfo</t>
  </si>
  <si>
    <t>70 MLD</t>
  </si>
  <si>
    <t>City of Cape Town Municipality, Water &amp; Sanitation Directorate</t>
  </si>
  <si>
    <t>Faure New Water Scheme</t>
  </si>
  <si>
    <t>City of Cape Town metropole</t>
  </si>
  <si>
    <t xml:space="preserve">Most parts of the city </t>
  </si>
  <si>
    <t>The Faure New Water Scheme involves two locations. The treated effluent will be sourced from Zandvliet Wastewater Treatment Works, which is located at the Zandvliet area. The Advanced Water Purification Plant will be located at the Faure Water Treatment Plant at the Faure area.</t>
  </si>
  <si>
    <t>Water Research Commission</t>
  </si>
  <si>
    <t>yes they're creating one there are renderings</t>
  </si>
  <si>
    <t>DRAFT: Cape Town: Faure New Water Scheme</t>
  </si>
  <si>
    <t xml:space="preserve">The project will showcase the water treatment process using advanced technology and serve as a training center for staff. It will also offer a touring platform for the public to learn about the treatment technologies and view the process firsthand. </t>
  </si>
  <si>
    <t>DRAFT: Clay County: Project Quench</t>
  </si>
  <si>
    <t xml:space="preserve">Clay County Utility Authority </t>
  </si>
  <si>
    <t>Project Quench</t>
  </si>
  <si>
    <t>Clay County Utility Authority’s service area consists of all unincorporated areas of Clay County, Florida.  We serve approximately 150,000 people in a rapidly growing area.</t>
  </si>
  <si>
    <t>Spring 2024 is demo but full scale not til 2030s</t>
  </si>
  <si>
    <t>The demonstration facility will not service any customers. Water produced at the demonstration project will be recycled directly back to an adjacent Water Reclamation Facility.
Potential full scale implementation as part of a water portfolio (groundwater, reclaimed water, potable reuse, stormwater augmentation) could occur in the 2030’s and would most likely comprise about 5- 10% of our water supply at build out.  It would most likely serve the central portion of our service territory at that time.</t>
  </si>
  <si>
    <t>The Direct Potable Reuse Demonstration Facility will be located at CCUA’s Mid-Clay Water Reclamation Facility, and as mentioned previously, is separately branded as Project Quench.</t>
  </si>
  <si>
    <t>The St. Johns River Water Management District and the Florida Department of Environmental Protection are engaged partners of Project Quench.</t>
  </si>
  <si>
    <t>RAKSHIT, this one is both Ground and Treated - canwe count it in both?</t>
  </si>
  <si>
    <t>Clay County Utility Authority, Florida, USA - Planned/Exploring purified recycled water options for the future using a carbon-based treatment train</t>
  </si>
  <si>
    <t xml:space="preserve">need phase for full scale cities ppl capacity </t>
  </si>
  <si>
    <t>Ignore the below it's Danielle's classification notes :)</t>
  </si>
  <si>
    <t xml:space="preserve">1. A black number is locked &amp; unlikely to change. </t>
  </si>
  <si>
    <t xml:space="preserve">2. A red number is still being checked and/or likely to change. </t>
  </si>
  <si>
    <t>No response</t>
  </si>
  <si>
    <t xml:space="preserve">Subheading: There were 24 places on the original map. </t>
  </si>
  <si>
    <t xml:space="preserve">Chart 1:  Title: Evolving map numbers </t>
  </si>
  <si>
    <t>Note to Danielle, notes are saved in my photos 240212</t>
  </si>
  <si>
    <t xml:space="preserve">I guess we're trying to show how the numbers in red make up the total. </t>
  </si>
  <si>
    <t xml:space="preserve">Figure 1:  Title: Points of data on this map/charts </t>
  </si>
  <si>
    <t xml:space="preserve">Notes to RM: </t>
  </si>
  <si>
    <t xml:space="preserve">What I'm trying to do here is calculate a rough figurev of how many data points are on this map. </t>
  </si>
  <si>
    <t xml:space="preserve">Let's leave for now, we can do later and it's very quick. </t>
  </si>
  <si>
    <t>1. Again I don't have a super fixed idea of how this will look best, but see my guess on the scribbles photo</t>
  </si>
  <si>
    <t xml:space="preserve">3. RM, I don't have a very fixed idea of how this one should look - maybe the scribble I made, but could be something else? </t>
  </si>
  <si>
    <t>Yes</t>
  </si>
  <si>
    <t>Likely</t>
  </si>
  <si>
    <t>Unknown</t>
  </si>
  <si>
    <t xml:space="preserve">2. I figure we try and show the Yes in a bold/strong colour, then a different colour or lighter shade for Likely, then a lighter shade again for Unknown. </t>
  </si>
  <si>
    <t xml:space="preserve">Chart 3:  Title: Places participating, or expected to, by country </t>
  </si>
  <si>
    <t xml:space="preserve">3. Can we have the titles for the Unknown column in italics. </t>
  </si>
  <si>
    <t>1. This one is similar to above just by country, so can you pls make it similar colour etc</t>
  </si>
  <si>
    <t>2. The numbers might not exactly add up just yet, but I'll make sure they do for the final update</t>
  </si>
  <si>
    <t>1. I loved how you did this one by map that would be great! But are we going to be able to show 3 values per state (Yes, Likely, Unknown?)</t>
  </si>
  <si>
    <t xml:space="preserve">1. I'm picturing this one building over time, see scribbled chart, and with the 2030s and 2040s being in a semi-transparent shade or something to indicate that it's less certain / speculation. </t>
  </si>
  <si>
    <t xml:space="preserve">2. With the 2020s column, is it possible to somehow indicate that a portion of it is happening now/already/certain; and another portion is potential? </t>
  </si>
  <si>
    <t>2020s (make this column 2 colours - 1 is operating now, other is operating now + those slated for rest of 2020s)</t>
  </si>
  <si>
    <t>2030s (different colour or semi transparent)</t>
  </si>
  <si>
    <t>2040s/Unknown (different colour or semi transparent)</t>
  </si>
  <si>
    <t xml:space="preserve">Chart 4:  Title: How many people supplied with purified recycled water around the world </t>
  </si>
  <si>
    <t xml:space="preserve">1. I'm picturing this one building over time, like the one above, and again with the 2030s and 2040s being in a semi-transparent shade or something to indicate that it's less certain / speculation. </t>
  </si>
  <si>
    <t xml:space="preserve">Chart 6:  Title: How many cities supplied with purified recycled water around the world </t>
  </si>
  <si>
    <t xml:space="preserve">1. For this one I wanted to show the spread of people served by project from smallest to largest. </t>
  </si>
  <si>
    <t xml:space="preserve">2. I guess for now we just use the places for which we have a complete data set? </t>
  </si>
  <si>
    <t>Note to RM: In the Feb 2024 worksheet where all the data lives, you can see Yellow cells are the ones I think you'll need for graphs. Red cells are where I'm waiting on data.</t>
  </si>
  <si>
    <t xml:space="preserve">And any cell marked with this navy colour is a note to you about something. </t>
  </si>
  <si>
    <r>
      <t xml:space="preserve">So it's the data from Column AB and Column W on </t>
    </r>
    <r>
      <rPr>
        <b/>
        <sz val="11"/>
        <color rgb="FF0070C0"/>
        <rFont val="Calibri"/>
        <family val="2"/>
        <scheme val="minor"/>
      </rPr>
      <t>Feb2024 worksheet</t>
    </r>
    <r>
      <rPr>
        <sz val="11"/>
        <color rgb="FF0070C0"/>
        <rFont val="Calibri"/>
        <family val="2"/>
        <scheme val="minor"/>
      </rPr>
      <t xml:space="preserve">. As you can see, I am still waiting on a few places for data for both Columns. I don't know what's easier for you at  </t>
    </r>
  </si>
  <si>
    <t xml:space="preserve">this point, whether to make up dummy figures for missing data or only use places where you have a full data set… do whatever makes sense at this point. </t>
  </si>
  <si>
    <t xml:space="preserve">3. Again if we can do different colour/ colours for the ones that are Exploring/Planned/In Construction that would be awesome </t>
  </si>
  <si>
    <t>2. So this is the data from Column L and Column AB, and if we try to differentiate the Planned/Exploring/In Construction then that's Column R</t>
  </si>
  <si>
    <t xml:space="preserve">4. I don't want to show which project is which - just anonymised data </t>
  </si>
  <si>
    <t>Chart 7:  Title: How many cities supplied with purified recycled water around the world, by place</t>
  </si>
  <si>
    <t xml:space="preserve">4. I don't want to show which place/project is which - just anonymised data </t>
  </si>
  <si>
    <t>Chart 8:  Title: Total capacity of purified recycled water production globally over time</t>
  </si>
  <si>
    <t xml:space="preserve">1. For this one I wanted to show the increasing total by decade. So Col AB for decade, Columns T &amp; U for the capacity </t>
  </si>
  <si>
    <t>3. I guess for now we just use the places for which we have a complete data set</t>
  </si>
  <si>
    <t>2. Just as a thought, if we show how the capacity columns show MLD and MGD on the vertical axis…. Could we also include an AFY metric there too? Might look too  busy I guess</t>
  </si>
  <si>
    <t>Chart 9:  Title: Capacity of purified recycled water around the world, by place</t>
  </si>
  <si>
    <t xml:space="preserve">1. For this one I wanted to show the spread of capacity by place from smallest to largest. </t>
  </si>
  <si>
    <t xml:space="preserve">1. For this one I wanted to show the spread of cities served by place from smallest to largest. </t>
  </si>
  <si>
    <t>Leave this one - this will be the one I try and teach myself to do ha ha!</t>
  </si>
  <si>
    <t>Chart 10:  Showing places by IPR vs DPR (and possibly stage)</t>
  </si>
  <si>
    <t>2. It might be better to show IPR/DPR (Column X) as a simple, separate comparison</t>
  </si>
  <si>
    <t xml:space="preserve">1. I'm not quite sure how to do this, whether it's 1 chart, or a couple??  It starts to get very granular if we break down by both PHASE (Column R) and SUBTYPE (Column Z). </t>
  </si>
  <si>
    <t>And I think we do want that granularity, but only if we can present it in a way that is possible to understand</t>
  </si>
  <si>
    <t xml:space="preserve">Planned </t>
  </si>
  <si>
    <t xml:space="preserve">Operating </t>
  </si>
  <si>
    <t xml:space="preserve">4. Could we maybe chat about what might work? Or if you have any ideas, great. </t>
  </si>
  <si>
    <t xml:space="preserve">3. Also, some projects do multiples types - so the number of places might be less than the numbers of Types added together. I'm hoping it's possible to add 1 place into 2 separate groups? </t>
  </si>
  <si>
    <t xml:space="preserve">You can see I've noted that on a few of them. </t>
  </si>
  <si>
    <t xml:space="preserve">1. I picture this as a pie chart probably? Column Y. </t>
  </si>
  <si>
    <t xml:space="preserve">DF note to myself: Other is going to include Oland  and e-Malahleni, and I think Oland may be poultry + sewage, so I may need a combined Other + RW from WW category. </t>
  </si>
  <si>
    <t xml:space="preserve">But, is there a better way than a pie chart, that shows how a handful of places tick more than one box? Open to ideas </t>
  </si>
  <si>
    <t>MILES</t>
  </si>
  <si>
    <t>KM</t>
  </si>
  <si>
    <t xml:space="preserve">Pico Rivera </t>
  </si>
  <si>
    <t>Water Replenishment District</t>
  </si>
  <si>
    <t>Albert Robles Center for Water Recycling &amp; Environmental Learning (ARC)</t>
  </si>
  <si>
    <t>Just to the southern half of the county; water is mainly used in the Central Groundwater Basin.</t>
  </si>
  <si>
    <t>Los Angeles County</t>
  </si>
  <si>
    <t>Albert Robles Center for Water Recycling &amp; Environmental Learning (ARC) supplies water for groundwater replenishment through spreading in the Central Groundwater Basin</t>
  </si>
  <si>
    <t>Source water for both plants is supplied by the Los Angeles County Sanitation Districts. 
1)	ARC receives source water from the San Jose Creek Water Reclamation Plant
Both the spreading grounds and seawater barrier injection wells are owned and operated by the Los Angeles County Department of Public Works.
1)	Potable reuse water from ARC goes to the spreading grounds</t>
  </si>
  <si>
    <t>Yes amazing one</t>
  </si>
  <si>
    <t xml:space="preserve">1 Pico Rivera but more </t>
  </si>
  <si>
    <t>AFY</t>
  </si>
  <si>
    <t>Montebello Forebay</t>
  </si>
  <si>
    <t>DRAFT: Pico Rivera 1: Albert Robles Center for Water Recycling &amp; Environmental Learning (ARC)</t>
  </si>
  <si>
    <t>DRAFT: Pico Rivera 2: Montebello Forebay</t>
  </si>
  <si>
    <t>Montebello Forebay, California, USA - Operating Groundwater Replenishment site receiving purified recycled water from ARC (Pico Rivera 1)</t>
  </si>
  <si>
    <t>MWD SO Cal I think</t>
  </si>
  <si>
    <t>Spreading grounds? See definition &amp; name in comment</t>
  </si>
  <si>
    <t xml:space="preserve">Note to RM: The 2 Pico Rivera sites will be 2 separate dots on the map, and in the charts for Phase, IPR, Source waters etc. But for the capacity, ppl &amp; cities we need to not include both in the total -just 1 combined number covers both. </t>
  </si>
  <si>
    <t xml:space="preserve">This one is tricky </t>
  </si>
  <si>
    <t>Long Beach</t>
  </si>
  <si>
    <t>Leo J. Vander Lans Advanced Water Purification Facility (LVL)</t>
  </si>
  <si>
    <t>Leo J. Vander Lans Advanced Water Treatment Facility supplies water for seawater barrier wells and replenishment through direct injection in the Central Groundwater Basin</t>
  </si>
  <si>
    <t>Source water from Long Beach water reclamation plant</t>
  </si>
  <si>
    <t>DRAFT: Long Beach 1: Leo J. Vander Lans Advanced Water Purification Facility (LVL)</t>
  </si>
  <si>
    <t>DRAFT: Long Beach 2: Alamitos Barrier</t>
  </si>
  <si>
    <t>14.8 MGD</t>
  </si>
  <si>
    <t>Ok for Dale &amp; Rose to map, need to ask RM to convert an AFY figure, need cities &amp; ppl from Jenn</t>
  </si>
  <si>
    <t>Ok for Dale &amp; Rose to map, need cities &amp; ppl from Jenn</t>
  </si>
  <si>
    <t xml:space="preserve">Long Beach </t>
  </si>
  <si>
    <t xml:space="preserve">Long Beach, California, USA - Operating Groundwater Augmentation supplying the Alamitos Seawater Barrier and large areas of Los Angeles County </t>
  </si>
  <si>
    <t>6.5 MGD</t>
  </si>
  <si>
    <t>RAKSHIT PLS CALCULATE</t>
  </si>
  <si>
    <t>Wichita Falla</t>
  </si>
  <si>
    <t>City of Wichita Falls</t>
  </si>
  <si>
    <t>City of Wichita Falls
Wholesale supplier of treated water to:
Sheppard Air Force Base, Burkburnett, Dean Dale, Friburg-Cooper, Iowa Park, Holliday, Lake Side City, Archer City, Wichita Valley, Pleasant Valley, Red River Authority, and Scotland.
Wholesale supplier of raw, untreated water to: 
Archer County MUD, Wichita Valley, Windthorst, and Olney.</t>
  </si>
  <si>
    <t>The City of Wichita Falls also has a small industrial water reuse facility that supplies cooling water to a few industries.</t>
  </si>
  <si>
    <t>The City of Wichita Falls Direct Potable Reuse system was in use from July 2014 through July 2015.</t>
  </si>
  <si>
    <t>Wichita Falls, Texas, USA - Raw Water Augmentation in use from July 2014 to July 2015</t>
  </si>
  <si>
    <t>The City of Wichita Falls switched to an Indirect Potable Reuse system in January 2018 and it is currently operational.</t>
  </si>
  <si>
    <t xml:space="preserve">DRAFT: Wichita Falls 1: Temporary direct potable reuse at Cypress Water Treatment Facility </t>
  </si>
  <si>
    <t>10 MGD</t>
  </si>
  <si>
    <t>DRAFT: Wichita Falls 2: Permanent indirect potable reuse at Cypress Water Treatment Facility</t>
  </si>
  <si>
    <t>Southern California</t>
  </si>
  <si>
    <t>Metropolitan Water District of Southern California</t>
  </si>
  <si>
    <t>Pure Water Southern California</t>
  </si>
  <si>
    <t>DRAFT: Pure Water Southern California</t>
  </si>
  <si>
    <t>Metropolitan supplies water to six counties in Southern California:
Ventura
Los Angeles
Orange
Riverside
San Bernardino
San Diego</t>
  </si>
  <si>
    <t xml:space="preserve">Purified recycled water would be supplied to Los Angeles and Orange Counties through replenishing the region’s groundwater basins and serving a new supply into two of Metropolitan’s drinking water treatment plants. </t>
  </si>
  <si>
    <t>This program is a partnership between The Metropolitan Water District of Southern California and The Los Angeles County Sanitation Districts</t>
  </si>
  <si>
    <t>RAKSHIT THIS IS GROUNDWATER AND RAW CAN WE PUT IT IN BOTH?</t>
  </si>
  <si>
    <t>150 MGD</t>
  </si>
  <si>
    <t>Southern California, USA - Planned IPR &amp; DPR program which will become the world's largest in 2032, supplying 19 million people in Los Angeles</t>
  </si>
  <si>
    <t>Big Sky</t>
  </si>
  <si>
    <t>Big Sky County Water and Sewer District</t>
  </si>
  <si>
    <t>Big Sky Town Center, Spanish Peaks, Mountain Village, Meadow Village areas of Big Sky, MT</t>
  </si>
  <si>
    <t>Undetermined at this time, likely only a portion</t>
  </si>
  <si>
    <t>200 to 300 gpm</t>
  </si>
  <si>
    <t>The Big Sky Area is not incorporated, so no “cities”, but a County Water and Sewer District. DF note: Will call 1 as it's the minimum for any one place</t>
  </si>
  <si>
    <t xml:space="preserve"> </t>
  </si>
  <si>
    <t>Potentially would come online in the late 2020’s or 2030’s. DF: Will choose 2030s better be conservative</t>
  </si>
  <si>
    <t>Don't think so</t>
  </si>
  <si>
    <t>DRAFT: Big Sky: Feasibility Study</t>
  </si>
  <si>
    <t>Big Sky, Montana, USA - Mountain town exploring future options</t>
  </si>
  <si>
    <t>Karnataka</t>
  </si>
  <si>
    <t xml:space="preserve">Bangalore </t>
  </si>
  <si>
    <t xml:space="preserve">RM convert a number. Also get photos link expired </t>
  </si>
  <si>
    <t>Norman Utilities Authority</t>
  </si>
  <si>
    <t xml:space="preserve">N/A, we have not named it.  </t>
  </si>
  <si>
    <t xml:space="preserve">Lake Thunderbird is 60% of the City of Norman’s water supply and we are investigating the potential to augment the lake with WRF water during droughts.  We only own 43% of the lake and we share with Midwest City 42% and Del City 15%.  </t>
  </si>
  <si>
    <t xml:space="preserve">City of Norman, Oklahoma, USA - Exploring reservoir augmentation for climate resilience </t>
  </si>
  <si>
    <t xml:space="preserve">DRAFT: Norman: Lake Thunderbird potential augmentation </t>
  </si>
  <si>
    <t xml:space="preserve">Recycled water would augment the lake which is currently 60% of Norman’s Water Supply portfolio. </t>
  </si>
  <si>
    <t xml:space="preserve">Norman, Midwest, Del City </t>
  </si>
  <si>
    <t>We need the cooperation and buy in from the two other cities we share the lake with.  Midwest City and Del City</t>
  </si>
  <si>
    <t>water should flow in late 2026</t>
  </si>
  <si>
    <t>3MGD</t>
  </si>
  <si>
    <t>see comment</t>
  </si>
  <si>
    <t xml:space="preserve">Altamonte Springs &amp; Seminole County. </t>
  </si>
  <si>
    <t>Confirmed 1</t>
  </si>
  <si>
    <t>6 MGD</t>
  </si>
  <si>
    <t>5 MGD</t>
  </si>
  <si>
    <t xml:space="preserve">Note to RM: we can count the 2 Wichita (DPR &amp; DPR) as separate figures for Chart 9, but let's just include one figure - the IPR (141700) in the total for Chart 8. </t>
  </si>
  <si>
    <t>see comment, quite confusing</t>
  </si>
  <si>
    <t>Wichita Falls, Texas, USA - Operating Reservoir Augmentation since 2018, supplying 14 cities</t>
  </si>
  <si>
    <t xml:space="preserve">Note to RM: we can count the 2 Wichita (DPR &amp; DPR) as separate figures for Chart 7, but let's just include one figure - the IPR (14) in the total for Chart 6. </t>
  </si>
  <si>
    <t>10,400 m3/j (10.4 MLD).</t>
  </si>
  <si>
    <t>DRAFT: Highland: Sterling Natural Resource Center</t>
  </si>
  <si>
    <t xml:space="preserve">For Question #1 – for potable water uses – only these areas benefit from PWM
Monterey, Carmel, Seaside, Pacific Grove, Pebble Beach, Del Rey Oaks, Sand City, and portions of Carmel Valley. DF: Won't count C Valley bits. </t>
  </si>
  <si>
    <t>DRAFT: Long Beach 3: Dominguez Gap Barrier</t>
  </si>
  <si>
    <t xml:space="preserve">Don’t include this one in the data for RM - don't chart. </t>
  </si>
  <si>
    <t xml:space="preserve">Long Beach, California, USA - Operating Groundwater Augmentation receiving water from Terminal Island </t>
  </si>
  <si>
    <t>City of Los Angeles</t>
  </si>
  <si>
    <t>Los Angeles Department of Water and Power</t>
  </si>
  <si>
    <t xml:space="preserve">Headworks DPR Demonstration Project </t>
  </si>
  <si>
    <t>Operation NEXT Water Supply Program</t>
  </si>
  <si>
    <t>Los Angeles Groundwater Replenishment Project</t>
  </si>
  <si>
    <t>Los Angeles Department of Power and Water, California, USA - Exploring direct potable reuse</t>
  </si>
  <si>
    <t xml:space="preserve">Los Angeles Department of Power and Water, California, USA - Planned Groundwater Replenishment Project   </t>
  </si>
  <si>
    <t xml:space="preserve">City of Los Angeles  </t>
  </si>
  <si>
    <t>The Operation NEXT Program intends to deliver water to parts of the City, which may include Central Basin, San Fernando Basin, and the Los Angeles Aqueduct Filtration Plant (LAAFP) which can supply large portions of the City of Los Angeles. The Program may also include interconnections with partner agencies such as Metropolitan Water District and other neighbouring cities.</t>
  </si>
  <si>
    <t>Los Angeles Environment and Sanitation (LASAN) is the primary partner. Other potential partners include Metropolitan Water District, Water Replenishment District of Southern California, and others.</t>
  </si>
  <si>
    <t xml:space="preserve">RM this is Ground and Raw, can we please count it in both please? </t>
  </si>
  <si>
    <t>2020’s (2027)</t>
  </si>
  <si>
    <t>1 MGD or 1120 AFY</t>
  </si>
  <si>
    <t>25 MGD or 28,000 AFY</t>
  </si>
  <si>
    <t xml:space="preserve">230 MGD or 258,000 AFY </t>
  </si>
  <si>
    <t xml:space="preserve">Phased from 2030’s - 2040’s  </t>
  </si>
  <si>
    <t xml:space="preserve">Los Angeles Department of Power and Water, California, USA – Exploring different purified recycled water options    </t>
  </si>
  <si>
    <t>DRAFT: Abilene: Hamby Water Reclamation Facility and Indirect Reuse Project</t>
  </si>
  <si>
    <t>City of Abilene</t>
  </si>
  <si>
    <t>Hamby Water Reclamation Facility &amp; Indirect Reuse Project</t>
  </si>
  <si>
    <t xml:space="preserve">The City of Abilene plus City of Buffalo Gap, City of Tuscola, City of Tye, Hawley Independent School District – in total about 125,000 people plus an additional 32,000 wholesale customers. </t>
  </si>
  <si>
    <t xml:space="preserve">Hamby Water Reclamation Facility
Lake Fort Phantom Hill </t>
  </si>
  <si>
    <t>7 MGD</t>
  </si>
  <si>
    <t>Don't know</t>
  </si>
  <si>
    <t>City of Abilene, Texas, USA - Operating Reservoir Augmentation to Lake Fort Phantom Hill</t>
  </si>
  <si>
    <t>Cambria Community Services District</t>
  </si>
  <si>
    <t>DRAFT: Cambria Emergency Water Supply</t>
  </si>
  <si>
    <t>California central coast, Cambria community</t>
  </si>
  <si>
    <t>This was a temporary facility, operated for 2 years, but water was supplied to the entire community</t>
  </si>
  <si>
    <t>Cambria Community Services District, California, USA - Permitted Groundwater Augmentation (no longer operating)</t>
  </si>
  <si>
    <t xml:space="preserve">Facility was permitted for 400 gpm, supplying a single community of 5,500 people. </t>
  </si>
  <si>
    <t>The facility operated from 2014 to 2016</t>
  </si>
  <si>
    <t>400 gpm (I gues this is 400 gallons per minute??)</t>
  </si>
  <si>
    <t>JEA</t>
  </si>
  <si>
    <t>H2.0 Purification Center</t>
  </si>
  <si>
    <t>DRAFT: Jacksonville: H2.0 Purification Center</t>
  </si>
  <si>
    <t>Northeast Florida (Jacksonville, Florida, USA)</t>
  </si>
  <si>
    <t>Regional water source replenishment.</t>
  </si>
  <si>
    <t>No. JEA owns and operates the entire water system (drinking water, sewer collection, reclaimed water and purification)</t>
  </si>
  <si>
    <t xml:space="preserve">Either in 2025 or 2026 </t>
  </si>
  <si>
    <t>20 MGD</t>
  </si>
  <si>
    <t xml:space="preserve">RM, they won't give us a value. So can we include all the other Jacksonville data but not this column. </t>
  </si>
  <si>
    <t xml:space="preserve">Castle Rock </t>
  </si>
  <si>
    <t>Open house events and tours of Plum Creek Water Purification Facility are available to the public.</t>
  </si>
  <si>
    <t>Castle Rock Water</t>
  </si>
  <si>
    <t>Plum Creek Water Purification Facility Advanced Treatment</t>
  </si>
  <si>
    <t>DRAFT: Castle Rock: Plum Creek Water Purification Facility Advanced Treatment</t>
  </si>
  <si>
    <t>Castle Rock Water serves Castle Rock, Colorado, a community of 85,000 situated between Denver and Colorado Springs.</t>
  </si>
  <si>
    <t>Purified recycled water is supplied to the entire community and is blended with other supply sources including groundwater and surface water.</t>
  </si>
  <si>
    <t>Castle Rock, Colorado, USA - Operating Raw Water Augmentation with plans for direct potable reuse</t>
  </si>
  <si>
    <t>Oceanside</t>
  </si>
  <si>
    <t>City of Oceanside
Pure Water Oceanside</t>
  </si>
  <si>
    <t>DRAFT: Pure Water Oceanside</t>
  </si>
  <si>
    <t>Oceanside, California, USA - Operating groundwater augmentation</t>
  </si>
  <si>
    <t>Groundwater recharge</t>
  </si>
  <si>
    <t xml:space="preserve">City of Oceanside </t>
  </si>
  <si>
    <t>The Mission Basin is the aquifer to be recharged.</t>
  </si>
  <si>
    <t>Ground</t>
  </si>
  <si>
    <t>Notes to RM:</t>
  </si>
  <si>
    <t>Central Coast, Pismo Beach</t>
  </si>
  <si>
    <t>Central Coast Blue Regional Recycled Water Authority</t>
  </si>
  <si>
    <t>DRAFT: Central Coast Blue</t>
  </si>
  <si>
    <t>The purified water will be injected into the Northern Cities Management Area of the Santa Maria Groundwater basin, as a groundwater recharge project, helping to protect the groundwater basin from potential seawater intrusion.</t>
  </si>
  <si>
    <t>The project is tentatively scheduled to come online in 2027 or 2028.</t>
  </si>
  <si>
    <t>900 AFY</t>
  </si>
  <si>
    <t>Municipal agency boundaries for the Cities of Arroyo Grande, Grover Beach and Pismo Beach
See comment re Barrier approach</t>
  </si>
  <si>
    <t>Central Coast Blue Regional Recycled Water Authority, California, USA - Planned Groundwater Augmentation</t>
  </si>
  <si>
    <t xml:space="preserve">Will call it 1 as the default value/minimum even where it's not specifically a city. </t>
  </si>
  <si>
    <t>Clearwater Public Utilities</t>
  </si>
  <si>
    <t>Ground Water Replenishment</t>
  </si>
  <si>
    <t xml:space="preserve">DRAFT: Clearwater: Groundwater replenishment </t>
  </si>
  <si>
    <t>City of Clearwater</t>
  </si>
  <si>
    <t>The purified recycled water is to be injected into the aquifer.</t>
  </si>
  <si>
    <t>We are partners with the Southwest Florida Water Management District (SWFMWD) on this project</t>
  </si>
  <si>
    <t>NB he said 'N/A' but default value is 1 and it would serve City of Clearwater…. We'll capture the úncertainty factor in decade: Unknown</t>
  </si>
  <si>
    <t>2040s/Unknown</t>
  </si>
  <si>
    <t>West Basin Municipal Water District (West Basin)</t>
  </si>
  <si>
    <t>Edward C. Little Water Recycling Facility (ECLWRF)</t>
  </si>
  <si>
    <t xml:space="preserve">DRAFT: El Segundo: Edward C. Little Water Recycling Facility </t>
  </si>
  <si>
    <t>West Basin is a wholesale water agency that serves nearly one million people in 17 cities and unincorporated areas in Los Angeles County. West Basin is a wholesale water agency that serves nearly one million people in 17 cities and unincorporated areas in Los Angeles County.
Serve the areas of: Division I: Carson, Palos Verdes Estates, Rancho Palos Verdes, Rolling Hills, Rolling Hills Estates, and the unincorporated Los Angeles County areas of Rancho Dominguez 
Division II: Inglewood, portions of the cities of Gardena and Hawthorne, and the unincorporated Los Angeles County areas of Ladera Heights, View Park-Windsor Hills, West Athens, and Westmont 
Division III: Hermosa Beach, Lomita, Manhattan Beach, Redondo Beach, a portion of the city of Torrance, and the unincorporated Los Angeles County area of West Carson 
Division IV: Culver City, El Segundo, Malibu, West Hollywood, a portion of the city of Hawthorne, and the unincorporated Los Angeles County areas of Del Aire, Marina del Rey, Topanga, and Wiseburn 
Division V: Lawndale, portions of the cities of Gardena and Hawthorne, and the unincorporated Los Angeles County areas of El Camino Village and Lennox</t>
  </si>
  <si>
    <t xml:space="preserve">Recycled water currently serves the cities of El Segundo, Manhattan Beach, Hermosa Beach, Redondo Beach, Carson, Torrance, Gardena, Hawthorne, parts of Los Angeles and Inglewood. </t>
  </si>
  <si>
    <t xml:space="preserve">West Basin produces approximately 30-40 million gallons of recycled water per day and own more than 100 miles of “purple” distribution pipelines serving more than 450 connections. Recycled water currently serves the cities of El Segundo, Manhattan Beach, Hermosa Beach, Redondo Beach, Carson, Torrance, Gardena, Hawthorne, parts of Los Angeles and Inglewood. </t>
  </si>
  <si>
    <t>West Basin owns and operates a system of water recycling facilities that include a main facility in El Segundo and three satellites.
a. Edward C. Little Water Recycling Facility, El Segundo, Calif. 
b. Chevron Nitrification Plant, El Segundo, Calif.
c. Juanita Millender-McDonald Carson Regional Water Recycling Plant, Carson, Calif.
d. Torrance Refinery Water Recycling Plant, Torrance, Calif.</t>
  </si>
  <si>
    <t>The ECLWRF receives secondary effluent (twice treated sewer water, aka wastewater) from the Hyperion Water Reclamation Plant in Playa Del Rey (City of Los Angeles). West Basin provides additional permitted treatment or advanced purification to meet the needs of municipal, industrial and commercial customers. West Basin and the County of Los Angeles are co-permittees for the West Coast Seawater Barrier for groundwater replenishment managed the Water Replenishment District..</t>
  </si>
  <si>
    <t>70 MGD</t>
  </si>
  <si>
    <t>West Basin Municipal Water District, California, USA - Operating groundwater augmentation, innovative wholesaler producing multiple qualities of fit-for-purpose water</t>
  </si>
  <si>
    <t xml:space="preserve">RM I've asked for this figure but they seem to not have it so just exclude this particular value for now. </t>
  </si>
  <si>
    <t>Fairfax County</t>
  </si>
  <si>
    <t>DRAFT: Fairfax County: Upper Occoquan Service Authority Regional Water Reclamation Plant</t>
  </si>
  <si>
    <t>Upper Occoquan Service Authority</t>
  </si>
  <si>
    <t>Upper Occoquan Service Authority Regional Water Reclamation Plant</t>
  </si>
  <si>
    <t>54 MGD</t>
  </si>
  <si>
    <t xml:space="preserve">No PPl figure but prob won't get </t>
  </si>
  <si>
    <t>Upper Occoquan Service Authority, Virginia, USA - Operating reservoir augmentation supplying over a million people since 1978</t>
  </si>
  <si>
    <t>Scottsdale</t>
  </si>
  <si>
    <t>Scottsdale Water</t>
  </si>
  <si>
    <t>Advanced Purified Recycled Water (APRW) is produced at the Advanced Water Treatment Plant, located at the Scottsdale Water Campus in Scottsdale, Arizona.</t>
  </si>
  <si>
    <t xml:space="preserve">The Scottsdale Water service area spans 185 square miles to serve the City of Scottsdale. Our service area supports over 95,000 active water accounts and 88,000 active sewer accounts, of which 90% are residential. The City is long and narrow stretching 32 miles north to south with an elevation change exceeding 3,700 feet. This elevation gain presents unique challenges for the operation of the collection system consisting of five sub-basins, more than 1,500 miles of sanitary sewer collection piping, 35,085 manholes, 43 lift stations, and 34 miles of force mains. Additionally, the city manages a pump back system as part of its collection strategy, which includes five wastewater lift stations: capacities ranging from 16.8 MGD to 34 MGD and 14 miles of 30-in. diameter force main. NB the Campus is not a university - it includes a surface water treatment plant, water reclamation plant, advanced water treatment plant, and a state-certified laboratory. </t>
  </si>
  <si>
    <t xml:space="preserve">The Advanced Purified Recycled Water will eventually be distributed to the municipal tap water supply for the entire City of Scottsdale with a few minor exceptions. In addition, Scottsdale has been doing Indirect Potable Reuse in the form of groundwater augmentation for 25 years in the form of aquifer injection. The water is injected via nearby wells into the aquifer and is withdrawn and used as part of the community supply.  </t>
  </si>
  <si>
    <t>During off-peak periods, when golf courses require less water, Scottsdale reallocates the surplus from the Advanced Water Treatment Facility for aquifer recharge, utilizing indirect potable reuse. This practice significantly contributes to the city’s overarching strategy for water sustainability.</t>
  </si>
  <si>
    <t>DRAFT: Scottsdale Water Campus 1</t>
  </si>
  <si>
    <t>DRAFT: Scottsdale Water Campus 2</t>
  </si>
  <si>
    <t xml:space="preserve">Scottsdale Water, Arizona, USA - Operating groundwater augmentation for 25 years </t>
  </si>
  <si>
    <t>RAKSHIT THIS IS RAW and RESERVOIR CAN WE PUT IT IN BOTH?</t>
  </si>
  <si>
    <t>30 MGD</t>
  </si>
  <si>
    <t>2026 or 2027</t>
  </si>
  <si>
    <t>Scottsdale Water, Arizona, USA - Advanced Water Treatment Plant Operating under permit (Demonstration plant)</t>
  </si>
  <si>
    <t>Yes, Scottsdale Water has scheduled tours of the water campus and Advanced Water Treatment facilities.</t>
  </si>
  <si>
    <t>Pure Water Brew</t>
  </si>
  <si>
    <t>Washington County, Oregon</t>
  </si>
  <si>
    <t>Purified water was provided to home brewers for the brewing competitions. The purification process was also demonstrated via the Pure Water Wagon.</t>
  </si>
  <si>
    <t>Oregon Brew Crew, Pacific Northwest WateReuse, Pure Water Brewing Alliance, Pacific Northwest Clean Water Association</t>
  </si>
  <si>
    <t>5 gallons per minute</t>
  </si>
  <si>
    <t>Clean Water Services, Oregon, USA - Pioneered making beer with purified recycled water, and the Pure Water Wagon</t>
  </si>
  <si>
    <t>0 - RM do not count this one for this field</t>
  </si>
  <si>
    <t>Mangaung / Bloemfontein</t>
  </si>
  <si>
    <t>4.5 MGD</t>
  </si>
  <si>
    <t>Mangaung Metropolitan Municipality</t>
  </si>
  <si>
    <t>Maselspoort Reuse Project</t>
  </si>
  <si>
    <t>Draft: Bloemfontein/Mangaung: Maselspoort Reuse Project</t>
  </si>
  <si>
    <t>Greater Bloemfontein area, Free State Province, South Africa</t>
  </si>
  <si>
    <t>Just parts of it, reused water will augment current surface water sources.</t>
  </si>
  <si>
    <t xml:space="preserve">Reuse water will augment the limited historical firm yield available from existing surface water sources supplying the greater Bloemfontein area.  </t>
  </si>
  <si>
    <t>130 MLD</t>
  </si>
  <si>
    <t>Consulting Engineer:
Bigen Africa Services (Pty) Ltd</t>
  </si>
  <si>
    <t>Free State Province</t>
  </si>
  <si>
    <t xml:space="preserve">Mangaung Metropolitan Municipality, Free State Province, South Africa - In construction indirect and direct potable reuse project due to supply 600,000 people </t>
  </si>
  <si>
    <t>0 - RM do not count this one in the population graph - just exclude</t>
  </si>
  <si>
    <t>Pheonix</t>
  </si>
  <si>
    <t>Cave Creek Water Reclamation Plant Rehabilitation Project</t>
  </si>
  <si>
    <t>DRAFT: Pheonix: Cave Creek Water Reclamation Plant Rehabilitation Project</t>
  </si>
  <si>
    <t>City of Pheonix, Arizona - Water Services Department</t>
  </si>
  <si>
    <t>City of Pheonix</t>
  </si>
  <si>
    <t>The project is in construction with an expected commission date of winter 2026.</t>
  </si>
  <si>
    <t>13.4 MGD</t>
  </si>
  <si>
    <t>United Kingdom</t>
  </si>
  <si>
    <t>Southern Water, Hampshire, UK: Planned augmentation of Havant Thicket Reservoir</t>
  </si>
  <si>
    <t>Southern Water</t>
  </si>
  <si>
    <t>Hampshire Water Transfer and Water Recycling Project</t>
  </si>
  <si>
    <t>Parts of South East England (the county of Hampshire)</t>
  </si>
  <si>
    <t>South East England</t>
  </si>
  <si>
    <t>Hampshire County</t>
  </si>
  <si>
    <t>Purified recycled water will be produced at the Havant Water Recycling Plant</t>
  </si>
  <si>
    <t>If approved, the Havant Water Recycling Plant will pump purified recycled water into the Havant Thicket Reservoir. The reservoir is being funded by Southern Water and built by Portsmouth Water.</t>
  </si>
  <si>
    <t>60 MLD</t>
  </si>
  <si>
    <t xml:space="preserve">DRAFT: Hampshire 1 (Portsmouth): Hampshire Water Transfer and Water Recycling Project </t>
  </si>
  <si>
    <t>Sandown Water Water Recycling Project</t>
  </si>
  <si>
    <t>DRAFT: Hampshire 2 (Isle of Wight): Sandown Water Recycling Project</t>
  </si>
  <si>
    <t>Part of South East England (the Isle of Wight)</t>
  </si>
  <si>
    <t>Purified recycled water will be produced at the Sandown Water Recycling Plant</t>
  </si>
  <si>
    <t>Southern Water, Hampshire, UK: Planned augmentation of River Yar</t>
  </si>
  <si>
    <t>8 MLD</t>
  </si>
  <si>
    <t>Numerous – most of the county of Hampshire. Cities/towns including Southampton, Eastleigh, Winchester, Romsey and many villages.</t>
  </si>
  <si>
    <t>The whole of the Isle of Wight (not cities but several large towns)</t>
  </si>
  <si>
    <t>Brian pointed out only Counties make sense but I'll count manassas + manassas park</t>
  </si>
  <si>
    <r>
      <t xml:space="preserve">RM, they won't give us a value. So can we include all the other </t>
    </r>
    <r>
      <rPr>
        <sz val="11"/>
        <color rgb="FFFF0000"/>
        <rFont val="Calibri"/>
        <family val="2"/>
        <scheme val="minor"/>
      </rPr>
      <t>Clearwater</t>
    </r>
    <r>
      <rPr>
        <sz val="11"/>
        <color rgb="FFFFFF00"/>
        <rFont val="Calibri"/>
        <family val="2"/>
        <scheme val="minor"/>
      </rPr>
      <t xml:space="preserve"> data but not this column. </t>
    </r>
  </si>
  <si>
    <t>Clearwater Public Utilities, Florida, USA - Planned project currently on hold due to cost constraints</t>
  </si>
  <si>
    <t>You can roughly state 209,000 since I bet almost all visit restaurants or services in town at some point.  Argument could be made less since some rural folks are on private wells.  Your call. I SAID 200K</t>
  </si>
  <si>
    <t xml:space="preserve">(There are many political and bureaucratic hurdles to work out before we can make it a reality. OWRB is currently considering language updates to water rights to address if we put water in the lake, will it be ours since we paid all of the treatment costs to get it there.  Currently it becomes “waters of the state”.  We currently discharge 11 MGD from WRF and think we can take 5 MGD for the reuse, and a receiving stream Dave Blue Creek has been somewhat studied that it could environmentally handle 5 MGD.  We have not pursued taking 10 MGD yet.) </t>
  </si>
  <si>
    <t>Maynilad Water Services</t>
  </si>
  <si>
    <t>Parañaque NEW WATER Treatment Plant</t>
  </si>
  <si>
    <t>Parañaque City</t>
  </si>
  <si>
    <t>DRAFT: Parañaque City: NEW WATER Treatment Plant</t>
  </si>
  <si>
    <t>Metro Manila</t>
  </si>
  <si>
    <t xml:space="preserve">West Zone of Parañaque City Manila </t>
  </si>
  <si>
    <t xml:space="preserve">More barangays will receive NEW WATER once 4 new plants are constructed. </t>
  </si>
  <si>
    <t xml:space="preserve">Currently NEW WATER is supplied only to San Dionisio and San Isidro barangays (districts) in Parañaque City. More barangays will receive NEW WATER once 4 new plants are constructed. </t>
  </si>
  <si>
    <t>They say 13000 customers but won't tell me how many ppl that is</t>
  </si>
  <si>
    <t>It's 2 barangays but calling it 1 city  I can't get any answers out of them</t>
  </si>
  <si>
    <t>Maynilad Water Services, Metro Manila, Philippines: Operating direct potable reuse, first in Asia</t>
  </si>
  <si>
    <t>10 MLD</t>
  </si>
  <si>
    <t xml:space="preserve">I'm saying 10MLD as they produce 5 now but note they're expanding. IN time will need to update to 97 MLD. </t>
  </si>
  <si>
    <t xml:space="preserve">2nd batch sent to RM 240220. Do not alter anything below this. </t>
  </si>
  <si>
    <t>``</t>
  </si>
  <si>
    <t>DF check draft</t>
  </si>
  <si>
    <t>They oked draft</t>
  </si>
  <si>
    <t>need AFY conversion</t>
  </si>
  <si>
    <t>mon 26/2</t>
  </si>
  <si>
    <t>tu 27</t>
  </si>
  <si>
    <t>we 28</t>
  </si>
  <si>
    <t>th 29</t>
  </si>
  <si>
    <t>fri 1</t>
  </si>
  <si>
    <t>mon 4/3</t>
  </si>
  <si>
    <t>Slides</t>
  </si>
  <si>
    <t xml:space="preserve">Submit slides </t>
  </si>
  <si>
    <t>Thurs 22/2</t>
  </si>
  <si>
    <t>Fri 23/2</t>
  </si>
  <si>
    <t>Conditions letter</t>
  </si>
  <si>
    <t>Send out first tranche</t>
  </si>
  <si>
    <t>Map W360</t>
  </si>
  <si>
    <t xml:space="preserve">Slade maps </t>
  </si>
  <si>
    <t xml:space="preserve">Data + charts </t>
  </si>
  <si>
    <t>RM charts to me by COB</t>
  </si>
  <si>
    <t>DF enter data all that I have data for</t>
  </si>
  <si>
    <t>Send marked up versions: 
1. MASTER: All 4 phases in 4 colours, 3-size dots
2. Master + symbols for ground, raw, treated, rsvr
3.  By decade build to master 
4. IPR &amp; DPR - Master without symbols but 2 colours</t>
  </si>
  <si>
    <t>Review charts, tweaks</t>
  </si>
  <si>
    <t xml:space="preserve">RM revised charts to me </t>
  </si>
  <si>
    <t>Insert charts to slides</t>
  </si>
  <si>
    <t>TRIP</t>
  </si>
  <si>
    <t>Publish ok-ed ones ready to film, or just in Vivo sandbox</t>
  </si>
  <si>
    <t>Send draft charts to tranches of ppl</t>
  </si>
  <si>
    <t>Chase all with missing gaps Rows 19-100</t>
  </si>
  <si>
    <t>Carpinteria Valley</t>
  </si>
  <si>
    <t>Carpinteria Valley Water District</t>
  </si>
  <si>
    <t>Carpinteria Advanced Purification Project (CAPP)</t>
  </si>
  <si>
    <t>DRAFT: Carpinteria Valley: Carpinteria Advanced Purification Project (CAPP)</t>
  </si>
  <si>
    <t>Carpinteria Valley, including the City of Carpinteria</t>
  </si>
  <si>
    <t>Purified recycled water will be supplied to the District’s entire area.</t>
  </si>
  <si>
    <t>Yes, the Carpinteria Sanitary District is involved. CSD provides secondary treated wastewater for the project’s supply</t>
  </si>
  <si>
    <t>1000 AFY</t>
  </si>
  <si>
    <t>UK</t>
  </si>
  <si>
    <t xml:space="preserve">Langford </t>
  </si>
  <si>
    <t>Essex</t>
  </si>
  <si>
    <t xml:space="preserve">Essex and Suffolk Water </t>
  </si>
  <si>
    <t>Langford Recycling Scheme</t>
  </si>
  <si>
    <t>DRAFT: Langford Recycling Scheme</t>
  </si>
  <si>
    <t xml:space="preserve">Essex and Suffolk regions </t>
  </si>
  <si>
    <t>Just Essex area</t>
  </si>
  <si>
    <t>Afsaneh says several. Wiki says 3 Colchestor Southend Chelmsford</t>
  </si>
  <si>
    <t xml:space="preserve">don't know </t>
  </si>
  <si>
    <t>Essex and Suffolk Water, Essex, United Kingdom: Operating 'put and take' raw water augmentation scheme in use during droughts</t>
  </si>
  <si>
    <t>DRAFT: VenturaWaterPure</t>
  </si>
  <si>
    <t>VenturaWaterPure</t>
  </si>
  <si>
    <t xml:space="preserve">City of Ventura, California, USA - Planned groundwater augmentation following years of successful pilots </t>
  </si>
  <si>
    <t xml:space="preserve">Chart 5:  Title: How many people supplied with purified recycled water around the world </t>
  </si>
  <si>
    <t>Chart 11:  Source waters</t>
  </si>
  <si>
    <t xml:space="preserve">Chart 12: </t>
  </si>
  <si>
    <t>F. Wayne Hill Water Resources Center</t>
  </si>
  <si>
    <t>Gwinnett has a population of nearly 1M and is home to 16 municipalities.</t>
  </si>
  <si>
    <t>The purified water is returned to Lake Lanier, which is the County’s primary drinking water source.</t>
  </si>
  <si>
    <t>Lake Lanier</t>
  </si>
  <si>
    <t>The Water Tower is a water innovation center located adjacent to the plant.  The County and TWT work closely on cutting edge research and technology demonstrations to ensure the facility is operating to maximum efficiencies.</t>
  </si>
  <si>
    <t>60 MGD</t>
  </si>
  <si>
    <t>DRAFT: Gwinnett County: F. Wayne Hill Water Resources Center</t>
  </si>
  <si>
    <t xml:space="preserve">Gwinnett County, Georgia, USA - Operating reservoir augmentation </t>
  </si>
  <si>
    <t>see note from Varessa</t>
  </si>
  <si>
    <t xml:space="preserve">Carpentaria Valley Water District, California, USA - Planned groundwater augmentation </t>
  </si>
  <si>
    <t>Palm Beach</t>
  </si>
  <si>
    <t>Palm Beach County Water Utilities Department</t>
  </si>
  <si>
    <t>DRAFT: Palm Beach County: RECAP – Reclaimed Education &amp; Center for Advanced Purification</t>
  </si>
  <si>
    <t>RECAP – Reclaimed Education &amp; Center for Advanced Purification</t>
  </si>
  <si>
    <t>The Palm Beach County Water Utilities Department operates 24 hours a day, seven days a week, to provide a reliable supply of superior quality drinking water to approximately 600,000 residents in the central and south-central unincorporated areas of the County and the western communities. </t>
  </si>
  <si>
    <t>A portion of our 1,300 square-mile service area will be served with reclaimed/reuse water.</t>
  </si>
  <si>
    <t xml:space="preserve">RW this is RW from WW and also Stormwater, can we count as both </t>
  </si>
  <si>
    <t xml:space="preserve">Palm Beach County Water Utilities Department, Florida, USA - In construction groundwater augmentation </t>
  </si>
  <si>
    <t>Yes see comment</t>
  </si>
  <si>
    <t>Cities capacity ppl Green Cay link</t>
  </si>
  <si>
    <t>4 MGD</t>
  </si>
  <si>
    <t>judgment call from their form</t>
  </si>
  <si>
    <t>Eastern M</t>
  </si>
  <si>
    <t>Following completion of the facility, tours will be available.</t>
  </si>
  <si>
    <t>Purified Water Replenishment</t>
  </si>
  <si>
    <t xml:space="preserve">DRAFT: San Jacinto: Purified Water Replenishment  </t>
  </si>
  <si>
    <t>Eastern Municipal Water District (EMWD) is the water, wastewater service and recycled water provider to nearly one million people living and working within a 558-square mile service area in western Riverside County, California. EMWD provides service to retail customers located within the cities of Canyon Lake, Hemet, Menifee, Moreno Valley, Murrieta, Perris, San Jacinto, and Temecula, as well as the unincorporated communities of French Valley, Good Hope, Homeland, Lakeview, Mead Valley, Murrieta Hot Springs, Nuevo, Romoland, Valle Vista and Winchester. EMWD also supplies water on a wholesale basis to the cities of Hemet, Perris, and San Jacinto; Lake Hemet Municipal Water District; Nuevo Water Company; Rancho California Water District; and Western Municipal Water District.</t>
  </si>
  <si>
    <t>rancho California water district</t>
  </si>
  <si>
    <t xml:space="preserve">EMWD’s water distribution system is entirely interconnected. However, due to the nature of how the system operates, it is most likely that the water will remain in the Hemet and San Jacinto areas, which are most heavily reliant on local groundwater supplies. </t>
  </si>
  <si>
    <t>Lists 8 + a whole bunch of unincorp areas, then says only Hemet + San Jacinto will get the PRW</t>
  </si>
  <si>
    <t>Project is located in San Jacinto, Calif., adjacent to EMWD’s San Jacinto Valley Regional Water Reclamation Facility</t>
  </si>
  <si>
    <t>Eastern Municipal Water District, California, USA - Planned groundwater replenishment</t>
  </si>
  <si>
    <t xml:space="preserve">talks about 2000 AF but doesn't say per yaer </t>
  </si>
  <si>
    <t>RM CAN WE INCLUDE THIS IN BOTH GROUND AND TREATED</t>
  </si>
  <si>
    <t>Plant City, Florida, USA - Exploring potable reuse for the future</t>
  </si>
  <si>
    <t>DRAFT: Plant City Water pilot</t>
  </si>
  <si>
    <t>Once operational, the purified water will be used for groundwater replenishment and will serve reuse customers in north Phoenix.</t>
  </si>
  <si>
    <t xml:space="preserve">South Jordan City </t>
  </si>
  <si>
    <t xml:space="preserve">Entire city </t>
  </si>
  <si>
    <t xml:space="preserve">The effluent water comes from Jordan Basin Water Reclamation Facility. That is where the pilot plant is located.  </t>
  </si>
  <si>
    <t xml:space="preserve">The idea is to build a 1-3 MGD plant to augment treated water for South Jordan City. This is dependent on the state developing regulations. The City’s population is nearing 90K residents.  </t>
  </si>
  <si>
    <t>South Jordan (a suburb of Salt Lake City)</t>
  </si>
  <si>
    <t>DRAFT: South Jordan (Salt Lake City): Pure Water SoJo</t>
  </si>
  <si>
    <t xml:space="preserve">South Jordan City, Utah, USA - Exploring direct potable reuse for the future with a demonstration plant </t>
  </si>
  <si>
    <t>He's happy</t>
  </si>
  <si>
    <t>City of Phoenix, Arizona, USA - In construction groundwater augmentation</t>
  </si>
  <si>
    <t>Colorado River Municipal Water District, Texas, USA - Colorado River Municipal Water District, Texas, USA – First direct potable reuse system in the USA, operating since 2013</t>
  </si>
  <si>
    <t>Aurora</t>
  </si>
  <si>
    <t xml:space="preserve">DRAFT: Aurora: Prairie Waters indirect potable reuse system  </t>
  </si>
  <si>
    <t xml:space="preserve">Groundwaters </t>
  </si>
  <si>
    <t>City of Aurora, Colorado, USA - Operating riverbank filtration and groundwater system</t>
  </si>
  <si>
    <t>End 2024</t>
  </si>
  <si>
    <t>Bangalore Water Supply and Sewerage Board (BWSSB)</t>
  </si>
  <si>
    <t>TG Halli Reservoir reuse project</t>
  </si>
  <si>
    <t>DRAFT: Bangalore: TG Halli Reservoir reuse project</t>
  </si>
  <si>
    <t>20 MLD</t>
  </si>
  <si>
    <t xml:space="preserve">Bangalore Water Supply and Sewerage Board (BWSSB), Karnataka, India - In construction reservoir augmentation </t>
  </si>
  <si>
    <t>Emailed the community line to ask stage &amp; cities &amp; for input</t>
  </si>
  <si>
    <t>Oxnard</t>
  </si>
  <si>
    <t xml:space="preserve">Groundwater Recovery Enhancement and Treatment (GREAT) </t>
  </si>
  <si>
    <t xml:space="preserve">DRAFT: Oxnard: Groundwater Recovery Enhancement and Treatment (GREAT) </t>
  </si>
  <si>
    <t>City of Oxnard</t>
  </si>
  <si>
    <t>City of Oxnard, California, USA - Planned groundwater replenishment</t>
  </si>
  <si>
    <t>25 MGD</t>
  </si>
  <si>
    <t>cities capacity year</t>
  </si>
  <si>
    <t xml:space="preserve">NB No data yet on cities served &amp; they wnt to revisit march - I'll put 1 for now as the default. </t>
  </si>
  <si>
    <t>I esatimated ppl &amp; cities &amp; told him we said Raw</t>
  </si>
  <si>
    <t>DRAFT: Cape Town: Old Mutual: Private wastewater treatment plant</t>
  </si>
  <si>
    <t>Old Mutual Insurance Company, KwaZulu-Natal, South Africa - In-building purified recycled water system created after 2018 Day Zero crisis</t>
  </si>
  <si>
    <t>Old Mutual Limited</t>
  </si>
  <si>
    <t>725000 litres per day</t>
  </si>
  <si>
    <t>DRAFT: Cape Town: Cape Flats Managed Aquifer Recharge</t>
  </si>
  <si>
    <t>Assuming 1</t>
  </si>
  <si>
    <t>Atlantis</t>
  </si>
  <si>
    <t xml:space="preserve">1970s began, and they're planning enhancements due 2021. But first flows were back in 70s. </t>
  </si>
  <si>
    <t xml:space="preserve">DRAFT: Atlantis (Cape Town): Atlantis Water Resource Management Scheme </t>
  </si>
  <si>
    <t>Atlantis Water Resource Management Scheme (AWRMS)</t>
  </si>
  <si>
    <t>assumed</t>
  </si>
  <si>
    <t>DRAFT: Oland: Direct potable reuse industrial system</t>
  </si>
  <si>
    <t>Öland, Sweden - Operating treated water system using industrial process water</t>
  </si>
  <si>
    <t>City of Bartlesville</t>
  </si>
  <si>
    <t xml:space="preserve">DRAFT: Bartlesville: Award-winning water reuse system </t>
  </si>
  <si>
    <t>checking all esp ppl cities</t>
  </si>
  <si>
    <t xml:space="preserve">All - asked them to review draft </t>
  </si>
  <si>
    <t>Western Cape</t>
  </si>
  <si>
    <t>Western Cape Province</t>
  </si>
  <si>
    <t>City of Cape Town, Western Cape Province, South Africa - Operating groundwater augmentation using stormwater and recycled water</t>
  </si>
  <si>
    <t>George</t>
  </si>
  <si>
    <t>DRAFT: George: Outeniqua Wastewater Treatment Works Ultra Filtration Plant</t>
  </si>
  <si>
    <t>Outeniqua Wastewater Treatment Works – Ultra Filtration Plant</t>
  </si>
  <si>
    <t>George Municipality</t>
  </si>
  <si>
    <t>All of it, when the plant is operating (during drought periods – it ran from 2012-2017 when the drought ended)</t>
  </si>
  <si>
    <t>2012-17</t>
  </si>
  <si>
    <t>askted them to check all but it shoul dbe right I got it from Deon's report</t>
  </si>
  <si>
    <t>George Municipality, Western Cape Province, South Africa - Reservoir augmentation used during drought</t>
  </si>
  <si>
    <t xml:space="preserve">DRAFT: Quebec: Carrefour de l'eau </t>
  </si>
  <si>
    <t xml:space="preserve">Carrefour de l'eau </t>
  </si>
  <si>
    <t>RM leave Quebec out of charts 8+9</t>
  </si>
  <si>
    <t>RM leave Quebec out of charts 5+6</t>
  </si>
  <si>
    <t>Leave Quebec out</t>
  </si>
  <si>
    <t xml:space="preserve">Is it even potable reuse? </t>
  </si>
  <si>
    <t xml:space="preserve">DRAFT: Hillsborough: SHARP Projects?? DPR One Water Campus? </t>
  </si>
  <si>
    <t xml:space="preserve">JG said its decades but considered IPR… and they doing DPR at One Water Campus but no further info. </t>
  </si>
  <si>
    <t>Beaufort West Water Reclamation Plant (WRP)</t>
  </si>
  <si>
    <t>DRAFT: Beaufort West Water Reclamation Plant</t>
  </si>
  <si>
    <t>Purified recycled water is supplied to the whole town of Beaufort West</t>
  </si>
  <si>
    <t xml:space="preserve">The Beaufort West WRP was designed, build and are currently being operated by Water &amp; Wastewater Engineering. </t>
  </si>
  <si>
    <t>Operating since 15 January 2011</t>
  </si>
  <si>
    <t xml:space="preserve">We don’t have a visitors centre, but we encourage visits to the Plant.  </t>
  </si>
  <si>
    <t xml:space="preserve">Beaufort West Municipality, Western Cape, South Africa - South Africa's first implementation of direct potable reuse </t>
  </si>
  <si>
    <t xml:space="preserve">Ready for RM. DF needs to write up story. </t>
  </si>
  <si>
    <t>hoping to update 20 MLD to the capaity of full scale just WW only</t>
  </si>
  <si>
    <t>Close out last data rows. Last data batch to Rakshit</t>
  </si>
  <si>
    <t xml:space="preserve">DO PENCIL VERSIONS </t>
  </si>
  <si>
    <t xml:space="preserve">Parker CA, (Sydney Nth Richmond) </t>
  </si>
  <si>
    <t>Loudoun County</t>
  </si>
  <si>
    <t>DRAFT: Loudoun County - Broad Run Water Reclamation Facility</t>
  </si>
  <si>
    <t xml:space="preserve">Loudoun County, Virginia, USA - Operating surface water augmentation </t>
  </si>
  <si>
    <t>But don’t include any other Loudoun data</t>
  </si>
  <si>
    <t>4MGD</t>
  </si>
  <si>
    <t>2040-45 MK email</t>
  </si>
  <si>
    <t xml:space="preserve">I'll call this 1 as the default even though diff websites suggest there is a higher number of 'cities within SF area' but it's hard to know where the boundaries are. </t>
  </si>
  <si>
    <t xml:space="preserve">San Francisco Public Utilities Commission, California, USA - Exploring Treated Water Augmentation </t>
  </si>
  <si>
    <t xml:space="preserve">They confirmed Res Aug </t>
  </si>
  <si>
    <t>MK note it's Clara and Jose all years + SF during drought</t>
  </si>
  <si>
    <t>2038 MK email</t>
  </si>
  <si>
    <t>separate from Dublin San Ramon project</t>
  </si>
  <si>
    <t>5.2 MGD</t>
  </si>
  <si>
    <t xml:space="preserve">Call this 0 Rakshit, as it's going to the same 2.7m ppl another project is already serving ie no additional ppl. </t>
  </si>
  <si>
    <t>2039 MK email</t>
  </si>
  <si>
    <t xml:space="preserve">RM count this is zero. It's the same 2.7m as the other San Fran projects ie no additional people. </t>
  </si>
  <si>
    <t>Silicon Valley Clean Water is a wastewater agency, totally separate from Valley Water’s AWPF.</t>
  </si>
  <si>
    <t>Rm count this is 0 (it's actually 1 but that city already captured under Alameda)</t>
  </si>
  <si>
    <t>RM count this is 0 though it's acutally 1, but that city already captured for other San Fran project</t>
  </si>
  <si>
    <t xml:space="preserve">San Francisco Public Utilities Commission, California, USA - Exploring different regional options for the future </t>
  </si>
  <si>
    <t xml:space="preserve">????? I've asked Jenn for a # out of the 43 cities. For RM calcs I just said 43 and will collapse all WRD into it. </t>
  </si>
  <si>
    <t>????? I've asked Jenn for a # out of the 4  million ppl WRD serves. For RM calcs I've just counted 4million &amp; collapsed all WRD into this one</t>
  </si>
  <si>
    <t>????? I've asked Jenn for a # out of the 43 cities . For RM calcs I just collapsed all WRD into one so this counted as 0 extra</t>
  </si>
  <si>
    <t>????? I've asked Jenn for a # out of the 4  million ppl WRD serves. For RM calcs I just collapsed all WRD into one so this counted as 0 extra</t>
  </si>
  <si>
    <t>2.144 MLD</t>
  </si>
  <si>
    <t>On map</t>
  </si>
  <si>
    <t>Awaiting info</t>
  </si>
  <si>
    <t>No/not yet</t>
  </si>
  <si>
    <t>No Response</t>
  </si>
  <si>
    <t>South America</t>
  </si>
  <si>
    <t>On map aka Yes complete</t>
  </si>
  <si>
    <t>Aka yes but info imcomplete</t>
  </si>
  <si>
    <t xml:space="preserve">Aka no </t>
  </si>
  <si>
    <t>Total places approached:</t>
  </si>
  <si>
    <t>Yes waitin</t>
  </si>
  <si>
    <t xml:space="preserve">Unkonwn </t>
  </si>
  <si>
    <t xml:space="preserve">Chart 2:  Title: Places on map, by global region </t>
  </si>
  <si>
    <t xml:space="preserve">ppl </t>
  </si>
  <si>
    <t>30 MLD</t>
  </si>
  <si>
    <t>Morro Bay</t>
  </si>
  <si>
    <t>DRAFT: City of Morro Bay Water Reclamation Facility Program</t>
  </si>
  <si>
    <t>City of Morro Bay Water Reclamation Facility Program</t>
  </si>
  <si>
    <t>City of Morro Bay Public Works Department – Utilities Division</t>
  </si>
  <si>
    <t>The City of Morro Bay</t>
  </si>
  <si>
    <t>Advanced purified recycled water will be injected into the Morro Valley groundwater basin and be extracted at the City’s potable water wells that supply drinking water to the City of Morro Bay. The City is also evaluating opportunities to utilize recycled water for non-potable irrigation at a local high school and park.</t>
  </si>
  <si>
    <t>The City’s Water Resources Center, which hosts the City’s wastewater and advanced treatment facilities, is located at 555 S Bay Blvd, Morro Bay, CA 93442.</t>
  </si>
  <si>
    <t>City of Morro Bay, California, USA - Planned groundwater augmentation</t>
  </si>
  <si>
    <t>City of Cape Town, Western Cape, South Africa - Planned Raw Water Augmentation adding 7% to the City's drinking water supply</t>
  </si>
  <si>
    <t xml:space="preserve">Water Replenishment District of Southern California, USA - Operating Groundwater Augmentation supplying the Montebello Forebay area in Los Angeles County </t>
  </si>
  <si>
    <t>DRAFT: East San Diego County (Padre Dam): Advanced Water Purification Program</t>
  </si>
  <si>
    <t xml:space="preserve">City of Quebec, Quebec, Canada: Exploring water reuse around the world </t>
  </si>
  <si>
    <t>Grouped with other places</t>
  </si>
  <si>
    <t>Yes + gave info</t>
  </si>
  <si>
    <t>DF updated &amp; corrected this on 240229, after giving to RM</t>
  </si>
  <si>
    <t xml:space="preserve">No response / insufficient public domain info </t>
  </si>
  <si>
    <t xml:space="preserve">Yes but gave no info / enough on public record </t>
  </si>
  <si>
    <t>Sam to make video</t>
  </si>
  <si>
    <t>4 based on their form should check with them though they didn’t really confirm</t>
  </si>
  <si>
    <t>My kids' coloured textas</t>
  </si>
  <si>
    <t>Spam filters are my nemesis</t>
  </si>
  <si>
    <t>TOTAL</t>
  </si>
  <si>
    <r>
      <rPr>
        <sz val="11"/>
        <color theme="0" tint="-0.34998626667073579"/>
        <rFont val="Calibri"/>
        <family val="2"/>
        <scheme val="minor"/>
      </rPr>
      <t>Refine the bus quotes</t>
    </r>
    <r>
      <rPr>
        <sz val="11"/>
        <color theme="1"/>
        <rFont val="Calibri"/>
        <family val="2"/>
        <scheme val="minor"/>
      </rPr>
      <t xml:space="preserve">
</t>
    </r>
    <r>
      <rPr>
        <sz val="11"/>
        <color theme="0" tint="-0.249977111117893"/>
        <rFont val="Calibri"/>
        <family val="2"/>
        <scheme val="minor"/>
      </rPr>
      <t xml:space="preserve">Amtrak rebook later train or wing it? </t>
    </r>
  </si>
  <si>
    <t>tu 5th</t>
  </si>
  <si>
    <t>wed 6th</t>
  </si>
  <si>
    <t>thurs 7th</t>
  </si>
  <si>
    <t xml:space="preserve">fro 8th </t>
  </si>
  <si>
    <r>
      <rPr>
        <sz val="11"/>
        <color theme="0" tint="-0.249977111117893"/>
        <rFont val="Calibri"/>
        <family val="2"/>
        <scheme val="minor"/>
      </rPr>
      <t>Book shuttle bus</t>
    </r>
    <r>
      <rPr>
        <sz val="11"/>
        <color theme="1"/>
        <rFont val="Calibri"/>
        <family val="2"/>
        <scheme val="minor"/>
      </rPr>
      <t xml:space="preserve">
</t>
    </r>
  </si>
  <si>
    <t>Send detailed Itin to team, ask their emergency contacts etc</t>
  </si>
  <si>
    <t>Conditions letter &amp; send out tranches to as many as possible. Give til Tues Wed midday in your timezone for feedback</t>
  </si>
  <si>
    <t>write beaufort west story + last remaining handful</t>
  </si>
  <si>
    <t xml:space="preserve">dry run with wsaa </t>
  </si>
  <si>
    <t xml:space="preserve">work on narrative. Cities OR PLACES. </t>
  </si>
  <si>
    <t>Nelson Mandela, Burbank - come on now to still map at least</t>
  </si>
  <si>
    <t>3 MLD</t>
  </si>
  <si>
    <t xml:space="preserve">A1* 1233.48/1000/1000000 (megalitre per day) </t>
  </si>
  <si>
    <t xml:space="preserve">Send out first tranche - receive &amp; reply feedback
</t>
  </si>
  <si>
    <t>Fix the decade series
Review, tweak, add into slides</t>
  </si>
  <si>
    <t>Numbers? Uh-oh… Get the benchmarking team in</t>
  </si>
  <si>
    <t>Washington County (not just Hillsboro or portland)</t>
  </si>
  <si>
    <t>DRAFT: Washington County: Pure Water Brew</t>
  </si>
  <si>
    <t>4.75 MGD</t>
  </si>
  <si>
    <t xml:space="preserve">The facility will supply two areas the City of Palmdale and Unincorporated Los Angeles County (approximately 115,000 people).  </t>
  </si>
  <si>
    <t>887 AFY</t>
  </si>
  <si>
    <t>12 MGD (6 now, 12 over next few years)</t>
  </si>
  <si>
    <t>George Municipality is located within the Garden Route District of the Western Cape Province of South Africa. It contains three towns: George, Uniondale and Haarlem. The Coastal areas namely Herold’s Bay, Victoria Bay and Wilderness forms part of George. The greater George area has a population of around 300,000 people.</t>
  </si>
  <si>
    <t xml:space="preserve">Desktop research </t>
  </si>
  <si>
    <r>
      <rPr>
        <sz val="11"/>
        <color theme="0" tint="-0.34998626667073579"/>
        <rFont val="Calibri"/>
        <family val="2"/>
        <scheme val="minor"/>
      </rPr>
      <t xml:space="preserve">Greta Kaye other 3. Send site questions. </t>
    </r>
    <r>
      <rPr>
        <sz val="11"/>
        <color theme="1"/>
        <rFont val="Calibri"/>
        <family val="2"/>
        <scheme val="minor"/>
      </rPr>
      <t xml:space="preserve">
</t>
    </r>
    <r>
      <rPr>
        <sz val="11"/>
        <color rgb="FFFF0000"/>
        <rFont val="Calibri"/>
        <family val="2"/>
        <scheme val="minor"/>
      </rPr>
      <t>Book Childress restaurant</t>
    </r>
    <r>
      <rPr>
        <sz val="11"/>
        <color theme="1"/>
        <rFont val="Calibri"/>
        <family val="2"/>
        <scheme val="minor"/>
      </rPr>
      <t xml:space="preserve"> </t>
    </r>
    <r>
      <rPr>
        <sz val="11"/>
        <color theme="0" tint="-0.34998626667073579"/>
        <rFont val="Calibri"/>
        <family val="2"/>
        <scheme val="minor"/>
      </rPr>
      <t xml:space="preserve">adam can I pay. </t>
    </r>
    <r>
      <rPr>
        <sz val="11"/>
        <color theme="1"/>
        <rFont val="Calibri"/>
        <family val="2"/>
        <scheme val="minor"/>
      </rPr>
      <t xml:space="preserve">Invite McNutt. </t>
    </r>
  </si>
  <si>
    <t>points of data on this map</t>
  </si>
  <si>
    <t>yes/no</t>
  </si>
  <si>
    <t>columns</t>
  </si>
  <si>
    <t>contact spreadsheet columns</t>
  </si>
  <si>
    <t>Pester my contacts</t>
  </si>
  <si>
    <t>My kids' chocolate</t>
  </si>
  <si>
    <t xml:space="preserve">Kangaroo jokes </t>
  </si>
  <si>
    <t>Capacity &amp; ppl need to interpret as at 22 May 2024</t>
  </si>
  <si>
    <t>PROJECT</t>
  </si>
  <si>
    <t xml:space="preserve">ANY OVERLAPS? </t>
  </si>
  <si>
    <r>
      <rPr>
        <b/>
        <sz val="11"/>
        <color theme="1"/>
        <rFont val="Calibri"/>
        <family val="2"/>
        <scheme val="minor"/>
      </rPr>
      <t>SFPUC own Projects:</t>
    </r>
    <r>
      <rPr>
        <sz val="11"/>
        <color theme="1"/>
        <rFont val="Calibri"/>
        <family val="2"/>
        <scheme val="minor"/>
      </rPr>
      <t xml:space="preserve"> PureWaterSF (East + West), Alameda County-USD Purified Water Project, South Bay</t>
    </r>
  </si>
  <si>
    <t>No overlap</t>
  </si>
  <si>
    <t xml:space="preserve">No overlap </t>
  </si>
  <si>
    <t xml:space="preserve">2.7 million + Tri-Valley number </t>
  </si>
  <si>
    <t>Yes, some overlap</t>
  </si>
  <si>
    <t xml:space="preserve">2.7 million + Soquel Creek number </t>
  </si>
  <si>
    <r>
      <t xml:space="preserve">SFPUC Projects and </t>
    </r>
    <r>
      <rPr>
        <b/>
        <sz val="11"/>
        <rFont val="Calibri"/>
        <family val="2"/>
        <scheme val="minor"/>
      </rPr>
      <t>Tri-Valley</t>
    </r>
    <r>
      <rPr>
        <sz val="11"/>
        <rFont val="Calibri"/>
        <family val="2"/>
        <scheme val="minor"/>
      </rPr>
      <t xml:space="preserve"> evaluation of PRW</t>
    </r>
  </si>
  <si>
    <r>
      <t xml:space="preserve">SFPUC Projects and </t>
    </r>
    <r>
      <rPr>
        <b/>
        <sz val="11"/>
        <rFont val="Calibri"/>
        <family val="2"/>
        <scheme val="minor"/>
      </rPr>
      <t>Soquel Creek</t>
    </r>
    <r>
      <rPr>
        <sz val="11"/>
        <rFont val="Calibri"/>
        <family val="2"/>
        <scheme val="minor"/>
      </rPr>
      <t xml:space="preserve"> </t>
    </r>
  </si>
  <si>
    <r>
      <t xml:space="preserve">SFPUC Projects and </t>
    </r>
    <r>
      <rPr>
        <b/>
        <sz val="11"/>
        <rFont val="Calibri"/>
        <family val="2"/>
        <scheme val="minor"/>
      </rPr>
      <t>Valley Water (Silicon Valley AWPC)</t>
    </r>
  </si>
  <si>
    <t>HOW MANY PPL WILL DRINK THE WATER?</t>
  </si>
  <si>
    <t xml:space="preserve">SFPUC: 2.7m + Valley Water: 1.85m = 4.55m, but some ppl are being double-counted, so we need to deduct that </t>
  </si>
  <si>
    <t>Yes, but they all add up to 2.7m</t>
  </si>
  <si>
    <t>Total 2.7 million</t>
  </si>
  <si>
    <t xml:space="preserve">Pure Water San Diego </t>
  </si>
  <si>
    <t>(San Diego phase 2)</t>
  </si>
  <si>
    <t xml:space="preserve">Orange County - no, confirmed no overlap. Meeting with Claire J and Emily C. </t>
  </si>
  <si>
    <t>Terminal Island + Dominguez Gap</t>
  </si>
  <si>
    <t>Part of 4 million</t>
  </si>
  <si>
    <t>LVL + Alamitos</t>
  </si>
  <si>
    <t>Orange County WD</t>
  </si>
  <si>
    <t>Pure Water So Cal</t>
  </si>
  <si>
    <t>ARC + Montebello</t>
  </si>
  <si>
    <t>LA Headworks DPR</t>
  </si>
  <si>
    <t>LA Op Next</t>
  </si>
  <si>
    <t>LA GWRS</t>
  </si>
  <si>
    <t>ED C Little + West Basin</t>
  </si>
  <si>
    <t>LA Headworks?</t>
  </si>
  <si>
    <t xml:space="preserve">Burbank </t>
  </si>
  <si>
    <t>Pure Water So Cal will cover (ie does overlap) with:</t>
  </si>
  <si>
    <t xml:space="preserve">PureWtr So Cal   </t>
  </si>
  <si>
    <t>All WRD: Alamitos Dominguez West Basin Montebello</t>
  </si>
  <si>
    <t>Blue total:</t>
  </si>
  <si>
    <t>Simple additive approach to how many ppl in Southern California will have PRW:</t>
  </si>
  <si>
    <t xml:space="preserve">(ie there is NO overlap between PWSC and these places): </t>
  </si>
  <si>
    <t>Ventura Water Pure</t>
  </si>
  <si>
    <t>Eastern MWD</t>
  </si>
  <si>
    <t>Antelope Valley</t>
  </si>
  <si>
    <t>TBC</t>
  </si>
  <si>
    <t>San Diego: 2020s: 711404. 2030s: 1338597</t>
  </si>
  <si>
    <t>I have no data</t>
  </si>
  <si>
    <t>Las Virgenes</t>
  </si>
  <si>
    <t>City of Aurora – Aurora Water</t>
  </si>
  <si>
    <t>Prairie Waters System</t>
  </si>
  <si>
    <t>The whole system can receive water from the Prairie Waters System. The water treatment plant that is used to treat the recycled water is called the Peter D. Binney Water Purification Facility.</t>
  </si>
  <si>
    <t>City of Aurora CO. The Prairie Waters System provides water to 10 other smaller cities through what is know as the WISE Partnership</t>
  </si>
  <si>
    <t>City of Cape Town, Water and Sanitation Directorate</t>
  </si>
  <si>
    <r>
      <t>City of Cape Town</t>
    </r>
    <r>
      <rPr>
        <sz val="11"/>
        <color rgb="FF404040"/>
        <rFont val="Times New Roman"/>
        <family val="1"/>
      </rPr>
      <t xml:space="preserve"> </t>
    </r>
    <r>
      <rPr>
        <sz val="11"/>
        <color theme="1"/>
        <rFont val="Calibri Light"/>
        <family val="2"/>
      </rPr>
      <t>(Atlantis, Mamre &amp; Pella)</t>
    </r>
  </si>
  <si>
    <t>City of Cape Town (Atlantis, Mamre &amp; Pella)
Potential to supply nearby communities in neighbouring municipality.
Potential to supply suburbs to the south of Atlantis during times of constrained supply (droughts)</t>
  </si>
  <si>
    <t>RW from WW And stormwater</t>
  </si>
  <si>
    <t>City of Cape Town, Water and Sanitation Directorate.</t>
  </si>
  <si>
    <t xml:space="preserve">Cape Flats Aquifer Management Scheme </t>
  </si>
  <si>
    <t>City of Cape Town (Southern and Central areas’)</t>
  </si>
  <si>
    <t>Portion of the City ((Southern and Central areas’) Phillipi, Mitchells Plain, Strandfontein, Pelican Park.  Pelican Heights</t>
  </si>
  <si>
    <t>Nil (all within City of Cape Town)</t>
  </si>
  <si>
    <t>Cape Flats Replenishment Plant situated at the Cape Flats WasteWater Treatment Works
Strandfontein West WTP in Phillipi South</t>
  </si>
  <si>
    <t>Strategy says 2020 and 2021 for the 2 phases - I think this hasn't happened. David Allpass said 2024-2032, I'll say 2030s to choose the more conservative option</t>
  </si>
  <si>
    <t>a)	54Ml/day Potable Water &amp; 4Ml/day Service water.  Aquifer Replenishment of 40Ml/day in first phase increasing to 68Ml/day in second phase.</t>
  </si>
  <si>
    <t>City of Cape Town, KwaZulu-Natal, South Africa - In construction groundwater augmentation using natural aquifer recharge and recycled water</t>
  </si>
  <si>
    <t>DRAFT: Burbank</t>
  </si>
  <si>
    <t>Burbank</t>
  </si>
  <si>
    <t>Burbank Water and Power</t>
  </si>
  <si>
    <t>City of Burbank, County of Los Angeles, California</t>
  </si>
  <si>
    <t xml:space="preserve">To the whole city </t>
  </si>
  <si>
    <t>Not at this time, but perhaps in the future</t>
  </si>
  <si>
    <t>Groundwater and/or Treated</t>
  </si>
  <si>
    <t>Burbank Water and Power, Los Angeles County California, USA - Exploring and planning various options for the future</t>
  </si>
  <si>
    <t>Mexico</t>
  </si>
  <si>
    <t>Guanajuato state</t>
  </si>
  <si>
    <t>León</t>
  </si>
  <si>
    <t>Sistema de Agua Potable y Alcantarillado de Leon (SAPAL)</t>
  </si>
  <si>
    <t>DRAFT: León, Mexico: Sistema de Agua Potable y Alcantarillado de Leon (SAPAL)</t>
  </si>
  <si>
    <t>The city of León is one of the 5 most important cities in Mexico with a population of 1.8 million people. Is located in the central region of the “Bajío”.</t>
  </si>
  <si>
    <t>14% of the city of León will use regenerated water, which represents a population of 252 thousand inhabitants with a flow of 400 lts/sec.</t>
  </si>
  <si>
    <t>The Water Regeneration Station (ERA) “Municipal” will supply regenerated water to the “El Palote” reservoir for being purified by the Water Treatment Plant (ETAPA) for water supply.</t>
  </si>
  <si>
    <t>Both facilities, the ERA (Water Regeneration Station) and the ETAPA (Advanced Treatment Station for Purifying Water), are under control of SAPAL</t>
  </si>
  <si>
    <t xml:space="preserve">León, Guanajuato state, Mexico - In construction indirect potable reuse with regenerated water in León Municipal ERA (Water Regeneration Station) </t>
  </si>
  <si>
    <t>The capacity of the project is for 420 lts/sec of regenerated water treated in the ERA “Municipal” (Water Regeneration Station) for be poured into the “El Palote” reservoir. Then, 410 lts/sec will be treated in the ETAPA (Advanced Treatment Station for Purifying Water) to produce 400 lts/sec for supply 252 thousand inhabitants in the north area of the city of Leon, Guanajuato in Mexico. This will be in operation by 2025.</t>
  </si>
  <si>
    <t>operational by 2025</t>
  </si>
  <si>
    <t xml:space="preserve">Santa Clara Valley Water District, California, USA - Exploring options for the future  </t>
  </si>
  <si>
    <t xml:space="preserve">The City of Bartlesville supplies water to approximately 55,000 people over a service area of 282 square miles, which includes Bartlesville residents as well as the cities of Dewey, Ramona and Ochelata and five rural water districts.  </t>
  </si>
  <si>
    <t>Entire area</t>
  </si>
  <si>
    <t>Supplies to 4 cities: Bartlesville, Dewey, Ramona, Ochelata and 5 rural water districts</t>
  </si>
  <si>
    <t>The project will have the ability to start providing raw water in the 2030s</t>
  </si>
  <si>
    <t xml:space="preserve">City of Bartlesville, Oklahoma, USA – In construction river augmentation at Caney River </t>
  </si>
  <si>
    <t>1000 MLD</t>
  </si>
  <si>
    <t>Peter: Began operating in 2019 or 2020? 2019 for the desalination plant, 2020 for the water reuse</t>
  </si>
  <si>
    <t>Loudoun Water</t>
  </si>
  <si>
    <t>A portion of Loudoun County</t>
  </si>
  <si>
    <t xml:space="preserve">It is discharged to the Potomac River that supplies drinking water to the whole region. </t>
  </si>
  <si>
    <t xml:space="preserve">The water is treated and discharged from the Broad Run Water Reclamation Facility. </t>
  </si>
  <si>
    <t>Came online in 2008</t>
  </si>
  <si>
    <t>Roses</t>
  </si>
  <si>
    <t xml:space="preserve">Costa Brava, Catalonia, </t>
  </si>
  <si>
    <t>Consorci d’Aigües Costa Brava Girona</t>
  </si>
  <si>
    <t>DRAFT: Roses: Project AIGUANEIX
(pronounced AI-WA-NESH)</t>
  </si>
  <si>
    <t>47 municipalities in the coastal area of Girona’s province, NE Spain</t>
  </si>
  <si>
    <t>Project AIGUANEIX is a pilot scale research project to learn how to produce drinking water from treated effluent. Later it will be applied locally wherever needed.</t>
  </si>
  <si>
    <t>We would be able to report them as the full-scale projects are decided to be implemented.</t>
  </si>
  <si>
    <t>Consorci d’Aigües Costa Brava Girona manage both wholescale drinking water supply facilities and wastewater treatment facilities, so we don’t have to reach agreements with third organizations for this matter. However, these projects should be approved and receive partial funding from the Catalan Water Agency (Agència Catalana de l’Aigua, ACA). They also would require the approval of the health authorities and of the municipalities where these schemes will be implemented.</t>
  </si>
  <si>
    <t xml:space="preserve">Groundwater </t>
  </si>
  <si>
    <t>As mentioned before, once we start to go full-scale, we can report on specific data of each of the projects.</t>
  </si>
  <si>
    <t>Ideally, at least one full scale project should come online before the end of this decade.</t>
  </si>
  <si>
    <t>Roses, Catalonia, Spain - Pilot project exploring purified recycled water treatment for future groundwater augmentation</t>
  </si>
  <si>
    <t>Barcelona</t>
  </si>
  <si>
    <t>Catalonia</t>
  </si>
  <si>
    <t>Water reclamation plant of El Prat de Llobregat (Catalan Water Agency)</t>
  </si>
  <si>
    <t>Llobregat River indirect potable reuse</t>
  </si>
  <si>
    <t>Greater Barcelona metropolitan area</t>
  </si>
  <si>
    <t>Parts of it - The reclaimed water is integrated into the Sant Joan Despí Drinking Water Treatment Plant, which supplies an area with approximately three million inhabitants and 21 towns, supplemented by other DWTPs. In some parts of this area, the water supplied to the final users may be a blend from different DWTP.</t>
  </si>
  <si>
    <t>The project is also known as “Barcelona’s indirect potable reuse”</t>
  </si>
  <si>
    <t>Yes, we are 4 actors involved.  See comment</t>
  </si>
  <si>
    <t>RM can you translate the figures in the comment</t>
  </si>
  <si>
    <t>DRAFT: Barcelona 1: Llobregat River indirect potable reuse via river augmentation</t>
  </si>
  <si>
    <t xml:space="preserve">Barcelona, Catalonia, Spain - Operating river augmentation </t>
  </si>
  <si>
    <t>Advanced water reclamation plant of El Prat de Llobregat</t>
  </si>
  <si>
    <t>Llobregat Seawater Intrusion Barrier</t>
  </si>
  <si>
    <t>DRAFT: Barcelona 2: Llobregat Seawater Intrusion Barrier</t>
  </si>
  <si>
    <t>A small part of it - The aim of this scheme is to create a hydraulic barrier to protect the Llobregat Aquifer. This aquifer is an important source of Barcelona’s water supply, as well as for industrial supply. While groundwater replenishment is not the main objective, the injected water contributes as a small fraction of the aquifer balance.</t>
  </si>
  <si>
    <t>Catalan Water Agency: funds the barrier and establishes its operation rules.
Metropolitan Area of Barcelona: local authority, owner of the reclamation facilities</t>
  </si>
  <si>
    <t>The barrier was built in 2010, but the operation was stopped for financial reasons. The injection was resumed in 2021, and it has been in continuous operation since then. During the 2021-2024 drought (still ongoing) it has achieved a peak injection of 10.000 m3/day.</t>
  </si>
  <si>
    <t>RM please translate: 10.000 m3/day.</t>
  </si>
  <si>
    <t xml:space="preserve">Barcelona, Catalonia, Spain - Operating seawater intrusion barrier </t>
  </si>
  <si>
    <t xml:space="preserve">Rous </t>
  </si>
  <si>
    <t xml:space="preserve">Central Coast </t>
  </si>
  <si>
    <t>Lower Hunter</t>
  </si>
  <si>
    <t xml:space="preserve">Central Coast Council </t>
  </si>
  <si>
    <t xml:space="preserve">Purified Recycled Water at Wyong South Wastewater Treatment Plant </t>
  </si>
  <si>
    <t>Central Coast Local Government Area</t>
  </si>
  <si>
    <t>Whole Local Government Area (LGA)</t>
  </si>
  <si>
    <t xml:space="preserve">Central Coast Council have a water sharing agreement with Hunter Water Corporation. The pipeline and agreement see’s bi-directional transfers, with quantities varying based on each utilities' dams' storages. </t>
  </si>
  <si>
    <t>DRAFT: Central Coast: Purified recycled water at Wyong South Wastewater Treatmen Plant</t>
  </si>
  <si>
    <t>Central Coast, New South Wales, Australia - Potential river augmentation for the future</t>
  </si>
  <si>
    <t>6 MLD</t>
  </si>
  <si>
    <t>Forecasted serviced population of LGA (currently estimated to be ~412,000l)</t>
  </si>
  <si>
    <t>Rous County Council</t>
  </si>
  <si>
    <t>Northern Rivers, NSW
Lismore City Council, Byron Shire Council, Ballina Shire Council and Richmond Valley Council.</t>
  </si>
  <si>
    <t>N/A Depends on scheme type.</t>
  </si>
  <si>
    <t>Treated wastewater would come from one of our constituent councils. Lismore City Council, Byron Shire Council, and or Ballina Shire Council.</t>
  </si>
  <si>
    <t>Stage 3 in our Future Water Project is 2030-2060, but for PRW implementation 2040-2060 would be more likely. I went for 2040s/Unknown</t>
  </si>
  <si>
    <t>Rous County, New South Wales, Australia - Future Water Project 2060 exploring options for the future</t>
  </si>
  <si>
    <t>DRAFT: Rous County</t>
  </si>
  <si>
    <t xml:space="preserve">Hunter Water </t>
  </si>
  <si>
    <t xml:space="preserve">Lower Hunter </t>
  </si>
  <si>
    <t xml:space="preserve">PRW will be supplied to customers who receive water from Grahamstown Dam, which is typically about half or the Lower Hunter region. </t>
  </si>
  <si>
    <t>DRAFT: Lower Hunter region</t>
  </si>
  <si>
    <t>The Lower Hunter encompasses the Local Government areas of Cessnock, Dungog, Lake Macquarie, Maitland Newcastle and Port Stephens.</t>
  </si>
  <si>
    <t xml:space="preserve">Central Coast Council customers would also receive this water though our inter-region connection. This is a two-way connection that allows water to be transferred to where it is needed most. </t>
  </si>
  <si>
    <t xml:space="preserve">Lower Hunter region, New South Wales Australia - Engaging with the Lower Hunter community about purified recycled water for drinking </t>
  </si>
  <si>
    <t xml:space="preserve">eThekwini Water and Sanitation </t>
  </si>
  <si>
    <t xml:space="preserve">New Water Production at KwaMashu Wastewater Treatment Works </t>
  </si>
  <si>
    <t xml:space="preserve">Stormwater and Wastewater  reuse at Umbilo Waste Water Treatment Works </t>
  </si>
  <si>
    <t xml:space="preserve">New Water Production at Northern Wastewater Treatment Works </t>
  </si>
  <si>
    <t>Remix Water Demonstration Plant - Central Wastewater Treatment Works (Existing demonstration plant – Japanese combined Desal/Re-Used water)</t>
  </si>
  <si>
    <t>Durban Water Recycling - Southern Wastewater Treatment Works</t>
  </si>
  <si>
    <t xml:space="preserve">DRAFT: eThekwini 2: New Water Production at Northern Wastewater Treatment Works </t>
  </si>
  <si>
    <t xml:space="preserve">DRAFT: eThekwini 3: Stormwater and Wastewater  reuse at Umbilo Waste Water Treatment Works </t>
  </si>
  <si>
    <t>DRAFT: eThekwini 4: Remix Water Demonstration Plant (combining desalination and reuse water)</t>
  </si>
  <si>
    <t>DRAFT: eThekwini 5: Durban Water Recycling - Southern Wastewater Treatment Works</t>
  </si>
  <si>
    <t>DRAFT: eThekwini 1: New Water Production at KwaMashu Wastewater Treatment Works</t>
  </si>
  <si>
    <t>eThekwini</t>
  </si>
  <si>
    <t>eThekwini Metropolitan area</t>
  </si>
  <si>
    <t>Northern Operational Area</t>
  </si>
  <si>
    <t>Western Operational Area</t>
  </si>
  <si>
    <t>Central and Southern Operational Areas</t>
  </si>
  <si>
    <t>Southern Operational Area</t>
  </si>
  <si>
    <t xml:space="preserve">uMngeni-uThukela Water is the bulk water potable water supplier to the eThekwini Municipality. </t>
  </si>
  <si>
    <t>RW from WW AND stormwater</t>
  </si>
  <si>
    <t>Jacksonville, Florida, USA - In Construction Groundwater Augmentation - phased regional project</t>
  </si>
  <si>
    <t>Planned (Currently in final design. Construction will begin in 2024 with the facility anticipated to be operational by early 2027.) THAT DATE SUPERCEDED SEE THEIR FORM 2026 break ground</t>
  </si>
  <si>
    <t>Colchester</t>
  </si>
  <si>
    <t>Anglian Water, Essex, United Kingdom: Colchester Water Reuse project</t>
  </si>
  <si>
    <t>DRAFT: Colchester, Essex, UK - Colchester Water Reuse project</t>
  </si>
  <si>
    <t>Rancho California</t>
  </si>
  <si>
    <t>Rancho California Water District</t>
  </si>
  <si>
    <t>Rancho Water Small-Scale Indirect Potable Reuse</t>
  </si>
  <si>
    <t>Temecula and Murrieta, California</t>
  </si>
  <si>
    <t>It would be available within the Rancho California Water District service area</t>
  </si>
  <si>
    <t>DRAFT: Rancho Water Small-Scale Indirect Potable Reuse</t>
  </si>
  <si>
    <t>Two – Temecula and portions of Murrieta</t>
  </si>
  <si>
    <t>Unknown, potentially 2030s</t>
  </si>
  <si>
    <t>Rancho California Water District, California, USA - Exploring groundwater augmentation for the future</t>
  </si>
  <si>
    <t>100k - 1 million (RM, count as 100k)</t>
  </si>
  <si>
    <t>e-Malahleni</t>
  </si>
  <si>
    <t>eMalahleni Water Reclamation Plant (EWRP) in the eMalahleni Municipality, Mpumalanga Province (South Africa)</t>
  </si>
  <si>
    <t>Mpumalanga Province</t>
  </si>
  <si>
    <t xml:space="preserve">DRAFT: e-Malahleni, South Africa: eMalahleni Water Reclamation Plant </t>
  </si>
  <si>
    <t xml:space="preserve">eMalahleni Water Reclamation Plant </t>
  </si>
  <si>
    <t>The eMalahleni area located about 120km east of Johannesburg and approximately 15 km southwest of eMalahleni within the Nkangala District Municipality  of the Mpumalanga Province</t>
  </si>
  <si>
    <t>The purified water is supplied to the municipality which it then distributes to the local community</t>
  </si>
  <si>
    <t>EWRP receives water from the surrounding mines including Greenside colliery, Navigation section, Bokgoni, Zibulo and South Witbank.</t>
  </si>
  <si>
    <t xml:space="preserve">e-Malahleni, Mpumalanga Province, South Africa - Operating direct purified recycled water from acid mine drainage water </t>
  </si>
  <si>
    <t>45 MLD</t>
  </si>
  <si>
    <t>First commissioned in October 2007</t>
  </si>
  <si>
    <t>Unknown / Future</t>
  </si>
  <si>
    <t xml:space="preserve">eThekwini Water and Sanitation - Planned direct potable reuse </t>
  </si>
  <si>
    <t>eThekwini Water and Sanitation - Exploring direct potable reuse of recycled water and stormwater</t>
  </si>
  <si>
    <t>eThekwini Water and Sanitation - In construction plant for direct potable reuse of recycled water and desalination</t>
  </si>
  <si>
    <t>Birmingham</t>
  </si>
  <si>
    <t>Minworth</t>
  </si>
  <si>
    <t>DRAFT: Minworth: Grand Union Canal Transfer</t>
  </si>
  <si>
    <t>Severn Trent, Affinity Water, Canal and River Trust - Exploring reservoir augmentation for the future</t>
  </si>
  <si>
    <t>Under 100k but no proper number from them yet</t>
  </si>
  <si>
    <t xml:space="preserve">DRAFT: City of Los Angeles 1: Pure Water Los Angeles, Headworks DPR Demonstration Project  </t>
  </si>
  <si>
    <t>DRAFT: City of Los Angeles 2: Pure Water Los Angeles, Groundwater Replenishment Project</t>
  </si>
  <si>
    <t>Cloudcroft</t>
  </si>
  <si>
    <t>DRAFT: Cloudcroft PURe Water direct potable reuse project</t>
  </si>
  <si>
    <t>Village of Cloudcroft New Mexico, USA - Direct potable reuse facility partially built</t>
  </si>
  <si>
    <t>Village of Cloudcroft</t>
  </si>
  <si>
    <t>PURe Water direct potable reuse project</t>
  </si>
  <si>
    <t>Don’t know but it's tiny</t>
  </si>
  <si>
    <t>Uknown</t>
  </si>
  <si>
    <t>RW from WW and seawater</t>
  </si>
  <si>
    <t>This is non potable reuse. I will include the story for completeness in the map but can't count this scheme as a PRW scheme.</t>
  </si>
  <si>
    <t>eThekwini Water and Sanitation - Operating non-potable reuse of recycled water since 2001</t>
  </si>
  <si>
    <t>2001 but it's non pot so don't count</t>
  </si>
  <si>
    <t>Don't count this is non potable</t>
  </si>
  <si>
    <t xml:space="preserve">We anticipate that we will need at least an additional supply capacity of 150 million litres (39 million gallons) a day </t>
  </si>
  <si>
    <t>2035 KS email</t>
  </si>
  <si>
    <t>Both Raw and Treated</t>
  </si>
  <si>
    <t xml:space="preserve">Hossein: It will be less than 1.9 million (will depend on the populations growth) </t>
  </si>
  <si>
    <t>SJK said it HAS to be online by 2032</t>
  </si>
  <si>
    <t>115 ML/dau</t>
  </si>
  <si>
    <t>City of Ventura</t>
  </si>
  <si>
    <t>No overlap with Oxnard</t>
  </si>
  <si>
    <t>City of Ventura/portions of Unincorporated Ventura County
113,500 people
32,000 service connections
No overlap with Oxnard</t>
  </si>
  <si>
    <t>none</t>
  </si>
  <si>
    <t xml:space="preserve">supplied to all </t>
  </si>
  <si>
    <t xml:space="preserve">no   </t>
  </si>
  <si>
    <t>DRAFT: City of Los Angeles 3: Pure Water Los Angeles, Pure Water Los Angeles</t>
  </si>
  <si>
    <t xml:space="preserve">Orange  </t>
  </si>
  <si>
    <t xml:space="preserve">Orange, NSW, Australia - </t>
  </si>
  <si>
    <t>There is the existing Blackmans Swamp Creek and Ploughmans Creek Stormwater Harvesting Schemes, and The Macquarie-Castlereagh Regional Water Strategy identifies the plan to create a purified recycled water demonstration plant</t>
  </si>
  <si>
    <t xml:space="preserve">Orange City and surrounding villages of Spring Hill and Lucknow (within the Orange LGA) </t>
  </si>
  <si>
    <t xml:space="preserve">The existing Blackmans Swamp Creek and Ploughmans Creek Stormwater Harvesting Schemes, when operating, provides water into the central water network for Orange so it goes to the full operating area. 
Council is intending to undertake a Preliminary Business Case for a future PRW Treatment Demonstration Plant and Learning Centre. </t>
  </si>
  <si>
    <t>DRAFT: Orange, planning a Purified Recycled Water Demonstration Plant and Learning Centre</t>
  </si>
  <si>
    <t>Blackmans Swamp Creek and Ploughmans Creek Stormwater Harvesting Schemes</t>
  </si>
  <si>
    <t xml:space="preserve">No </t>
  </si>
  <si>
    <t>(demo plant 3.5 ML/day)</t>
  </si>
  <si>
    <t>Orange</t>
  </si>
  <si>
    <t>Santa Fe / San Dieguito / San Elijo</t>
  </si>
  <si>
    <t>DRAFT: Santa Fe / San Dieguito / San Elijo Regional Recycled Water Project</t>
  </si>
  <si>
    <r>
      <t>Santa Fe / San Dieguito / San Elijo, California, USA - P</t>
    </r>
    <r>
      <rPr>
        <b/>
        <sz val="12"/>
        <color rgb="FFFF0000"/>
        <rFont val="Calibri"/>
        <family val="2"/>
        <scheme val="minor"/>
      </rPr>
      <t>lanned reservoir aug</t>
    </r>
    <r>
      <rPr>
        <b/>
        <sz val="12"/>
        <color theme="1"/>
        <rFont val="Calibri"/>
        <family val="2"/>
        <scheme val="minor"/>
      </rPr>
      <t xml:space="preserve">mentation as part of a regional recycled water system </t>
    </r>
  </si>
  <si>
    <t>Two websites - the one Tom Falk sent me and the one in the Contacts spreadsheet (bottom half Ca) 
https://www.nsdwrc.org/home.html    https://nsdwrc.org/project.html</t>
  </si>
  <si>
    <t xml:space="preserve">2029 - template. Kaashifa email in Nov 2024 it's delayed slightly. </t>
  </si>
  <si>
    <t>Laguna</t>
  </si>
  <si>
    <t>5000 to 15000</t>
  </si>
  <si>
    <r>
      <t xml:space="preserve">There are 4: wastewater, stormwater, urban runoff, and brackish groundwater </t>
    </r>
    <r>
      <rPr>
        <b/>
        <sz val="11"/>
        <rFont val="Calibri"/>
        <family val="2"/>
        <scheme val="minor"/>
      </rPr>
      <t xml:space="preserve">RAKSHIT CAN WE PLS LIST THEM IN 3 GROUPS: RW, STORMWATER AND OTHER? </t>
    </r>
  </si>
  <si>
    <r>
      <t xml:space="preserve">There are 4: a. Recycled water from wastewater, b. Stormwater, c. Other: +Agriculture drainage water from crop irrigation +Processing water from food packaging (e.g., bagged salad). </t>
    </r>
    <r>
      <rPr>
        <b/>
        <sz val="11"/>
        <rFont val="Calibri"/>
        <family val="2"/>
        <scheme val="minor"/>
      </rPr>
      <t xml:space="preserve">RAKSHIT CAN WE PLS LIST THEM IN 3 GROUPS: RW, STORMWATER AND OTHER? </t>
    </r>
  </si>
  <si>
    <t>how many ppl are drinking or have drunk - I have taken out OlD Mutual but could add in their 10k</t>
  </si>
  <si>
    <t>Has detention time of probably 50 years…. But I also have counted it as zero people anyway</t>
  </si>
  <si>
    <t>Not sure the detention time but it's also been going 10 years</t>
  </si>
  <si>
    <t>Different source water</t>
  </si>
  <si>
    <t>this is one where someone could argue that the aqufier detention time hasn’t been completed yet ie are they technically not actually consuming it yet? (noone knows really)</t>
  </si>
  <si>
    <t xml:space="preserve">this is one where someone could argue that they don't drink it in the same quantiies or at all on a constant basis </t>
  </si>
  <si>
    <t xml:space="preserve">this is groundwater and I don't know the retention time, but it's been going in there for about 40 years already </t>
  </si>
  <si>
    <t>this is groundwater and I don't know the retention time</t>
  </si>
  <si>
    <t>this is groundwater and I don't know the retention time but it's been going into that aquifer since the 1970s even without drinking water permit</t>
  </si>
  <si>
    <t xml:space="preserve">this one was temporary </t>
  </si>
  <si>
    <t xml:space="preserve">this is groundwater and I don't know the retention time but it's been going into that aquifer for 30 years </t>
  </si>
  <si>
    <t>this one is intermittent….</t>
  </si>
  <si>
    <t xml:space="preserve">So 30 million people have access to PRW / so PRW is part of the town water supply for 30 million people. </t>
  </si>
  <si>
    <t xml:space="preserve">For 20 millino of them it's part of their town water supply all the time. </t>
  </si>
  <si>
    <t>For 7 million they have drunk it at some point but it may not always be in there (Singapore, Langford, Cambria)</t>
  </si>
  <si>
    <t>For 3.6 million ppl it's gone into the groundwater aquifers from which drinking water comes - though we don't know detention time. (Hillsborough, Perth, Hampton Roads, Monterey, Highland, Oceanside)</t>
  </si>
  <si>
    <t xml:space="preserve">For 220k ppl it's a different source water than RW from WW - Monterey (though actually SOME of theirs is RW from WW), eMalahleni </t>
  </si>
  <si>
    <t>Now I am repasting the above rows and adding back in the ones to come online in future</t>
  </si>
  <si>
    <t>NOW ADDING FUTURE ROWS IN</t>
  </si>
  <si>
    <t xml:space="preserve">Wording: For 30 million people, PRW has been used in the town water supply - usually on an ongoing basis (but sometimes temporary). </t>
  </si>
  <si>
    <t>o</t>
  </si>
  <si>
    <t>241128 # places</t>
  </si>
  <si>
    <t xml:space="preserve">California </t>
  </si>
  <si>
    <t xml:space="preserve">Colorado </t>
  </si>
  <si>
    <t xml:space="preserve">Utah </t>
  </si>
  <si>
    <t xml:space="preserve">Marylands </t>
  </si>
  <si>
    <t xml:space="preserve">Philippines </t>
  </si>
  <si>
    <t xml:space="preserve">US total </t>
  </si>
  <si>
    <t>COUNTRY TOTALS</t>
  </si>
  <si>
    <t>CONTINENT TOTALS</t>
  </si>
  <si>
    <t xml:space="preserve">North/Latin America </t>
  </si>
  <si>
    <t xml:space="preserve">Africa </t>
  </si>
  <si>
    <t xml:space="preserve">Europe </t>
  </si>
  <si>
    <t xml:space="preserve">Australia/NZ </t>
  </si>
  <si>
    <t xml:space="preserve">The spreadsheet to publish should have these fields: </t>
  </si>
  <si>
    <t>Place</t>
  </si>
  <si>
    <t>Stage</t>
  </si>
  <si>
    <t>Aug type</t>
  </si>
  <si>
    <t>People supplied</t>
  </si>
  <si>
    <t>should be name in the PDF map</t>
  </si>
  <si>
    <t>The 4 options on PDF map as a dropdown</t>
  </si>
  <si>
    <t>The 5 options on PDF map as a dropdown</t>
  </si>
  <si>
    <t>I just want to populate with the dot size on the PDF (ie choice of 3 options)- I don't want to share the real data</t>
  </si>
  <si>
    <t>Can we put them all in alphabetical order?</t>
  </si>
  <si>
    <t>The 3 options on PDF map as a dropdown</t>
  </si>
  <si>
    <t xml:space="preserve">You can use the data that's already in there, just need to check it &amp; make sure it matches against the PDF map. </t>
  </si>
  <si>
    <t xml:space="preserve">Eg: </t>
  </si>
  <si>
    <t>Alameda</t>
  </si>
  <si>
    <t>Operating/Available</t>
  </si>
  <si>
    <t>100k-1m</t>
  </si>
  <si>
    <t>&lt;100k</t>
  </si>
  <si>
    <t xml:space="preserve">Explaining the 'double' dots: </t>
  </si>
  <si>
    <t xml:space="preserve">Some dots on the map actually count as two schemes because they represent a different point in time, location, decision or augmentation type. They are: </t>
  </si>
  <si>
    <t xml:space="preserve">The Groundwater is in the 2020s IPR. Pure Water Los Angeles (dot 3) is later timeframe &amp; exploring DPR also, and separate name. They are independent ie 1 could proceed and the other not. I won't try to call the DPR Headworks a separate number as it's just a small pilot supporting PWLA, it won't exist as a standalone scheme in future. </t>
  </si>
  <si>
    <t xml:space="preserve">The original IPR was decided on &amp; implemented in the 1980s &amp; it's groundwater. The DPR will be Treated aug, supply a whole separate part of the city, &amp; come decades later. Quite a separate scheme. </t>
  </si>
  <si>
    <t xml:space="preserve">Pure Water SF west and PWSFEast - separately named projects that would supply separate parts of the city. The other 2, Peninsula + South Bay regional, are probably separate actually but since they both suggest to create a regional grouping I'll collapse those as 1 for counting purposes. </t>
  </si>
  <si>
    <t xml:space="preserve">So I could call 4 but just calling 3 for simplicity. </t>
  </si>
  <si>
    <t xml:space="preserve">Dot 1 &amp; 2 are the same project, just 2 plants so that's 1. Umbilo (Ethek 2) is a quite separate project with ww and stormwater as a source so a separate one. Remix (Ethek3) is separate again as it proposes combing WW reuse and desal. That's 3. Won't count Ethek5 dot which is hte existing non-potable just provided for reference on the map. </t>
  </si>
  <si>
    <t xml:space="preserve">Los Angeles: (3 dots on interactive): Calling 2 places. </t>
  </si>
  <si>
    <t xml:space="preserve">El Paso: (2 dots on interactive): Calling 2 places. </t>
  </si>
  <si>
    <t xml:space="preserve">San Francisco: (4 dots on interactive, Alameda is  a separate dot) Calling 3 places. </t>
  </si>
  <si>
    <t xml:space="preserve">Ethekwini: (5 dots on interactive): Calling 3 places. </t>
  </si>
  <si>
    <t xml:space="preserve">Cape Town: (2 dots on interactive) Calling 2 places. </t>
  </si>
  <si>
    <t xml:space="preserve">They will both happen under CoCT water strategy but one (Faure) is DPR and one (CFMAR) is groundwater, so quite different, quite separate schemes and could proceed independently of each other. Probably 25km apart too. </t>
  </si>
  <si>
    <t xml:space="preserve">Scottsdale: (2 dots on interactive) calling 2 places. </t>
  </si>
  <si>
    <t xml:space="preserve">One has been doing groundwater aug for 25 years already so it's quite a different point in time when the decisions are made for each. The other one got its DPR permit in 2019 ie a long long way after and quite a separate process between groundwater and DPR so quite separate. </t>
  </si>
  <si>
    <t xml:space="preserve">Hampshire: (2 dots on interactice) calling 2 places. </t>
  </si>
  <si>
    <t xml:space="preserve">Same water utility, but quite separte places - Havant Thicket vs Isle of Wight and could proceed independently. Call 2. </t>
  </si>
  <si>
    <t>Barcelona: (2 dots on interactive, calling 2 places)</t>
  </si>
  <si>
    <t xml:space="preserve">one is groundwater injection against seawater intrusion, another is river augmentation ie quite separate processes. </t>
  </si>
  <si>
    <t>El Segundo (2 dots on interactice) calling 1 place</t>
  </si>
  <si>
    <t xml:space="preserve">1 is the plant (Ed C Little) and one is the Basin it's distributed into </t>
  </si>
  <si>
    <t xml:space="preserve">Long Beach: (4 dots on interactive, calling 2 places) </t>
  </si>
  <si>
    <t xml:space="preserve">Calling this 2 as it's 2 pairs comprising the plant + the receiving basin: LVL to Alamitos, and Terminal Island to Dominguez. </t>
  </si>
  <si>
    <t>Pico Rivera: 2 dots on interactive, calling 1 place</t>
  </si>
  <si>
    <t xml:space="preserve">They are effectively 1 pair, like Long Beach. Comprising the treatment plant (ARC) and the receiving basin (Montebello). </t>
  </si>
  <si>
    <t xml:space="preserve">RM, for the places whose value has increased with the counting changes above, can you just create an  extra duplicate row and I will populate it. </t>
  </si>
  <si>
    <t>In other words add 1 duplicate of Los Angeles, 1 of El Paso, 2 of San Francisco, 2 of Ethekwini, 1 of Cape Town, 1 of Scottsdale, 1 of Long Beach, 1 of Hampshire, 1 of Barcelona</t>
  </si>
  <si>
    <t xml:space="preserve">Calling them 1 because while they did change treatment train, it's basically goimg to exactly the same set of customers. Could probably argue either way. </t>
  </si>
  <si>
    <t>Wichita Falls - 2 dots on interactive map - Calling 1 place</t>
  </si>
  <si>
    <r>
      <t>US tota</t>
    </r>
    <r>
      <rPr>
        <b/>
        <sz val="11"/>
        <rFont val="Calibri"/>
        <family val="2"/>
        <scheme val="minor"/>
      </rPr>
      <t>l - 71</t>
    </r>
  </si>
  <si>
    <t>Latin America</t>
  </si>
  <si>
    <t>Africa total 13</t>
  </si>
  <si>
    <t>Europe 12</t>
  </si>
  <si>
    <t>East San Diego County (Padre Dam)</t>
  </si>
  <si>
    <t>Upper Occoquan</t>
  </si>
  <si>
    <t>Carpinteria</t>
  </si>
  <si>
    <t>Central Coast</t>
  </si>
  <si>
    <t>Conejo Valley (Las Virgenes-Triunfo)</t>
  </si>
  <si>
    <t>Highland</t>
  </si>
  <si>
    <t>San Jacinto (Eastern Municipal)</t>
  </si>
  <si>
    <t>Hillsborough County</t>
  </si>
  <si>
    <t>Bloemfontein/ Mangaung</t>
  </si>
  <si>
    <t>Pico Rivera (+ Montebello Forebay)</t>
  </si>
  <si>
    <t>Québec City</t>
  </si>
  <si>
    <t>Québec</t>
  </si>
  <si>
    <t>Santa Clara County (Silicon Valley)</t>
  </si>
  <si>
    <t>Santa Cruz County (Soquel Creek)</t>
  </si>
  <si>
    <t xml:space="preserve">South Jordan </t>
  </si>
  <si>
    <t>Vendée</t>
  </si>
  <si>
    <t>Washington County</t>
  </si>
  <si>
    <t>El Segundo (West Basin)</t>
  </si>
  <si>
    <t>Phoenix</t>
  </si>
  <si>
    <t>1a+b</t>
  </si>
  <si>
    <t>2+3</t>
  </si>
  <si>
    <t>17+18+19</t>
  </si>
  <si>
    <t>22+23</t>
  </si>
  <si>
    <t>Laguna County</t>
  </si>
  <si>
    <t>39+40</t>
  </si>
  <si>
    <t>55+56</t>
  </si>
  <si>
    <t>82+83+84</t>
  </si>
  <si>
    <t>88+89</t>
  </si>
  <si>
    <t>90+91</t>
  </si>
  <si>
    <t>Lowestock</t>
  </si>
  <si>
    <r>
      <t xml:space="preserve">US: 71. </t>
    </r>
    <r>
      <rPr>
        <i/>
        <sz val="11"/>
        <color rgb="FFFF0000"/>
        <rFont val="Calibri"/>
        <family val="2"/>
        <scheme val="minor"/>
      </rPr>
      <t>Non-US: 38</t>
    </r>
  </si>
  <si>
    <r>
      <t xml:space="preserve">GRAND TOTAL </t>
    </r>
    <r>
      <rPr>
        <b/>
        <sz val="11"/>
        <color rgb="FFFF0000"/>
        <rFont val="Calibri"/>
        <family val="2"/>
        <scheme val="minor"/>
      </rPr>
      <t>NOW 109</t>
    </r>
  </si>
  <si>
    <t>In Construction</t>
  </si>
  <si>
    <t>Not applicable / TBC</t>
  </si>
  <si>
    <t>Other/TBC</t>
  </si>
  <si>
    <t>Shoukd be planned. Fix??? Affects Master 2020-29, 2030, 2040s, IPR, DPR, Ground, Stage + Aug</t>
  </si>
  <si>
    <t>Palm Beach County</t>
  </si>
  <si>
    <t>Suffolk</t>
  </si>
  <si>
    <t>Camp Pendleton</t>
  </si>
  <si>
    <t xml:space="preserve">other aug type but map has RES - change table or map </t>
  </si>
  <si>
    <t>Location</t>
  </si>
  <si>
    <t>Region</t>
  </si>
  <si>
    <t>Augmentation type</t>
  </si>
  <si>
    <t>Cape Town (Cape Flats Managed Aquifer Recharge)</t>
  </si>
  <si>
    <t xml:space="preserve">DRAFT: eThekwini 3: Stormwater and Wastewater  reuse at UMbilo Waste Water Treatment Works </t>
  </si>
  <si>
    <t>eThekwini (KwaMashu + Northern)</t>
  </si>
  <si>
    <t>eThekwini (UMbilo)</t>
  </si>
  <si>
    <t>eThekwini (Remix)</t>
  </si>
  <si>
    <t>Barcelona (Llobregat river augmentation)</t>
  </si>
  <si>
    <t xml:space="preserve">Barcelona (Seawater intrusion barrier) </t>
  </si>
  <si>
    <t>#</t>
  </si>
  <si>
    <t>Groundwater Treated</t>
  </si>
  <si>
    <t>Cape Town (Faure New Water Scheme)</t>
  </si>
  <si>
    <t>El Paso (Hueco Bolson Recharge)</t>
  </si>
  <si>
    <t>El Paso (Advanced Water Purification Facility)</t>
  </si>
  <si>
    <t>Hampshire (Portsmouth)</t>
  </si>
  <si>
    <t>Hampshire (Isle of Wight)</t>
  </si>
  <si>
    <t>Long Beach (LVL + Amalitos Barrier)</t>
  </si>
  <si>
    <t>Long Beach (Terminal Island + Dominguez Gap)</t>
  </si>
  <si>
    <t>&gt;1m</t>
  </si>
  <si>
    <t>Los Angeles (Pure Water Los Angeles)</t>
  </si>
  <si>
    <t>Groundwater Raw</t>
  </si>
  <si>
    <t xml:space="preserve">&gt;1m </t>
  </si>
  <si>
    <t>Raw Reservoir</t>
  </si>
  <si>
    <t>Ground Reservoir Raw Treated</t>
  </si>
  <si>
    <t xml:space="preserve">Scottsdale Water Campus (Groundwater) </t>
  </si>
  <si>
    <t>Scottsdale (Advanced Water Treatment Plant)</t>
  </si>
  <si>
    <r>
      <rPr>
        <sz val="10"/>
        <color rgb="FF00B050"/>
        <rFont val="Calibri"/>
        <family val="2"/>
        <scheme val="minor"/>
      </rPr>
      <t>Yes</t>
    </r>
    <r>
      <rPr>
        <sz val="10"/>
        <color rgb="FFFF0000"/>
        <rFont val="Calibri"/>
        <family val="2"/>
        <scheme val="minor"/>
      </rPr>
      <t xml:space="preserve"> Do i double count their population or just once? Both say 245. i think assume it's just 245k and both schemes will provide water to the same ppl </t>
    </r>
  </si>
  <si>
    <t>Should be DPR. Fix???? Ok otherwise</t>
  </si>
  <si>
    <t>Raw Treated</t>
  </si>
  <si>
    <t>DF decision right before launch:</t>
  </si>
  <si>
    <t>San Francisco (South Bay Purified Water Project)</t>
  </si>
  <si>
    <t>San Francisco (PureWaterSF)</t>
  </si>
  <si>
    <t>Reservoir Treated</t>
  </si>
  <si>
    <t>San Francisco (PureWater Peninsula)</t>
  </si>
  <si>
    <t xml:space="preserve">Consultants may author and submit the content, they seek the ok from the client/owner. </t>
  </si>
  <si>
    <t>We will list both metric and MGD</t>
  </si>
  <si>
    <t xml:space="preserve">Look up numerical threshold &amp; try to come up with a generic word covering all. Locations. </t>
  </si>
  <si>
    <r>
      <t>Typically this will count as 'one dot'. However, depending on the circumstances it may be possible to list two or more schemes separately - for example, questions to consider include: 
- is there a reasonable geographic distinction between the places, or the communities served by each project? (Y = could be separate dot)
- is there a substantially different timeframe? (Y = could be separate dot)
- is there a substantially different servicing approach (eg ground vs surface water)?  (Y = could be separate dot)
- was there an education/outreach campaign carried out for one project, or were they grouped under an overall education campaign and/or branding?  (Y = could be separate dot)
- Are they grouped under the same regional servicing strategy? (</t>
    </r>
    <r>
      <rPr>
        <sz val="11"/>
        <color theme="4" tint="-0.249977111117893"/>
        <rFont val="Calibri"/>
        <family val="2"/>
        <scheme val="minor"/>
      </rPr>
      <t>In this case, Y = could be one dot</t>
    </r>
    <r>
      <rPr>
        <sz val="11"/>
        <color theme="1"/>
        <rFont val="Calibri"/>
        <family val="2"/>
        <scheme val="minor"/>
      </rPr>
      <t xml:space="preserve">) 
- Wholesalers: If places/projects/communities share a wholesaler have different retailers, this might be a reason to consider them separate, especially if it's a yes to some of the above.
There will need to be an element of judgement in each case, and ideally the process will be to ask the utility concerned these questions and for their feel. . </t>
    </r>
  </si>
  <si>
    <t>Los Angeles (Groundwater Replenishment Project)</t>
  </si>
  <si>
    <t>Reservoir Raw</t>
  </si>
  <si>
    <t>Operating/ Available</t>
  </si>
  <si>
    <t>Exploring/ Education</t>
  </si>
  <si>
    <t xml:space="preserve">Western Cape Province </t>
  </si>
  <si>
    <t>Yes BUT NEED TO REDUCE DOT SIZE ON MAP</t>
  </si>
  <si>
    <t>Continents</t>
  </si>
  <si>
    <t>Total</t>
  </si>
  <si>
    <t xml:space="preserve">Population actual DON"T PUBLISH </t>
  </si>
  <si>
    <t xml:space="preserve">a. I LOVE THESE!!!!!!! </t>
  </si>
  <si>
    <t xml:space="preserve">d. And for the key can we please list the phases in this order and make the words match exactly: Ie Exploring/Education, Planned, In Construction, Operating/Available </t>
  </si>
  <si>
    <r>
      <t xml:space="preserve">g. And then can we ALSO have a little total up the top of each column like in the first plain blue one, where it has 73, </t>
    </r>
    <r>
      <rPr>
        <sz val="11"/>
        <color rgb="FFFF0000"/>
        <rFont val="Aptos"/>
        <family val="2"/>
      </rPr>
      <t>13</t>
    </r>
    <r>
      <rPr>
        <sz val="11"/>
        <color theme="1"/>
        <rFont val="Aptos"/>
        <family val="2"/>
      </rPr>
      <t xml:space="preserve">, 12, 8, 3 up top? </t>
    </r>
  </si>
  <si>
    <t xml:space="preserve">b. Can you pls change the colours of each phase to match the actual maps? (attached to email). Exploring is blue, Planned green, Construction purple, Operating black) </t>
  </si>
  <si>
    <r>
      <t xml:space="preserve">c. Aaaaaargh I realise I have undercounted by 1 in South Africa. So it means South Africa goes from 11 to </t>
    </r>
    <r>
      <rPr>
        <sz val="11"/>
        <color rgb="FFFF0000"/>
        <rFont val="Aptos"/>
        <family val="2"/>
      </rPr>
      <t>12</t>
    </r>
    <r>
      <rPr>
        <sz val="11"/>
        <color theme="1"/>
        <rFont val="Aptos"/>
        <family val="2"/>
      </rPr>
      <t xml:space="preserve">; and Africa continent goes from 12 to </t>
    </r>
    <r>
      <rPr>
        <sz val="11"/>
        <color rgb="FFFF0000"/>
        <rFont val="Aptos"/>
        <family val="2"/>
      </rPr>
      <t>13</t>
    </r>
    <r>
      <rPr>
        <sz val="11"/>
        <color theme="1"/>
        <rFont val="Aptos"/>
        <family val="2"/>
      </rPr>
      <t xml:space="preserve">. (and therefore the total Places on the whole map goes to 109) Above left, I have marked this change (this extra 1 in South Africa) in </t>
    </r>
    <r>
      <rPr>
        <b/>
        <sz val="11"/>
        <color rgb="FFFF0000"/>
        <rFont val="Aptos"/>
        <family val="2"/>
      </rPr>
      <t>red &amp; yellow</t>
    </r>
    <r>
      <rPr>
        <sz val="11"/>
        <color theme="1"/>
        <rFont val="Aptos"/>
        <family val="2"/>
      </rPr>
      <t xml:space="preserve">. </t>
    </r>
  </si>
  <si>
    <r>
      <t xml:space="preserve">f. For the </t>
    </r>
    <r>
      <rPr>
        <b/>
        <sz val="11"/>
        <color theme="1"/>
        <rFont val="Aptos"/>
        <family val="2"/>
      </rPr>
      <t xml:space="preserve">By Region </t>
    </r>
    <r>
      <rPr>
        <sz val="11"/>
        <color theme="1"/>
        <rFont val="Aptos"/>
        <family val="2"/>
      </rPr>
      <t xml:space="preserve">(continents) graph, can you pls show how many are in each block? Ie in the first column can you have a little numeral in each colour block so that ppl can read that there’s xx Exploring/Educ, XX Planned, xx In Construction, XX Operating/Avail, etc?  Totals pasted below. Just use my totals because it’s hard to generate the totals from the spreadsheet because some of them </t>
    </r>
  </si>
  <si>
    <t>Totals for the by region graph:</t>
  </si>
  <si>
    <t>North Amer</t>
  </si>
  <si>
    <t>Expl</t>
  </si>
  <si>
    <t>In Con</t>
  </si>
  <si>
    <t>Oper</t>
  </si>
  <si>
    <t>Aust/NZ</t>
  </si>
  <si>
    <r>
      <t xml:space="preserve">e.	For the countries one, can you pls change the title to Global PRW locations, by </t>
    </r>
    <r>
      <rPr>
        <b/>
        <sz val="11"/>
        <color theme="1"/>
        <rFont val="Calibri"/>
        <family val="2"/>
        <scheme val="minor"/>
      </rPr>
      <t>country</t>
    </r>
    <r>
      <rPr>
        <sz val="11"/>
        <color theme="1"/>
        <rFont val="Calibri"/>
        <family val="2"/>
        <scheme val="minor"/>
      </rPr>
      <t xml:space="preserve"> </t>
    </r>
  </si>
  <si>
    <t xml:space="preserve">and make the colours the same 4 as above? </t>
  </si>
  <si>
    <t xml:space="preserve">Asia </t>
  </si>
  <si>
    <t>Countries:</t>
  </si>
  <si>
    <t>Continents:</t>
  </si>
  <si>
    <t>US: 73 Non-US 36</t>
  </si>
  <si>
    <t xml:space="preserve">Other/TBC </t>
  </si>
  <si>
    <t>Totals for the Aug types graph:</t>
  </si>
  <si>
    <t xml:space="preserve">And can you create a new one which just has breakdowns of Aug types, and colour  Totals below. Please include a note or footer of: Totals will add to more than the places on the map as some places  pursue multiple augmentation types. </t>
  </si>
  <si>
    <t>Costa Brava, Catalonia</t>
  </si>
  <si>
    <t xml:space="preserve">Andy Salveson at Water RA meeting 4.2.25: </t>
  </si>
  <si>
    <t>Just an FYI. Carbon based (non-RO) PRW systems operating in Rio Rancho New Mexico, El Paso Texas, Upper Occoquan Virginia, Gwinnet County Georgia</t>
  </si>
  <si>
    <t>operational by 2025, see rafael's email update</t>
  </si>
  <si>
    <t>alameda gone</t>
  </si>
  <si>
    <t xml:space="preserve">Hi Rak, there are 3 maps I need to update: </t>
  </si>
  <si>
    <t>1. This US one</t>
  </si>
  <si>
    <t xml:space="preserve">What has changed? </t>
  </si>
  <si>
    <t>California goes down from 36 to 35</t>
  </si>
  <si>
    <t>Utah goes up from 1 to 2</t>
  </si>
  <si>
    <t xml:space="preserve">Global Connections Map Data </t>
  </si>
  <si>
    <t xml:space="preserve">North America in Construcion goes fro 9 to 10 </t>
  </si>
  <si>
    <t>North America Exploring goes from 22 to 21</t>
  </si>
  <si>
    <t>Groundwater Exploring goes from 9 to 8</t>
  </si>
  <si>
    <t>Reservoir Planned goes from 5 to 6</t>
  </si>
  <si>
    <t>1 less treated planned (el paso)</t>
  </si>
  <si>
    <t>1 more trteated in construction (el paso)</t>
  </si>
  <si>
    <t>Treated planned goes from 4 to 3</t>
  </si>
  <si>
    <t>Treated in construction goes from 2 to 3</t>
  </si>
  <si>
    <t>2. This one about global region and stage</t>
  </si>
  <si>
    <t>3. This one about augmentation type and stage</t>
  </si>
  <si>
    <t xml:space="preserve">On 12/3/25 DF saved the final graphs produced by RAK down below these instructions. For future iterations of the graph keep providing the RM Mar25 raw data table, and these instructions. </t>
  </si>
  <si>
    <t>Tucson</t>
  </si>
  <si>
    <t>Pure Water Tucson</t>
  </si>
  <si>
    <t>The Tucson Water Service Area includes areas within the City of Tucson, unincorporated Pima County, and neighbouring towns such as Oro Valley and Marana.</t>
  </si>
  <si>
    <t>Northwest Tucson metro area.</t>
  </si>
  <si>
    <t>2.5 million MGD</t>
  </si>
  <si>
    <t xml:space="preserve">Tucson </t>
  </si>
  <si>
    <t xml:space="preserve">Tucson Water, Arizona, USA - Planned Advanced Water Purification Facility </t>
  </si>
  <si>
    <t>Global Connections Map Data</t>
  </si>
  <si>
    <r>
      <t xml:space="preserve">Always check </t>
    </r>
    <r>
      <rPr>
        <sz val="10"/>
        <color rgb="FF0070C0"/>
        <rFont val="Calibri"/>
        <family val="2"/>
        <scheme val="minor"/>
      </rPr>
      <t>www.water360.com.au/map/</t>
    </r>
    <r>
      <rPr>
        <sz val="10"/>
        <color theme="1"/>
        <rFont val="Calibri"/>
        <family val="2"/>
        <scheme val="minor"/>
      </rPr>
      <t xml:space="preserve"> for latest version</t>
    </r>
  </si>
  <si>
    <t>Aalst</t>
  </si>
  <si>
    <t>East Flanders</t>
  </si>
  <si>
    <t>Waterunie (Farys)</t>
  </si>
  <si>
    <t xml:space="preserve">WPC (Water Production Centre) Hofstade </t>
  </si>
  <si>
    <t>Flanders: provinces East and West Flanders</t>
  </si>
  <si>
    <t>Flanders</t>
  </si>
  <si>
    <t>Most of the recycled water will be delivered to the City of Aalst.
In theory, the recycled water can be delivered throughout East and West Flanders, because it is coupled to the HP drinking water supply network, serving both provinces in Flanders.</t>
  </si>
  <si>
    <t>WWTP Hofstade (Aalst)
https://maps.app.goo.gl/
1YURFD77CKM5eztH8</t>
  </si>
  <si>
    <t>“AQUAFIN” delivers the effluent of their WWTP Aalst.
“FARYS” and “DE WATERGROEP” are the two mother water utilities that have joined forces as “Waterunie”.</t>
  </si>
  <si>
    <t>100 m³/h and &gt;850000 m³/yr as Direct potable reuse
850 million litres /yr</t>
  </si>
  <si>
    <t>See question 9, mostly 1 city (Aalst) but more cities in East and West Flanders can be supplied by the WPC and the HP supply network</t>
  </si>
  <si>
    <t>441.000 p.e. (the total no. of inhabitants in the so-called supply area 3 or “LG3”)</t>
  </si>
  <si>
    <t>DRAFT: Aalst: Hofstade Water Production Centre</t>
  </si>
  <si>
    <t xml:space="preserve">Waterunie (Farys), Flanders, Belgium - Operating treated water program and aquifer storage and recovery demonstration </t>
  </si>
  <si>
    <t>Name of water utility or entity leading the potable reuse</t>
  </si>
  <si>
    <t>Name of program/ project</t>
  </si>
  <si>
    <t>Will the program serve the whole or part of the operating area</t>
  </si>
  <si>
    <t xml:space="preserve">Hamby Water Reclamation Facility
Lake Fort Phantom Hill </t>
  </si>
  <si>
    <t>Population served (i.e. number of people, not properties, directly consuming the potable reuse water)</t>
  </si>
  <si>
    <t>Visitor centre or experience</t>
  </si>
  <si>
    <t>DATA GATHERING FOR PUBLISHING EARLY MARCH 2026</t>
  </si>
  <si>
    <t xml:space="preserve">How many times has it operated in the last 5 years? </t>
  </si>
  <si>
    <t>(hard to say)</t>
  </si>
  <si>
    <t>Simple treatment train</t>
  </si>
  <si>
    <t>Most of the recycled water will be delivered to the City of Aalst. In theory, the recycled water can be delivered throughout East and West Flanders, because it is coupled to the HP drinking water supply network, serving both provinces in Flanders.</t>
  </si>
  <si>
    <t>WWTP Hofstade (Aalst)
https://maps.app.goo.gl/
1YURFD77CKM5eztH8</t>
  </si>
  <si>
    <t>“AQUAFIN” delivers the effluent of their WWTP Aalst.
“FARYS” and “DE WATERGROEP” are the two mother water utilities that have joined forces as “Waterunie”.</t>
  </si>
  <si>
    <t xml:space="preserve">The currently proposed location is between Baltimore and Annapolis, both of which have their own separate service.  The purified recycled water may eventually contribute to a portion of the raw water withdrawn at a 20.0 MGD water treatment plant that is approximately 1.5 miles away in the same general vicinity.  This facility served a population of approximately 30,000.  How much of the water would be pulled in by the well fields from the water treatment plant requires further analysis. </t>
  </si>
  <si>
    <t>City of Cape Town (Atlantis, Mamre &amp; Pella)</t>
  </si>
  <si>
    <t>City of Cape Town (Atlantis, Mamre &amp; Pella). Potential to supply nearby communities in neighbouring municipality. Potential to supply suburbs to the south of Atlantis during times of constrained supply (droughts)</t>
  </si>
  <si>
    <t>RW from WW and stormwater</t>
  </si>
  <si>
    <t xml:space="preserve">No  </t>
  </si>
  <si>
    <t>Oher/TBC</t>
  </si>
  <si>
    <t>Catalan Water Agency: funds the barrier and establishes its operation rules. Metropolitan Area of Barcelona: local authority, owner of the reclamation facilities.</t>
  </si>
  <si>
    <t>0.28 to 0.43</t>
  </si>
  <si>
    <t>ADD THE NEW PLACES</t>
  </si>
  <si>
    <t>Visitors can currently tour the JPA’s Pure Water Demonstration Facility to learn about the science, engage with staff, and taste the pure water.</t>
  </si>
  <si>
    <t>24?</t>
  </si>
  <si>
    <t>RW from WW and Stormwater</t>
  </si>
  <si>
    <t>RW from WW and Seawater</t>
  </si>
  <si>
    <t xml:space="preserve">We service the City of Highland and City of San Bernardino. We also service portions of unincorporated San Bernardino County. </t>
  </si>
  <si>
    <t>Purified recycled water will be stored in the Chino Groundwater Basin, which underlies the IEUA service area.</t>
  </si>
  <si>
    <t>receives water from Terminal Island</t>
  </si>
  <si>
    <t xml:space="preserve">Pure Water Los Angeles including Headworks DPR Demonstration Project </t>
  </si>
  <si>
    <t>Hunter Water</t>
  </si>
  <si>
    <t>Under 100k  - can we get a rough number please?</t>
  </si>
  <si>
    <t>it has to be online by 2032</t>
  </si>
  <si>
    <t>Severn Trent, Affinity Water, Canal and River Trust</t>
  </si>
  <si>
    <t>Grand Union Canal Transfer</t>
  </si>
  <si>
    <t>RW from WW, Stormwater and Other</t>
  </si>
  <si>
    <t>Began operating in 2019 or 2020? 2019 for the desalination plant, 2020 for the water reuse</t>
  </si>
  <si>
    <t>No figure for full scheme (demo plant 3.5 ML/day)</t>
  </si>
  <si>
    <t>Full scale scheme capacity (acre feet per year, only if given)</t>
  </si>
  <si>
    <t>Full scale scheme ultimate capacity (million gallons per day)</t>
  </si>
  <si>
    <t>Full scale scheme ultimate capacity (million litres per day)</t>
  </si>
  <si>
    <t>Monte in 1960s, ARC in 2019</t>
  </si>
  <si>
    <t xml:space="preserve">Can you pls clarify, I have 109000 in the entry but I notice elsewhere in the form there are 43,000 residents. Pls let me know the best figure to use. </t>
  </si>
  <si>
    <t>Stage 3 in our Future Water Project is 2030-2060, but for PRW implementation 2040-2060 would be more likely.(We have used 2040s/Unknown)</t>
  </si>
  <si>
    <t>EMWD serve  8 + some unincorp areas, but only Hemet + San Jacinto will get the PRW</t>
  </si>
  <si>
    <t>2026 break ground</t>
  </si>
  <si>
    <t>World famous NeWater Visitor Centre closed in around 2024</t>
  </si>
  <si>
    <t xml:space="preserve">This project is currently in the planning phase. We are preparing to conduct feasibility studies, leading to preliminary design and environmental review. We are currently doing significant stakeholder outreach. And lastly, we are aiming to implement a DPR Pilot Demonstration Plant in the next 3-4 years, and a full scale DPR facility in 5-8 years. </t>
  </si>
  <si>
    <t>Prefer not to name cities</t>
  </si>
  <si>
    <t>(Could say Manassas &amp; Manassas Park but it's really Counties not cities)</t>
  </si>
  <si>
    <t>Wichita Falls</t>
  </si>
  <si>
    <t>Pasay</t>
  </si>
  <si>
    <t>LOTT?</t>
  </si>
  <si>
    <t>Melbourne</t>
  </si>
  <si>
    <t>Corpus Christi</t>
  </si>
  <si>
    <t>Marble Falls Texas</t>
  </si>
  <si>
    <t>Wichita Kansas</t>
  </si>
  <si>
    <t>Brent Eidson Texas place</t>
  </si>
  <si>
    <t xml:space="preserve">Austin, Hawaii, Thames Mogden, Yvan Poussade, new WRA map, Berlin, Brasilia, Mumbai, </t>
  </si>
  <si>
    <t xml:space="preserve">Does your plant(s) operate all the time, or only some of the time? </t>
  </si>
  <si>
    <t>INTERMITTENCY</t>
  </si>
  <si>
    <t>Proportion of DW supply</t>
  </si>
  <si>
    <t>If it's only some of the time, what circumstances trigger it? (eg before/during drought, certain storage levels, other reason?)</t>
  </si>
  <si>
    <t>How long did it stay on for?</t>
  </si>
  <si>
    <t xml:space="preserve">What %age of your drinking water does/will the potable reuse water represent, when your plant is in use? </t>
  </si>
  <si>
    <t>Happy to publish</t>
  </si>
  <si>
    <t>Number of cities served (approx, where applicable)</t>
  </si>
  <si>
    <t>NA/TBC</t>
  </si>
  <si>
    <t>Groundwater  Treated</t>
  </si>
  <si>
    <t>SENT OUT?</t>
  </si>
  <si>
    <t xml:space="preserve">Mumbai </t>
  </si>
  <si>
    <t>asked Ajit and Uday</t>
  </si>
  <si>
    <t xml:space="preserve">Andy </t>
  </si>
  <si>
    <t>Dan Bartu</t>
  </si>
  <si>
    <t>Bart</t>
  </si>
  <si>
    <t>Washington County Water Conservancy District</t>
  </si>
  <si>
    <t xml:space="preserve">Regional Reuse Purification System </t>
  </si>
  <si>
    <t>24,000 acre-feet of water per year by 2042</t>
  </si>
  <si>
    <t>Washington County, Utah
Municipal customers include St. George, Washington, Hurricane, Ivins, Santa Clara, La Verkin, Toquerville and Virgin.</t>
  </si>
  <si>
    <t>The whole area</t>
  </si>
  <si>
    <t>Eight: St. George, Washington, Hurricane, Ivins, Santa Clara, La Verkin, Toquerville and Virgin</t>
  </si>
  <si>
    <t>St. George City and Ash Creek Special Service District are program partners.</t>
  </si>
  <si>
    <t>All the time</t>
  </si>
  <si>
    <t>Liberty Hill</t>
  </si>
  <si>
    <t>Olympia</t>
  </si>
  <si>
    <t xml:space="preserve">                                                                           </t>
  </si>
  <si>
    <t xml:space="preserve">                                                                                  </t>
  </si>
  <si>
    <t xml:space="preserve">                                         </t>
  </si>
  <si>
    <t xml:space="preserve">                                                                   </t>
  </si>
  <si>
    <t xml:space="preserve">Pasay </t>
  </si>
  <si>
    <t>Tarrant (George Shannon Wetlands)</t>
  </si>
  <si>
    <t>El Paso (Pure Water Center)</t>
  </si>
  <si>
    <t>Long Beach (LVL + Alamitos Barrier)</t>
  </si>
  <si>
    <t>13 to 17</t>
  </si>
  <si>
    <t>Wulpen (Koksijde)</t>
  </si>
  <si>
    <t>West Flanders (Flanders)</t>
  </si>
  <si>
    <t>0.4 to 3.7</t>
  </si>
  <si>
    <t>Exploring/Education</t>
  </si>
  <si>
    <t>Los Angeles (Headworks DPR Pilot Project)</t>
  </si>
  <si>
    <t>Highland (Sterling)</t>
  </si>
  <si>
    <t>Llançà (+ Roses)</t>
  </si>
  <si>
    <t>Phoenix (Cave Creek)</t>
  </si>
  <si>
    <t>Phoenix (North Gateway)</t>
  </si>
  <si>
    <t>Phoenix (91st Avenue)</t>
  </si>
  <si>
    <t xml:space="preserve">Gavà-Viladecans </t>
  </si>
  <si>
    <t>LA Harbor (Terminal Island + Dominguez Gap)</t>
  </si>
  <si>
    <t>Pismo Beach</t>
  </si>
  <si>
    <t xml:space="preserve">Inland Empire Groundwater Program </t>
  </si>
  <si>
    <t>East San Diego County (Santee)</t>
  </si>
  <si>
    <t>Tarrant (Marty Leonard Wetlands)</t>
  </si>
  <si>
    <t>Santa Cruz County (Pure Water Soquel)</t>
  </si>
  <si>
    <t>Lowestoft</t>
  </si>
  <si>
    <t xml:space="preserve">All the time </t>
  </si>
  <si>
    <t>Some of the time - drought conditions</t>
  </si>
  <si>
    <t>Some of the time - when other water supply sources drop below 50%</t>
  </si>
  <si>
    <t>Some of the time - based on seasons and groundwater levels</t>
  </si>
  <si>
    <t>All the time, but reduce capacity if dams are overspilling</t>
  </si>
  <si>
    <t>Some of the time - when testing is needed or for demonstrations</t>
  </si>
  <si>
    <t>Some of the time - dry year</t>
  </si>
  <si>
    <t>Some of the time - dry season</t>
  </si>
  <si>
    <t>All the time, but subject to other water storages and supply needs</t>
  </si>
  <si>
    <t>Is the intent of your full-scale plant(s) (either operating or future), to operate all the time, barring maintenance/faults? 
(Includes data only from places that have provided responses)</t>
  </si>
  <si>
    <t>Some of the time - subject to the water quality from the industrial wastewater treatment plant</t>
  </si>
  <si>
    <t>All of the time, subject to season</t>
  </si>
  <si>
    <t>Some of the time - subject to other water storages</t>
  </si>
  <si>
    <t>All the time, except if dams are overspilling</t>
  </si>
  <si>
    <t>1.5 - 3</t>
  </si>
  <si>
    <t>15 - 20</t>
  </si>
  <si>
    <t>Range 4 to 9</t>
  </si>
  <si>
    <t>&lt;1</t>
  </si>
  <si>
    <t>Up to 30</t>
  </si>
  <si>
    <t>Range 6 to 12</t>
  </si>
  <si>
    <t>Up to 15</t>
  </si>
  <si>
    <t>Up to 40</t>
  </si>
  <si>
    <t>Range 10 t0 25</t>
  </si>
  <si>
    <t>Nearly 40</t>
  </si>
  <si>
    <t>Range 23 - 40</t>
  </si>
  <si>
    <t>Range 15 - 20</t>
  </si>
  <si>
    <t xml:space="preserve">Nearly 50 </t>
  </si>
  <si>
    <t>Over 30</t>
  </si>
  <si>
    <t>Range 3 - 12</t>
  </si>
  <si>
    <t>Range 2 to 3</t>
  </si>
  <si>
    <t>Range 7 to 50</t>
  </si>
  <si>
    <t>Up yo 25</t>
  </si>
  <si>
    <t>Range 10 to 15</t>
  </si>
  <si>
    <t>Range 45 to 50</t>
  </si>
  <si>
    <t>Cl₂ → Sed → MF → UF → RO → UV/AOP → Cl₂</t>
  </si>
  <si>
    <t>What percentage of your drinking water supply does/will the purified recycled water likely represent, when your plant is in use? (%)</t>
  </si>
  <si>
    <t>Range 12 - 14</t>
  </si>
  <si>
    <t>Inland Empire (Chino Basin)</t>
  </si>
  <si>
    <t>Kent County</t>
  </si>
  <si>
    <t>Sussex County</t>
  </si>
  <si>
    <r>
      <rPr>
        <sz val="10"/>
        <rFont val="Calibri"/>
        <family val="2"/>
        <scheme val="minor"/>
      </rPr>
      <t>Kent</t>
    </r>
    <r>
      <rPr>
        <sz val="10"/>
        <color rgb="FFFF0000"/>
        <rFont val="Calibri"/>
        <family val="2"/>
        <scheme val="minor"/>
      </rPr>
      <t xml:space="preserve"> </t>
    </r>
  </si>
  <si>
    <r>
      <rPr>
        <sz val="10"/>
        <rFont val="Calibri"/>
        <family val="2"/>
        <scheme val="minor"/>
      </rPr>
      <t>Sussex</t>
    </r>
    <r>
      <rPr>
        <sz val="10"/>
        <color rgb="FFFF0000"/>
        <rFont val="Calibri"/>
        <family val="2"/>
        <scheme val="minor"/>
      </rPr>
      <t xml:space="preserve"> </t>
    </r>
  </si>
  <si>
    <t>Treatment train simple descriptor</t>
  </si>
  <si>
    <t>Version: March 2026</t>
  </si>
  <si>
    <t>UF → RO → UV → GAC → UV → Free chlorine (HOCl) → Distribution</t>
  </si>
  <si>
    <t>MF → RO → UV/AOP → Stabilization → Injection</t>
  </si>
  <si>
    <t>Pilot only: UF → RO → AOP → GAC → Cl₂</t>
  </si>
  <si>
    <t>DPR → MMF → UF → RO → UV → Cl₂ (Pre/Post) → Blend</t>
  </si>
  <si>
    <t>MF → UV → Cl₂ → River replenishment → WTP</t>
  </si>
  <si>
    <t>MF → UV → UF/RO → GW recharge (wells) → WTP</t>
  </si>
  <si>
    <t>Reuse: UF → RO → UV (s/b) + Chloramination | RO Brine → Willow NbS  
Dune Infiltration: MAR → GW Abstraction → Aeration → SF → UV</t>
  </si>
  <si>
    <t>IPR: Primary → Secondary → Chem-NR → RDF → Reservoir</t>
  </si>
  <si>
    <t>UF → RO → UV/H₂O₂ → GAC → Decarbonator/Bypass → Reservoir → WTP</t>
  </si>
  <si>
    <t>MBR → RO → UV/AOP → Injection → Recovery → WTP</t>
  </si>
  <si>
    <t>WWTP → Trinity River → Sediment Basin → Treatment Cells → Reservoir → Customer WTP</t>
  </si>
  <si>
    <t>MF/UF → RO → UV/H₂O₂ → Reservoir (Surface Water Augmentation) → Conventional WTP</t>
  </si>
  <si>
    <t>O₃ → BAC → MF → RO → UV/AOP</t>
  </si>
  <si>
    <t>O₃ → BAC → UF → GAC → UV → Clearwell</t>
  </si>
  <si>
    <t>MF/UF → RO → UV → Reservoir / Sea</t>
  </si>
  <si>
    <t>O₃ → Chloramination → UF → RO → UV → Lime Stabilisation → SVZ Injection</t>
  </si>
  <si>
    <t>CF (LRV Credit) → RO → UV/Cl₂ AOP → Cl₂</t>
  </si>
  <si>
    <t>O₃ → UF → RO → UV/AOP → GW Recharge (Basin)</t>
  </si>
  <si>
    <t>DPR: O₃ → BAC → MF → RO → UV/AOP → Cl₂ → Distribution</t>
  </si>
  <si>
    <t>MF/RO → GW Recharge (Basin) → WTP</t>
  </si>
  <si>
    <t>MF → RO → UV/AOP</t>
  </si>
  <si>
    <t>O₃ → BAC → UF → RO → UV/AOP → Drinking Water Reservoir</t>
  </si>
  <si>
    <t>O₃ → BAC → MF → RO → UV/AOP → Reservoir → Water Treatment Plant → Distribution</t>
  </si>
  <si>
    <t>O₃ → Coagulation → Flocculation → BAC → GAC → UV → ASR/Injection → Distribution</t>
  </si>
  <si>
    <t>Stage 1: MF/UF → RO → UV/AOP → GW Recharge (Basin)</t>
  </si>
  <si>
    <t>MF/UF → RO → UV/AOP → Stabilisation (CO₂ + Lime) → Chlorine → Ground Storage Tank → Distribution</t>
  </si>
  <si>
    <t>MF/UF → RO → UV/AOP → GW Recharge (Basin)</t>
  </si>
  <si>
    <t>UF → RO → UV/AOP → GW Recharge (Basin) → Distribution</t>
  </si>
  <si>
    <t>UF → RO → UV → GW Recharge → WTP</t>
  </si>
  <si>
    <t>MF → RO → UV/AOP → GW Recharge (Spreading Basins/Injection)</t>
  </si>
  <si>
    <t>Testing two treatment trains:  
MF/UF → RO → UV/AOP → Cl₂  
Coagulation → Flocculation → Sedimentation → Ozone/AOP → BAF → GAC → UV → Cl₂</t>
  </si>
  <si>
    <t>UF → UV → UF → RO → Stabilisation (CO₂/Lime) → UV → Cl₂ → Distribution</t>
  </si>
  <si>
    <t>UF → RO → UV/AOP → Post-Treatment Stabilization → Groundwater Injection → Redundant Treatment at Groundwater Purification Facility (RO-GAC)</t>
  </si>
  <si>
    <t>MBR → RO → UV AOP</t>
  </si>
  <si>
    <t>O₃ → MF/UF → RO → UV/AOP → GW Recharge (Basin) → WTP/Distribution</t>
  </si>
  <si>
    <t>MF → GAC → UV → Surface Water Augmentation → Conventional WTP</t>
  </si>
  <si>
    <t>IPR: MBR → RO → UV/AOP → UV → Replenishment  
DPR: MBR → Ozone → BAC → MF → RO → UV/AOP → Chemical Feed (pH, chlorine residual control) → Distribution</t>
  </si>
  <si>
    <t>MF → RO → UV/AOP → Groundwater Recharge (Basin) → Groundwater Remediation + Pumping → Distribution System</t>
  </si>
  <si>
    <t>O₃/BAF → UF → UV → RO → UV/AOP → Cl₂</t>
  </si>
  <si>
    <t>Plant 1: O₃ → BAC → UV/AOP → SAT → GAC → UV/AOP  
Plant 2: O₃ → BAC → UV/AOP → SAT → UF → RO → UV</t>
  </si>
  <si>
    <t>O₃ → BAC → GAC → UV → UV/AOP → Blend with Surface Water → WTP → Reservoir</t>
  </si>
  <si>
    <t>MF/UF → RO → UV/AOP → GW Treatment/Disinfection → Distribution</t>
  </si>
  <si>
    <t>Pre-O₃ → RW Blend → Floc → Sed → BACF → MF → O₃ → H₂O₂ → GAC → UV → NH₂Cl</t>
  </si>
  <si>
    <t>MF/UF → RO → UV/H₂O₂ → Reservoir (surface water augmentation) → Conventional WTP</t>
  </si>
  <si>
    <t>Demonstration vehicle: O₃ → BAC → UF → GAC → UV/AOP → Cl₂</t>
  </si>
  <si>
    <t>UF → RO → UV/AOP → Reservoir → WFP</t>
  </si>
  <si>
    <t>UF → RO → UV/Cl₂ → Stabilisation → Reservoir Augmentation → Conventional WTP (O₃)</t>
  </si>
  <si>
    <t>Lime → SF → O₃ → GAC → Cl₂ → Storage</t>
  </si>
  <si>
    <t>MF → RO → UV/AOP → GAC → Cl₂ → Storage</t>
  </si>
  <si>
    <t>MF/UF → RO → UV/AOP → Stabilisation (CO₂/Lime) → Chloramination/Cl₂ → Engineered Storage</t>
  </si>
  <si>
    <t>MF/UF → RO → UV/AOP → GAC → Remineralisation → Reservoir</t>
  </si>
  <si>
    <t>MBR → RO → UV/AOP → Remineralisation → River Eastern Yar</t>
  </si>
  <si>
    <t>Coagulation → Flocculation → Sedimentation → Ozone → Biofiltration → GAC → UV Disinfection → Aquifer Recharge</t>
  </si>
  <si>
    <t>MF/UF → UV → GW Recharge</t>
  </si>
  <si>
    <t>WWTP → Secondary → Tertiary (Filtration + Cl₂/UV) → Basin Recharge</t>
  </si>
  <si>
    <t>MF → RO → UV/AOP → Injection Wells</t>
  </si>
  <si>
    <t>MF/UF → RO → UV/AOP → GW Recharge (Well) → WTP</t>
  </si>
  <si>
    <t>MF → RO → UV/AOP → Seawater Intrusion Barrier → GW Recharge (Basin) → Distribution</t>
  </si>
  <si>
    <t>MF/UF → RO → UV/AOP → GW Injection</t>
  </si>
  <si>
    <t>LVL: MF → RO → UV/AOP → Seawater Intrusion Barrier → GW Recharge (Basin) → Distribution</t>
  </si>
  <si>
    <t>CPR → DN → N → UV</t>
  </si>
  <si>
    <t>MF → NF → O₃ → BAC → Reservoir → DAF → Filtration → O₃ → BAC → UV/NaClO</t>
  </si>
  <si>
    <t>Piloting 2:
• UF → RO → UV/AOP → Granular Activated Carbon (GAC)
• O₃ → Biologically Activated Filtration (BAF) → GAC → UF → UV/AOP → GAC</t>
  </si>
  <si>
    <t>Conventional Activated Sludge → Filtration/GAC → UV/AOP → River (surface water augmentation) → WTP
Cl₂ → Sed → MF → UF → RO → UV/AOP → Cl₂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</si>
</sst>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quot;#,##0.00;[Red]\-&quot;$&quot;#,##0.00"/>
  </numFmts>
  <fonts count="101" x14ac:knownFonts="1">
    <font>
      <sz val="11"/>
      <color theme="1"/>
      <name val="Calibri"/>
      <family val="2"/>
      <scheme val="minor"/>
    </font>
    <font>
      <b/>
      <sz val="11"/>
      <color theme="0"/>
      <name val="Calibri"/>
      <family val="2"/>
      <scheme val="minor"/>
    </font>
    <font>
      <b/>
      <sz val="11"/>
      <color theme="1"/>
      <name val="Calibri"/>
      <family val="2"/>
      <scheme val="minor"/>
    </font>
    <font>
      <sz val="11"/>
      <color rgb="FFFF0000"/>
      <name val="Calibri"/>
      <family val="2"/>
      <scheme val="minor"/>
    </font>
    <font>
      <i/>
      <sz val="11"/>
      <color theme="1"/>
      <name val="Calibri"/>
      <family val="2"/>
      <scheme val="minor"/>
    </font>
    <font>
      <sz val="14"/>
      <color theme="1"/>
      <name val="Arial"/>
      <family val="2"/>
    </font>
    <font>
      <sz val="14"/>
      <color rgb="FF000000"/>
      <name val="Calibri"/>
      <family val="2"/>
      <scheme val="minor"/>
    </font>
    <font>
      <b/>
      <sz val="11"/>
      <color rgb="FFFFFF00"/>
      <name val="Calibri"/>
      <family val="2"/>
      <scheme val="minor"/>
    </font>
    <font>
      <sz val="11"/>
      <color theme="4" tint="-0.249977111117893"/>
      <name val="Calibri"/>
      <family val="2"/>
      <scheme val="minor"/>
    </font>
    <font>
      <sz val="12"/>
      <color rgb="FF404040"/>
      <name val="Times New Roman"/>
      <family val="1"/>
    </font>
    <font>
      <sz val="11"/>
      <color rgb="FF404040"/>
      <name val="Times New Roman"/>
      <family val="1"/>
    </font>
    <font>
      <sz val="11"/>
      <color theme="1"/>
      <name val="Calibri Light"/>
      <family val="2"/>
    </font>
    <font>
      <u/>
      <sz val="11"/>
      <color theme="10"/>
      <name val="Calibri"/>
      <family val="2"/>
      <scheme val="minor"/>
    </font>
    <font>
      <sz val="12"/>
      <color theme="1"/>
      <name val="Calibri Light"/>
      <family val="2"/>
    </font>
    <font>
      <sz val="11"/>
      <color rgb="FFFF0000"/>
      <name val="Calibri Light"/>
      <family val="2"/>
    </font>
    <font>
      <sz val="15"/>
      <color rgb="FF404040"/>
      <name val="Times New Roman"/>
      <family val="1"/>
    </font>
    <font>
      <b/>
      <sz val="11"/>
      <color rgb="FFFF0000"/>
      <name val="Calibri"/>
      <family val="2"/>
      <scheme val="minor"/>
    </font>
    <font>
      <b/>
      <sz val="11"/>
      <color rgb="FF00B050"/>
      <name val="Calibri"/>
      <family val="2"/>
      <scheme val="minor"/>
    </font>
    <font>
      <b/>
      <sz val="11"/>
      <color theme="0" tint="-0.249977111117893"/>
      <name val="Calibri"/>
      <family val="2"/>
      <scheme val="minor"/>
    </font>
    <font>
      <sz val="11"/>
      <color theme="0" tint="-0.249977111117893"/>
      <name val="Calibri"/>
      <family val="2"/>
      <scheme val="minor"/>
    </font>
    <font>
      <sz val="11"/>
      <color theme="0"/>
      <name val="Calibri"/>
      <family val="2"/>
      <scheme val="minor"/>
    </font>
    <font>
      <b/>
      <sz val="12"/>
      <color theme="1"/>
      <name val="Calibri"/>
      <family val="2"/>
      <scheme val="minor"/>
    </font>
    <font>
      <b/>
      <sz val="12"/>
      <color theme="0"/>
      <name val="Calibri"/>
      <family val="2"/>
      <scheme val="minor"/>
    </font>
    <font>
      <sz val="12"/>
      <color rgb="FF404040"/>
      <name val="Calibri Light"/>
      <family val="2"/>
    </font>
    <font>
      <sz val="11"/>
      <color rgb="FF404040"/>
      <name val="Calibri Light"/>
      <family val="2"/>
    </font>
    <font>
      <sz val="9"/>
      <color indexed="81"/>
      <name val="Tahoma"/>
      <family val="2"/>
    </font>
    <font>
      <sz val="12"/>
      <name val="Calibri Light"/>
      <family val="2"/>
    </font>
    <font>
      <sz val="11"/>
      <name val="Calibri"/>
      <family val="2"/>
      <scheme val="minor"/>
    </font>
    <font>
      <sz val="11"/>
      <color rgb="FF00B050"/>
      <name val="Calibri"/>
      <family val="2"/>
      <scheme val="minor"/>
    </font>
    <font>
      <sz val="11"/>
      <color rgb="FFFFFF00"/>
      <name val="Calibri"/>
      <family val="2"/>
      <scheme val="minor"/>
    </font>
    <font>
      <sz val="12"/>
      <color rgb="FF000000"/>
      <name val="Calibri Light"/>
      <family val="2"/>
    </font>
    <font>
      <sz val="11"/>
      <color rgb="FF0070C0"/>
      <name val="Calibri"/>
      <family val="2"/>
      <scheme val="minor"/>
    </font>
    <font>
      <b/>
      <sz val="12"/>
      <name val="Calibri"/>
      <family val="2"/>
      <scheme val="minor"/>
    </font>
    <font>
      <sz val="11"/>
      <color rgb="FFFF0000"/>
      <name val="Times New Roman"/>
      <family val="1"/>
    </font>
    <font>
      <b/>
      <i/>
      <sz val="12"/>
      <color theme="1"/>
      <name val="Calibri"/>
      <family val="2"/>
      <scheme val="minor"/>
    </font>
    <font>
      <sz val="12"/>
      <color rgb="FF00B050"/>
      <name val="Calibri Light"/>
      <family val="2"/>
    </font>
    <font>
      <sz val="10"/>
      <color rgb="FF040C28"/>
      <name val="Arial"/>
      <family val="2"/>
    </font>
    <font>
      <sz val="11"/>
      <color rgb="FF000000"/>
      <name val="Calibri"/>
      <family val="2"/>
      <scheme val="minor"/>
    </font>
    <font>
      <b/>
      <sz val="16"/>
      <color rgb="FFFFFF00"/>
      <name val="Calibri"/>
      <family val="2"/>
      <scheme val="minor"/>
    </font>
    <font>
      <sz val="18"/>
      <color rgb="FFFFFF00"/>
      <name val="Calibri"/>
      <family val="2"/>
      <scheme val="minor"/>
    </font>
    <font>
      <b/>
      <sz val="18"/>
      <color rgb="FFFFFF00"/>
      <name val="Calibri"/>
      <family val="2"/>
      <scheme val="minor"/>
    </font>
    <font>
      <b/>
      <i/>
      <sz val="20"/>
      <color rgb="FFFFFF00"/>
      <name val="Calibri"/>
      <family val="2"/>
      <scheme val="minor"/>
    </font>
    <font>
      <sz val="11"/>
      <color rgb="FF404040"/>
      <name val="Calibri"/>
      <family val="2"/>
      <scheme val="minor"/>
    </font>
    <font>
      <sz val="28"/>
      <color rgb="FFFF0000"/>
      <name val="Calibri"/>
      <family val="2"/>
      <scheme val="minor"/>
    </font>
    <font>
      <b/>
      <sz val="16"/>
      <color theme="1"/>
      <name val="Calibri"/>
      <family val="2"/>
      <scheme val="minor"/>
    </font>
    <font>
      <b/>
      <sz val="18"/>
      <color theme="0"/>
      <name val="Calibri"/>
      <family val="2"/>
      <scheme val="minor"/>
    </font>
    <font>
      <i/>
      <sz val="11"/>
      <color rgb="FF0070C0"/>
      <name val="Calibri"/>
      <family val="2"/>
      <scheme val="minor"/>
    </font>
    <font>
      <b/>
      <sz val="11"/>
      <color rgb="FF0070C0"/>
      <name val="Calibri"/>
      <family val="2"/>
      <scheme val="minor"/>
    </font>
    <font>
      <sz val="14"/>
      <color rgb="FFFFFF00"/>
      <name val="Calibri"/>
      <family val="2"/>
      <scheme val="minor"/>
    </font>
    <font>
      <sz val="8"/>
      <color rgb="FF15294F"/>
      <name val="Arial"/>
      <family val="2"/>
    </font>
    <font>
      <sz val="11"/>
      <color theme="0"/>
      <name val="Times New Roman"/>
      <family val="1"/>
    </font>
    <font>
      <sz val="11"/>
      <color theme="0"/>
      <name val="Arial"/>
      <family val="2"/>
    </font>
    <font>
      <sz val="16"/>
      <color theme="0"/>
      <name val="Calibri"/>
      <family val="2"/>
      <scheme val="minor"/>
    </font>
    <font>
      <sz val="8"/>
      <name val="Calibri"/>
      <family val="2"/>
      <scheme val="minor"/>
    </font>
    <font>
      <b/>
      <sz val="9"/>
      <color indexed="81"/>
      <name val="Tahoma"/>
      <family val="2"/>
    </font>
    <font>
      <sz val="19"/>
      <color rgb="FF75A102"/>
      <name val="Segoe UI"/>
      <family val="2"/>
    </font>
    <font>
      <b/>
      <sz val="18"/>
      <color theme="1"/>
      <name val="Calibri"/>
      <family val="2"/>
      <scheme val="minor"/>
    </font>
    <font>
      <b/>
      <sz val="72"/>
      <color rgb="FFFFFF00"/>
      <name val="Calibri"/>
      <family val="2"/>
      <scheme val="minor"/>
    </font>
    <font>
      <b/>
      <sz val="12"/>
      <color rgb="FFFF0000"/>
      <name val="Calibri"/>
      <family val="2"/>
      <scheme val="minor"/>
    </font>
    <font>
      <sz val="16"/>
      <name val="Calibri"/>
      <family val="2"/>
      <scheme val="minor"/>
    </font>
    <font>
      <sz val="12"/>
      <name val="Calibri"/>
      <family val="2"/>
      <scheme val="minor"/>
    </font>
    <font>
      <sz val="11"/>
      <color theme="0" tint="-0.499984740745262"/>
      <name val="Calibri"/>
      <family val="2"/>
      <scheme val="minor"/>
    </font>
    <font>
      <b/>
      <sz val="16"/>
      <color rgb="FFFF0000"/>
      <name val="Calibri"/>
      <family val="2"/>
      <scheme val="minor"/>
    </font>
    <font>
      <b/>
      <sz val="16"/>
      <color rgb="FFFF0000"/>
      <name val="Calibri Light"/>
      <family val="2"/>
    </font>
    <font>
      <b/>
      <sz val="20"/>
      <color theme="0"/>
      <name val="Calibri"/>
      <family val="2"/>
      <scheme val="minor"/>
    </font>
    <font>
      <sz val="11"/>
      <color rgb="FF002060"/>
      <name val="Calibri"/>
      <family val="2"/>
      <scheme val="minor"/>
    </font>
    <font>
      <b/>
      <sz val="11"/>
      <color rgb="FF002060"/>
      <name val="Calibri"/>
      <family val="2"/>
      <scheme val="minor"/>
    </font>
    <font>
      <sz val="11"/>
      <color rgb="FF212121"/>
      <name val="Calibri"/>
      <family val="2"/>
      <scheme val="minor"/>
    </font>
    <font>
      <sz val="11"/>
      <color theme="0" tint="-0.34998626667073579"/>
      <name val="Calibri"/>
      <family val="2"/>
      <scheme val="minor"/>
    </font>
    <font>
      <b/>
      <sz val="11"/>
      <name val="Calibri"/>
      <family val="2"/>
      <scheme val="minor"/>
    </font>
    <font>
      <sz val="9"/>
      <color theme="1"/>
      <name val="Segoe UI"/>
      <family val="2"/>
    </font>
    <font>
      <sz val="12"/>
      <name val="Source Sans Pro"/>
      <family val="2"/>
    </font>
    <font>
      <b/>
      <sz val="20"/>
      <name val="Calibri"/>
      <family val="2"/>
      <scheme val="minor"/>
    </font>
    <font>
      <sz val="14"/>
      <name val="Calibri"/>
      <family val="2"/>
      <scheme val="minor"/>
    </font>
    <font>
      <sz val="16"/>
      <name val="Calibri Light"/>
      <family val="2"/>
    </font>
    <font>
      <b/>
      <sz val="16"/>
      <name val="Calibri"/>
      <family val="2"/>
      <scheme val="minor"/>
    </font>
    <font>
      <sz val="11"/>
      <name val="Calibri Light"/>
      <family val="2"/>
    </font>
    <font>
      <sz val="11"/>
      <name val="Arial"/>
      <family val="2"/>
    </font>
    <font>
      <b/>
      <sz val="18"/>
      <color rgb="FF7030A0"/>
      <name val="Calibri"/>
      <family val="2"/>
      <scheme val="minor"/>
    </font>
    <font>
      <b/>
      <sz val="20"/>
      <color theme="1"/>
      <name val="Calibri"/>
      <family val="2"/>
      <scheme val="minor"/>
    </font>
    <font>
      <b/>
      <i/>
      <sz val="11"/>
      <color theme="1"/>
      <name val="Calibri"/>
      <family val="2"/>
      <scheme val="minor"/>
    </font>
    <font>
      <i/>
      <sz val="11"/>
      <color rgb="FFFF0000"/>
      <name val="Calibri"/>
      <family val="2"/>
      <scheme val="minor"/>
    </font>
    <font>
      <i/>
      <sz val="11"/>
      <name val="Calibri"/>
      <family val="2"/>
      <scheme val="minor"/>
    </font>
    <font>
      <sz val="10"/>
      <color rgb="FFFFFF00"/>
      <name val="Calibri"/>
      <family val="2"/>
      <scheme val="minor"/>
    </font>
    <font>
      <sz val="10"/>
      <color theme="1"/>
      <name val="Calibri"/>
      <family val="2"/>
      <scheme val="minor"/>
    </font>
    <font>
      <b/>
      <sz val="10"/>
      <color theme="0"/>
      <name val="Calibri"/>
      <family val="2"/>
      <scheme val="minor"/>
    </font>
    <font>
      <sz val="10"/>
      <name val="Calibri"/>
      <family val="2"/>
      <scheme val="minor"/>
    </font>
    <font>
      <sz val="10"/>
      <color rgb="FFFF0000"/>
      <name val="Calibri"/>
      <family val="2"/>
      <scheme val="minor"/>
    </font>
    <font>
      <sz val="10"/>
      <color rgb="FF00B050"/>
      <name val="Calibri"/>
      <family val="2"/>
      <scheme val="minor"/>
    </font>
    <font>
      <sz val="10"/>
      <color rgb="FF92D050"/>
      <name val="Calibri"/>
      <family val="2"/>
      <scheme val="minor"/>
    </font>
    <font>
      <sz val="10"/>
      <color rgb="FF15294F"/>
      <name val="Calibri"/>
      <family val="2"/>
      <scheme val="minor"/>
    </font>
    <font>
      <sz val="11"/>
      <color theme="1"/>
      <name val="Aptos"/>
      <family val="2"/>
    </font>
    <font>
      <sz val="11"/>
      <color rgb="FFFF0000"/>
      <name val="Aptos"/>
      <family val="2"/>
    </font>
    <font>
      <b/>
      <sz val="11"/>
      <color theme="1"/>
      <name val="Aptos"/>
      <family val="2"/>
    </font>
    <font>
      <b/>
      <sz val="11"/>
      <color rgb="FFFF0000"/>
      <name val="Aptos"/>
      <family val="2"/>
    </font>
    <font>
      <sz val="10"/>
      <color rgb="FF0070C0"/>
      <name val="Calibri"/>
      <family val="2"/>
      <scheme val="minor"/>
    </font>
    <font>
      <b/>
      <sz val="10"/>
      <color rgb="FFFF0000"/>
      <name val="Calibri"/>
      <family val="2"/>
      <scheme val="minor"/>
    </font>
    <font>
      <sz val="10"/>
      <color rgb="FF404040"/>
      <name val="Calibri"/>
      <family val="2"/>
      <scheme val="minor"/>
    </font>
    <font>
      <sz val="10"/>
      <color rgb="FF000000"/>
      <name val="Calibri"/>
      <family val="2"/>
    </font>
    <font>
      <sz val="10"/>
      <color theme="1"/>
      <name val="Calibri"/>
      <family val="2"/>
    </font>
    <font>
      <b/>
      <sz val="10"/>
      <name val="Calibri"/>
      <family val="2"/>
      <scheme val="minor"/>
    </font>
  </fonts>
  <fills count="25">
    <fill>
      <patternFill patternType="none"/>
    </fill>
    <fill>
      <patternFill patternType="gray125"/>
    </fill>
    <fill>
      <patternFill patternType="solid">
        <fgColor theme="1"/>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theme="0"/>
        <bgColor indexed="64"/>
      </patternFill>
    </fill>
    <fill>
      <patternFill patternType="solid">
        <fgColor rgb="FFFF99FF"/>
        <bgColor indexed="64"/>
      </patternFill>
    </fill>
    <fill>
      <patternFill patternType="solid">
        <fgColor rgb="FF00B0F0"/>
        <bgColor indexed="64"/>
      </patternFill>
    </fill>
    <fill>
      <patternFill patternType="solid">
        <fgColor rgb="FF0070C0"/>
        <bgColor indexed="64"/>
      </patternFill>
    </fill>
    <fill>
      <patternFill patternType="solid">
        <fgColor theme="7" tint="-0.499984740745262"/>
        <bgColor indexed="64"/>
      </patternFill>
    </fill>
    <fill>
      <patternFill patternType="solid">
        <fgColor theme="5" tint="-0.499984740745262"/>
        <bgColor indexed="64"/>
      </patternFill>
    </fill>
    <fill>
      <patternFill patternType="solid">
        <fgColor rgb="FF00B050"/>
        <bgColor indexed="64"/>
      </patternFill>
    </fill>
    <fill>
      <patternFill patternType="solid">
        <fgColor theme="0" tint="-0.14999847407452621"/>
        <bgColor indexed="64"/>
      </patternFill>
    </fill>
    <fill>
      <patternFill patternType="solid">
        <fgColor rgb="FFF76409"/>
        <bgColor indexed="64"/>
      </patternFill>
    </fill>
    <fill>
      <patternFill patternType="solid">
        <fgColor rgb="FFFF6600"/>
        <bgColor indexed="64"/>
      </patternFill>
    </fill>
    <fill>
      <patternFill patternType="solid">
        <fgColor rgb="FF92D050"/>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1" tint="4.9989318521683403E-2"/>
        <bgColor indexed="64"/>
      </patternFill>
    </fill>
    <fill>
      <patternFill patternType="solid">
        <fgColor theme="8" tint="0.39997558519241921"/>
        <bgColor indexed="64"/>
      </patternFill>
    </fill>
    <fill>
      <patternFill patternType="solid">
        <fgColor theme="9"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2">
    <xf numFmtId="0" fontId="0" fillId="0" borderId="0"/>
    <xf numFmtId="0" fontId="12" fillId="0" borderId="0" applyNumberFormat="0" applyFill="0" applyBorder="0" applyAlignment="0" applyProtection="0"/>
  </cellStyleXfs>
  <cellXfs count="476">
    <xf numFmtId="0" fontId="0" fillId="0" borderId="0" xfId="0"/>
    <xf numFmtId="0" fontId="0" fillId="0" borderId="1" xfId="0" applyBorder="1" applyAlignment="1">
      <alignment wrapText="1"/>
    </xf>
    <xf numFmtId="0" fontId="0" fillId="0" borderId="0" xfId="0" applyAlignment="1">
      <alignment wrapText="1"/>
    </xf>
    <xf numFmtId="0" fontId="0" fillId="0" borderId="2" xfId="0" applyBorder="1" applyAlignment="1">
      <alignment wrapText="1"/>
    </xf>
    <xf numFmtId="0" fontId="1" fillId="2" borderId="1" xfId="0" applyFont="1" applyFill="1" applyBorder="1" applyAlignment="1">
      <alignment wrapText="1"/>
    </xf>
    <xf numFmtId="0" fontId="1" fillId="2" borderId="2" xfId="0" applyFont="1" applyFill="1" applyBorder="1" applyAlignment="1">
      <alignment wrapText="1"/>
    </xf>
    <xf numFmtId="0" fontId="2" fillId="0" borderId="1" xfId="0" applyFont="1" applyBorder="1" applyAlignment="1">
      <alignment wrapText="1"/>
    </xf>
    <xf numFmtId="0" fontId="2" fillId="0" borderId="0" xfId="0" applyFont="1" applyAlignment="1">
      <alignment wrapText="1"/>
    </xf>
    <xf numFmtId="0" fontId="0" fillId="0" borderId="3" xfId="0" applyBorder="1" applyAlignment="1">
      <alignment wrapText="1"/>
    </xf>
    <xf numFmtId="0" fontId="0" fillId="0" borderId="4" xfId="0" applyBorder="1" applyAlignment="1">
      <alignment wrapText="1"/>
    </xf>
    <xf numFmtId="0" fontId="3" fillId="0" borderId="1" xfId="0" applyFont="1" applyBorder="1" applyAlignment="1">
      <alignment wrapText="1"/>
    </xf>
    <xf numFmtId="0" fontId="0" fillId="0" borderId="0" xfId="0" applyAlignment="1">
      <alignment vertical="center"/>
    </xf>
    <xf numFmtId="0" fontId="0" fillId="0" borderId="0" xfId="0" applyAlignment="1">
      <alignment horizontal="left" vertical="center" indent="1"/>
    </xf>
    <xf numFmtId="0" fontId="3" fillId="0" borderId="0" xfId="0" applyFont="1"/>
    <xf numFmtId="0" fontId="2" fillId="0" borderId="0" xfId="0" applyFont="1"/>
    <xf numFmtId="0" fontId="0" fillId="3" borderId="0" xfId="0" applyFill="1"/>
    <xf numFmtId="0" fontId="0" fillId="4" borderId="0" xfId="0" applyFill="1"/>
    <xf numFmtId="0" fontId="0" fillId="5" borderId="0" xfId="0" applyFill="1"/>
    <xf numFmtId="0" fontId="4" fillId="5" borderId="0" xfId="0" applyFont="1" applyFill="1"/>
    <xf numFmtId="0" fontId="4" fillId="0" borderId="0" xfId="0" applyFont="1"/>
    <xf numFmtId="0" fontId="5" fillId="0" borderId="0" xfId="0" applyFont="1" applyAlignment="1">
      <alignment horizontal="left" vertical="center" indent="2" readingOrder="1"/>
    </xf>
    <xf numFmtId="0" fontId="6" fillId="0" borderId="0" xfId="0" applyFont="1"/>
    <xf numFmtId="0" fontId="9" fillId="0" borderId="1" xfId="0" applyFont="1" applyBorder="1" applyAlignment="1">
      <alignment vertical="center" wrapText="1"/>
    </xf>
    <xf numFmtId="0" fontId="0" fillId="0" borderId="1" xfId="0" applyBorder="1"/>
    <xf numFmtId="0" fontId="9" fillId="0" borderId="1" xfId="0" applyFont="1" applyBorder="1" applyAlignment="1">
      <alignment vertical="center"/>
    </xf>
    <xf numFmtId="0" fontId="11" fillId="0" borderId="0" xfId="0" applyFont="1" applyAlignment="1">
      <alignment wrapText="1"/>
    </xf>
    <xf numFmtId="0" fontId="0" fillId="6" borderId="1" xfId="0" applyFill="1" applyBorder="1" applyAlignment="1">
      <alignment wrapText="1"/>
    </xf>
    <xf numFmtId="0" fontId="12" fillId="0" borderId="0" xfId="1"/>
    <xf numFmtId="0" fontId="13" fillId="0" borderId="0" xfId="0" applyFont="1" applyAlignment="1">
      <alignment wrapText="1"/>
    </xf>
    <xf numFmtId="0" fontId="3" fillId="6" borderId="1" xfId="0" applyFont="1" applyFill="1" applyBorder="1" applyAlignment="1">
      <alignment wrapText="1"/>
    </xf>
    <xf numFmtId="0" fontId="14" fillId="0" borderId="0" xfId="0" applyFont="1" applyAlignment="1">
      <alignment wrapText="1"/>
    </xf>
    <xf numFmtId="0" fontId="0" fillId="7" borderId="1" xfId="0" applyFill="1" applyBorder="1" applyAlignment="1">
      <alignment wrapText="1"/>
    </xf>
    <xf numFmtId="0" fontId="3" fillId="7" borderId="1" xfId="0" applyFont="1" applyFill="1" applyBorder="1" applyAlignment="1">
      <alignment wrapText="1"/>
    </xf>
    <xf numFmtId="0" fontId="0" fillId="7" borderId="0" xfId="0" applyFill="1"/>
    <xf numFmtId="0" fontId="2" fillId="7" borderId="0" xfId="0" applyFont="1" applyFill="1"/>
    <xf numFmtId="0" fontId="18" fillId="0" borderId="0" xfId="0" applyFont="1"/>
    <xf numFmtId="0" fontId="19" fillId="0" borderId="0" xfId="0" applyFont="1"/>
    <xf numFmtId="0" fontId="0" fillId="7" borderId="0" xfId="0" applyFill="1" applyAlignment="1">
      <alignment vertical="center" wrapText="1"/>
    </xf>
    <xf numFmtId="0" fontId="20" fillId="2" borderId="1" xfId="0" applyFont="1" applyFill="1" applyBorder="1" applyAlignment="1">
      <alignment wrapText="1"/>
    </xf>
    <xf numFmtId="0" fontId="22" fillId="2" borderId="1" xfId="0" applyFont="1" applyFill="1" applyBorder="1" applyAlignment="1">
      <alignment wrapText="1"/>
    </xf>
    <xf numFmtId="0" fontId="21" fillId="7" borderId="1" xfId="0" applyFont="1" applyFill="1" applyBorder="1" applyAlignment="1">
      <alignment wrapText="1"/>
    </xf>
    <xf numFmtId="0" fontId="21" fillId="7" borderId="4" xfId="0" applyFont="1" applyFill="1" applyBorder="1" applyAlignment="1">
      <alignment wrapText="1"/>
    </xf>
    <xf numFmtId="0" fontId="21" fillId="0" borderId="0" xfId="0" applyFont="1" applyAlignment="1">
      <alignment wrapText="1"/>
    </xf>
    <xf numFmtId="0" fontId="21" fillId="8" borderId="0" xfId="0" applyFont="1" applyFill="1" applyAlignment="1">
      <alignment wrapText="1"/>
    </xf>
    <xf numFmtId="0" fontId="23" fillId="0" borderId="1" xfId="0" applyFont="1" applyBorder="1" applyAlignment="1">
      <alignment vertical="center" wrapText="1"/>
    </xf>
    <xf numFmtId="0" fontId="24" fillId="0" borderId="1" xfId="0" applyFont="1" applyBorder="1" applyAlignment="1">
      <alignment wrapText="1"/>
    </xf>
    <xf numFmtId="0" fontId="26" fillId="0" borderId="1" xfId="0" applyFont="1" applyBorder="1" applyAlignment="1">
      <alignment wrapText="1"/>
    </xf>
    <xf numFmtId="0" fontId="27" fillId="0" borderId="1" xfId="0" applyFont="1" applyBorder="1" applyAlignment="1">
      <alignment wrapText="1"/>
    </xf>
    <xf numFmtId="0" fontId="27" fillId="0" borderId="0" xfId="0" applyFont="1" applyAlignment="1">
      <alignment wrapText="1"/>
    </xf>
    <xf numFmtId="0" fontId="26" fillId="0" borderId="0" xfId="0" applyFont="1" applyAlignment="1">
      <alignment wrapText="1"/>
    </xf>
    <xf numFmtId="0" fontId="22" fillId="2" borderId="2" xfId="0" applyFont="1" applyFill="1" applyBorder="1" applyAlignment="1">
      <alignment wrapText="1"/>
    </xf>
    <xf numFmtId="0" fontId="21" fillId="7" borderId="2" xfId="0" applyFont="1" applyFill="1" applyBorder="1" applyAlignment="1">
      <alignment wrapText="1"/>
    </xf>
    <xf numFmtId="0" fontId="21" fillId="7" borderId="0" xfId="0" applyFont="1" applyFill="1" applyAlignment="1">
      <alignment wrapText="1"/>
    </xf>
    <xf numFmtId="0" fontId="21" fillId="7" borderId="5" xfId="0" applyFont="1" applyFill="1" applyBorder="1" applyAlignment="1">
      <alignment wrapText="1"/>
    </xf>
    <xf numFmtId="0" fontId="28" fillId="0" borderId="1" xfId="0" applyFont="1" applyBorder="1" applyAlignment="1">
      <alignment wrapText="1"/>
    </xf>
    <xf numFmtId="0" fontId="29" fillId="6" borderId="1" xfId="0" applyFont="1" applyFill="1" applyBorder="1" applyAlignment="1">
      <alignment wrapText="1"/>
    </xf>
    <xf numFmtId="0" fontId="30" fillId="0" borderId="0" xfId="0" applyFont="1" applyAlignment="1">
      <alignment vertical="center"/>
    </xf>
    <xf numFmtId="0" fontId="0" fillId="7" borderId="0" xfId="0" applyFill="1" applyAlignment="1">
      <alignment wrapText="1"/>
    </xf>
    <xf numFmtId="0" fontId="29" fillId="7" borderId="1" xfId="0" applyFont="1" applyFill="1" applyBorder="1" applyAlignment="1">
      <alignment wrapText="1"/>
    </xf>
    <xf numFmtId="3" fontId="0" fillId="7" borderId="1" xfId="0" applyNumberFormat="1" applyFill="1" applyBorder="1" applyAlignment="1">
      <alignment wrapText="1"/>
    </xf>
    <xf numFmtId="0" fontId="0" fillId="9" borderId="1" xfId="0" applyFill="1" applyBorder="1" applyAlignment="1">
      <alignment wrapText="1"/>
    </xf>
    <xf numFmtId="0" fontId="29" fillId="9" borderId="1" xfId="0" applyFont="1" applyFill="1" applyBorder="1" applyAlignment="1">
      <alignment wrapText="1"/>
    </xf>
    <xf numFmtId="0" fontId="10" fillId="0" borderId="1" xfId="0" applyFont="1" applyBorder="1" applyAlignment="1">
      <alignment wrapText="1"/>
    </xf>
    <xf numFmtId="0" fontId="10" fillId="7" borderId="1" xfId="0" applyFont="1" applyFill="1" applyBorder="1" applyAlignment="1">
      <alignment wrapText="1"/>
    </xf>
    <xf numFmtId="0" fontId="33" fillId="0" borderId="1" xfId="0" applyFont="1" applyBorder="1" applyAlignment="1">
      <alignment wrapText="1"/>
    </xf>
    <xf numFmtId="0" fontId="11" fillId="0" borderId="1" xfId="0" applyFont="1" applyBorder="1" applyAlignment="1">
      <alignment wrapText="1"/>
    </xf>
    <xf numFmtId="0" fontId="0" fillId="5" borderId="1" xfId="0" applyFill="1" applyBorder="1" applyAlignment="1">
      <alignment wrapText="1"/>
    </xf>
    <xf numFmtId="0" fontId="13" fillId="0" borderId="1" xfId="0" applyFont="1" applyBorder="1" applyAlignment="1">
      <alignment wrapText="1"/>
    </xf>
    <xf numFmtId="0" fontId="10" fillId="0" borderId="4" xfId="0" applyFont="1" applyBorder="1" applyAlignment="1">
      <alignment wrapText="1"/>
    </xf>
    <xf numFmtId="0" fontId="13" fillId="0" borderId="4" xfId="0" applyFont="1" applyBorder="1" applyAlignment="1">
      <alignment wrapText="1"/>
    </xf>
    <xf numFmtId="0" fontId="11" fillId="0" borderId="4" xfId="0" applyFont="1" applyBorder="1" applyAlignment="1">
      <alignment wrapText="1"/>
    </xf>
    <xf numFmtId="0" fontId="0" fillId="7" borderId="4" xfId="0" applyFill="1" applyBorder="1" applyAlignment="1">
      <alignment wrapText="1"/>
    </xf>
    <xf numFmtId="0" fontId="13" fillId="0" borderId="1" xfId="0" applyFont="1" applyBorder="1" applyAlignment="1">
      <alignment vertical="center" wrapText="1"/>
    </xf>
    <xf numFmtId="0" fontId="27" fillId="7" borderId="0" xfId="0" applyFont="1" applyFill="1" applyAlignment="1">
      <alignment wrapText="1"/>
    </xf>
    <xf numFmtId="0" fontId="13" fillId="0" borderId="1" xfId="0" applyFont="1" applyBorder="1" applyAlignment="1">
      <alignment vertical="center"/>
    </xf>
    <xf numFmtId="0" fontId="0" fillId="10" borderId="1" xfId="0" applyFill="1" applyBorder="1" applyAlignment="1">
      <alignment wrapText="1"/>
    </xf>
    <xf numFmtId="0" fontId="34" fillId="0" borderId="1" xfId="0" applyFont="1" applyBorder="1" applyAlignment="1">
      <alignment wrapText="1"/>
    </xf>
    <xf numFmtId="0" fontId="21" fillId="10" borderId="1" xfId="0" applyFont="1" applyFill="1" applyBorder="1" applyAlignment="1">
      <alignment wrapText="1"/>
    </xf>
    <xf numFmtId="0" fontId="21" fillId="10" borderId="0" xfId="0" applyFont="1" applyFill="1" applyAlignment="1">
      <alignment wrapText="1"/>
    </xf>
    <xf numFmtId="0" fontId="27" fillId="7" borderId="1" xfId="0" applyFont="1" applyFill="1" applyBorder="1" applyAlignment="1">
      <alignment wrapText="1"/>
    </xf>
    <xf numFmtId="0" fontId="27" fillId="11" borderId="1" xfId="0" applyFont="1" applyFill="1" applyBorder="1" applyAlignment="1">
      <alignment wrapText="1"/>
    </xf>
    <xf numFmtId="0" fontId="0" fillId="11" borderId="1" xfId="0" applyFill="1" applyBorder="1" applyAlignment="1">
      <alignment wrapText="1"/>
    </xf>
    <xf numFmtId="0" fontId="10" fillId="7" borderId="4" xfId="0" applyFont="1" applyFill="1" applyBorder="1" applyAlignment="1">
      <alignment wrapText="1"/>
    </xf>
    <xf numFmtId="0" fontId="32" fillId="7" borderId="2" xfId="0" applyFont="1" applyFill="1" applyBorder="1" applyAlignment="1">
      <alignment wrapText="1"/>
    </xf>
    <xf numFmtId="0" fontId="37" fillId="11" borderId="0" xfId="0" applyFont="1" applyFill="1" applyAlignment="1">
      <alignment wrapText="1"/>
    </xf>
    <xf numFmtId="0" fontId="29" fillId="11" borderId="1" xfId="0" applyFont="1" applyFill="1" applyBorder="1" applyAlignment="1">
      <alignment wrapText="1"/>
    </xf>
    <xf numFmtId="0" fontId="7" fillId="11" borderId="1" xfId="0" applyFont="1" applyFill="1" applyBorder="1" applyAlignment="1">
      <alignment wrapText="1"/>
    </xf>
    <xf numFmtId="0" fontId="38" fillId="11" borderId="1" xfId="0" applyFont="1" applyFill="1" applyBorder="1" applyAlignment="1">
      <alignment wrapText="1"/>
    </xf>
    <xf numFmtId="0" fontId="39" fillId="11" borderId="1" xfId="0" applyFont="1" applyFill="1" applyBorder="1" applyAlignment="1">
      <alignment wrapText="1"/>
    </xf>
    <xf numFmtId="0" fontId="41" fillId="10" borderId="1" xfId="0" applyFont="1" applyFill="1" applyBorder="1" applyAlignment="1">
      <alignment wrapText="1"/>
    </xf>
    <xf numFmtId="0" fontId="42" fillId="0" borderId="0" xfId="0" applyFont="1"/>
    <xf numFmtId="0" fontId="43" fillId="0" borderId="1" xfId="0" applyFont="1" applyBorder="1" applyAlignment="1">
      <alignment wrapText="1"/>
    </xf>
    <xf numFmtId="0" fontId="13" fillId="7" borderId="1" xfId="0" applyFont="1" applyFill="1" applyBorder="1" applyAlignment="1">
      <alignment vertical="center" wrapText="1"/>
    </xf>
    <xf numFmtId="0" fontId="40" fillId="11" borderId="1" xfId="0" applyFont="1" applyFill="1" applyBorder="1" applyAlignment="1">
      <alignment wrapText="1"/>
    </xf>
    <xf numFmtId="0" fontId="44" fillId="0" borderId="0" xfId="0" applyFont="1"/>
    <xf numFmtId="0" fontId="45" fillId="11" borderId="0" xfId="0" applyFont="1" applyFill="1"/>
    <xf numFmtId="0" fontId="20" fillId="11" borderId="0" xfId="0" applyFont="1" applyFill="1"/>
    <xf numFmtId="0" fontId="0" fillId="11" borderId="0" xfId="0" applyFill="1"/>
    <xf numFmtId="0" fontId="31" fillId="0" borderId="0" xfId="0" applyFont="1"/>
    <xf numFmtId="0" fontId="46" fillId="0" borderId="0" xfId="0" applyFont="1"/>
    <xf numFmtId="0" fontId="29" fillId="11" borderId="0" xfId="0" applyFont="1" applyFill="1"/>
    <xf numFmtId="0" fontId="39" fillId="11" borderId="0" xfId="0" applyFont="1" applyFill="1"/>
    <xf numFmtId="0" fontId="0" fillId="2" borderId="1" xfId="0" applyFill="1" applyBorder="1" applyAlignment="1">
      <alignment wrapText="1"/>
    </xf>
    <xf numFmtId="0" fontId="3" fillId="2" borderId="1" xfId="0" applyFont="1" applyFill="1" applyBorder="1" applyAlignment="1">
      <alignment wrapText="1"/>
    </xf>
    <xf numFmtId="0" fontId="3" fillId="0" borderId="2" xfId="0" applyFont="1" applyBorder="1" applyAlignment="1">
      <alignment wrapText="1"/>
    </xf>
    <xf numFmtId="0" fontId="24" fillId="0" borderId="1" xfId="0" applyFont="1" applyBorder="1"/>
    <xf numFmtId="0" fontId="21" fillId="6" borderId="2" xfId="0" applyFont="1" applyFill="1" applyBorder="1" applyAlignment="1">
      <alignment wrapText="1"/>
    </xf>
    <xf numFmtId="0" fontId="0" fillId="6" borderId="2" xfId="0" applyFill="1" applyBorder="1" applyAlignment="1">
      <alignment wrapText="1"/>
    </xf>
    <xf numFmtId="0" fontId="20" fillId="2" borderId="0" xfId="0" applyFont="1" applyFill="1" applyAlignment="1">
      <alignment wrapText="1"/>
    </xf>
    <xf numFmtId="0" fontId="0" fillId="12" borderId="1" xfId="0" applyFill="1" applyBorder="1" applyAlignment="1">
      <alignment wrapText="1"/>
    </xf>
    <xf numFmtId="0" fontId="20" fillId="12" borderId="1" xfId="0" applyFont="1" applyFill="1" applyBorder="1" applyAlignment="1">
      <alignment wrapText="1"/>
    </xf>
    <xf numFmtId="0" fontId="27" fillId="0" borderId="2" xfId="0" applyFont="1" applyBorder="1" applyAlignment="1">
      <alignment wrapText="1"/>
    </xf>
    <xf numFmtId="0" fontId="20" fillId="11" borderId="1" xfId="0" applyFont="1" applyFill="1" applyBorder="1" applyAlignment="1">
      <alignment wrapText="1"/>
    </xf>
    <xf numFmtId="0" fontId="27" fillId="9" borderId="1" xfId="0" applyFont="1" applyFill="1" applyBorder="1" applyAlignment="1">
      <alignment wrapText="1"/>
    </xf>
    <xf numFmtId="0" fontId="21" fillId="0" borderId="1" xfId="0" applyFont="1" applyBorder="1" applyAlignment="1">
      <alignment wrapText="1"/>
    </xf>
    <xf numFmtId="0" fontId="50" fillId="12" borderId="1" xfId="0" applyFont="1" applyFill="1" applyBorder="1" applyAlignment="1">
      <alignment wrapText="1"/>
    </xf>
    <xf numFmtId="3" fontId="51" fillId="12" borderId="0" xfId="0" applyNumberFormat="1" applyFont="1" applyFill="1"/>
    <xf numFmtId="0" fontId="21" fillId="0" borderId="2" xfId="0" applyFont="1" applyBorder="1" applyAlignment="1">
      <alignment wrapText="1"/>
    </xf>
    <xf numFmtId="0" fontId="20" fillId="13" borderId="1" xfId="0" applyFont="1" applyFill="1" applyBorder="1" applyAlignment="1">
      <alignment wrapText="1"/>
    </xf>
    <xf numFmtId="0" fontId="52" fillId="2" borderId="2" xfId="0" applyFont="1" applyFill="1" applyBorder="1"/>
    <xf numFmtId="0" fontId="48" fillId="11" borderId="1" xfId="0" applyFont="1" applyFill="1" applyBorder="1" applyAlignment="1">
      <alignment wrapText="1"/>
    </xf>
    <xf numFmtId="0" fontId="32" fillId="7" borderId="1" xfId="0" applyFont="1" applyFill="1" applyBorder="1" applyAlignment="1">
      <alignment wrapText="1"/>
    </xf>
    <xf numFmtId="0" fontId="27" fillId="6" borderId="1" xfId="0" applyFont="1" applyFill="1" applyBorder="1" applyAlignment="1">
      <alignment wrapText="1"/>
    </xf>
    <xf numFmtId="0" fontId="13" fillId="7" borderId="1" xfId="0" applyFont="1" applyFill="1" applyBorder="1" applyAlignment="1">
      <alignment wrapText="1"/>
    </xf>
    <xf numFmtId="3" fontId="13" fillId="7" borderId="0" xfId="0" applyNumberFormat="1" applyFont="1" applyFill="1"/>
    <xf numFmtId="0" fontId="10" fillId="0" borderId="0" xfId="0" applyFont="1"/>
    <xf numFmtId="15" fontId="0" fillId="0" borderId="1" xfId="0" applyNumberFormat="1" applyBorder="1" applyAlignment="1">
      <alignment wrapText="1"/>
    </xf>
    <xf numFmtId="0" fontId="55" fillId="0" borderId="0" xfId="0" applyFont="1"/>
    <xf numFmtId="0" fontId="0" fillId="9" borderId="0" xfId="0" applyFill="1"/>
    <xf numFmtId="0" fontId="56" fillId="0" borderId="0" xfId="0" applyFont="1"/>
    <xf numFmtId="0" fontId="27" fillId="0" borderId="0" xfId="0" applyFont="1"/>
    <xf numFmtId="0" fontId="29" fillId="0" borderId="0" xfId="0" applyFont="1"/>
    <xf numFmtId="0" fontId="29" fillId="6" borderId="0" xfId="0" applyFont="1" applyFill="1"/>
    <xf numFmtId="0" fontId="20" fillId="7" borderId="1" xfId="0" applyFont="1" applyFill="1" applyBorder="1" applyAlignment="1">
      <alignment wrapText="1"/>
    </xf>
    <xf numFmtId="0" fontId="27" fillId="7" borderId="0" xfId="0" applyFont="1" applyFill="1"/>
    <xf numFmtId="0" fontId="27" fillId="0" borderId="0" xfId="0" applyFont="1" applyAlignment="1">
      <alignment horizontal="left" vertical="center" indent="1"/>
    </xf>
    <xf numFmtId="0" fontId="0" fillId="6" borderId="0" xfId="0" applyFill="1"/>
    <xf numFmtId="0" fontId="0" fillId="2" borderId="0" xfId="0" applyFill="1"/>
    <xf numFmtId="0" fontId="57" fillId="2" borderId="0" xfId="0" applyFont="1" applyFill="1"/>
    <xf numFmtId="0" fontId="1" fillId="11" borderId="1" xfId="0" applyFont="1" applyFill="1" applyBorder="1" applyAlignment="1">
      <alignment wrapText="1"/>
    </xf>
    <xf numFmtId="0" fontId="49" fillId="0" borderId="1" xfId="0" applyFont="1" applyBorder="1"/>
    <xf numFmtId="0" fontId="1" fillId="2" borderId="6" xfId="0" applyFont="1" applyFill="1" applyBorder="1" applyAlignment="1">
      <alignment wrapText="1"/>
    </xf>
    <xf numFmtId="0" fontId="0" fillId="0" borderId="6" xfId="0" applyBorder="1" applyAlignment="1">
      <alignment wrapText="1"/>
    </xf>
    <xf numFmtId="0" fontId="27" fillId="0" borderId="6" xfId="0" applyFont="1" applyBorder="1" applyAlignment="1">
      <alignment wrapText="1"/>
    </xf>
    <xf numFmtId="0" fontId="0" fillId="8" borderId="1" xfId="0" applyFill="1" applyBorder="1" applyAlignment="1">
      <alignment wrapText="1"/>
    </xf>
    <xf numFmtId="0" fontId="0" fillId="2" borderId="4" xfId="0" applyFill="1" applyBorder="1" applyAlignment="1">
      <alignment wrapText="1"/>
    </xf>
    <xf numFmtId="0" fontId="27" fillId="14" borderId="1" xfId="0" applyFont="1" applyFill="1" applyBorder="1" applyAlignment="1">
      <alignment wrapText="1"/>
    </xf>
    <xf numFmtId="0" fontId="15" fillId="14" borderId="0" xfId="0" applyFont="1" applyFill="1"/>
    <xf numFmtId="0" fontId="0" fillId="14" borderId="1" xfId="0" applyFill="1" applyBorder="1" applyAlignment="1">
      <alignment wrapText="1"/>
    </xf>
    <xf numFmtId="0" fontId="0" fillId="15" borderId="1" xfId="0" applyFill="1" applyBorder="1" applyAlignment="1">
      <alignment wrapText="1"/>
    </xf>
    <xf numFmtId="0" fontId="27" fillId="15" borderId="1" xfId="0" applyFont="1" applyFill="1" applyBorder="1" applyAlignment="1">
      <alignment wrapText="1"/>
    </xf>
    <xf numFmtId="0" fontId="58" fillId="7" borderId="2" xfId="0" applyFont="1" applyFill="1" applyBorder="1" applyAlignment="1">
      <alignment wrapText="1"/>
    </xf>
    <xf numFmtId="0" fontId="52" fillId="0" borderId="2" xfId="0" applyFont="1" applyBorder="1"/>
    <xf numFmtId="0" fontId="59" fillId="0" borderId="2" xfId="0" applyFont="1" applyBorder="1"/>
    <xf numFmtId="0" fontId="60" fillId="0" borderId="2" xfId="0" applyFont="1" applyBorder="1" applyAlignment="1">
      <alignment wrapText="1"/>
    </xf>
    <xf numFmtId="0" fontId="27" fillId="5" borderId="1" xfId="0" applyFont="1" applyFill="1" applyBorder="1" applyAlignment="1">
      <alignment wrapText="1"/>
    </xf>
    <xf numFmtId="0" fontId="27" fillId="16" borderId="1" xfId="0" applyFont="1" applyFill="1" applyBorder="1" applyAlignment="1">
      <alignment wrapText="1"/>
    </xf>
    <xf numFmtId="0" fontId="0" fillId="16" borderId="1" xfId="0" applyFill="1" applyBorder="1" applyAlignment="1">
      <alignment wrapText="1"/>
    </xf>
    <xf numFmtId="3" fontId="35" fillId="0" borderId="1" xfId="0" applyNumberFormat="1" applyFont="1" applyBorder="1"/>
    <xf numFmtId="0" fontId="20" fillId="16" borderId="1" xfId="0" applyFont="1" applyFill="1" applyBorder="1" applyAlignment="1">
      <alignment wrapText="1"/>
    </xf>
    <xf numFmtId="0" fontId="0" fillId="17" borderId="1" xfId="0" applyFill="1" applyBorder="1" applyAlignment="1">
      <alignment wrapText="1"/>
    </xf>
    <xf numFmtId="0" fontId="13" fillId="0" borderId="1" xfId="0" applyFont="1" applyBorder="1"/>
    <xf numFmtId="0" fontId="27" fillId="17" borderId="1" xfId="0" applyFont="1" applyFill="1" applyBorder="1" applyAlignment="1">
      <alignment wrapText="1"/>
    </xf>
    <xf numFmtId="0" fontId="61" fillId="0" borderId="1" xfId="0" applyFont="1" applyBorder="1" applyAlignment="1">
      <alignment wrapText="1"/>
    </xf>
    <xf numFmtId="0" fontId="13" fillId="0" borderId="0" xfId="0" applyFont="1" applyAlignment="1">
      <alignment vertical="center"/>
    </xf>
    <xf numFmtId="0" fontId="28" fillId="7" borderId="1" xfId="0" applyFont="1" applyFill="1" applyBorder="1" applyAlignment="1">
      <alignment wrapText="1"/>
    </xf>
    <xf numFmtId="0" fontId="49" fillId="0" borderId="4" xfId="0" applyFont="1" applyBorder="1"/>
    <xf numFmtId="0" fontId="0" fillId="0" borderId="5" xfId="0" applyBorder="1" applyAlignment="1">
      <alignment wrapText="1"/>
    </xf>
    <xf numFmtId="0" fontId="0" fillId="0" borderId="8" xfId="0" applyBorder="1" applyAlignment="1">
      <alignment wrapText="1"/>
    </xf>
    <xf numFmtId="0" fontId="27" fillId="7" borderId="4" xfId="0" applyFont="1" applyFill="1" applyBorder="1" applyAlignment="1">
      <alignment wrapText="1"/>
    </xf>
    <xf numFmtId="0" fontId="27" fillId="11" borderId="4" xfId="0" applyFont="1" applyFill="1" applyBorder="1" applyAlignment="1">
      <alignment wrapText="1"/>
    </xf>
    <xf numFmtId="0" fontId="0" fillId="9" borderId="4" xfId="0" applyFill="1" applyBorder="1" applyAlignment="1">
      <alignment wrapText="1"/>
    </xf>
    <xf numFmtId="0" fontId="3" fillId="0" borderId="4" xfId="0" applyFont="1" applyBorder="1" applyAlignment="1">
      <alignment wrapText="1"/>
    </xf>
    <xf numFmtId="0" fontId="0" fillId="11" borderId="4" xfId="0" applyFill="1" applyBorder="1" applyAlignment="1">
      <alignment wrapText="1"/>
    </xf>
    <xf numFmtId="0" fontId="0" fillId="6" borderId="4" xfId="0" applyFill="1" applyBorder="1" applyAlignment="1">
      <alignment wrapText="1"/>
    </xf>
    <xf numFmtId="0" fontId="62" fillId="0" borderId="2" xfId="0" applyFont="1" applyBorder="1" applyAlignment="1">
      <alignment wrapText="1"/>
    </xf>
    <xf numFmtId="0" fontId="63" fillId="0" borderId="1" xfId="0" applyFont="1" applyBorder="1"/>
    <xf numFmtId="0" fontId="62" fillId="11" borderId="1" xfId="0" applyFont="1" applyFill="1" applyBorder="1" applyAlignment="1">
      <alignment wrapText="1"/>
    </xf>
    <xf numFmtId="0" fontId="16" fillId="5" borderId="1" xfId="0" applyFont="1" applyFill="1" applyBorder="1" applyAlignment="1">
      <alignment wrapText="1"/>
    </xf>
    <xf numFmtId="0" fontId="65" fillId="16" borderId="1" xfId="0" applyFont="1" applyFill="1" applyBorder="1" applyAlignment="1">
      <alignment wrapText="1"/>
    </xf>
    <xf numFmtId="0" fontId="66" fillId="16" borderId="1" xfId="0" applyFont="1" applyFill="1" applyBorder="1" applyAlignment="1">
      <alignment wrapText="1"/>
    </xf>
    <xf numFmtId="0" fontId="66" fillId="17" borderId="1" xfId="0" applyFont="1" applyFill="1" applyBorder="1" applyAlignment="1">
      <alignment wrapText="1"/>
    </xf>
    <xf numFmtId="0" fontId="67" fillId="0" borderId="1" xfId="0" applyFont="1" applyBorder="1" applyAlignment="1">
      <alignment wrapText="1"/>
    </xf>
    <xf numFmtId="0" fontId="65" fillId="17" borderId="1" xfId="0" applyFont="1" applyFill="1" applyBorder="1" applyAlignment="1">
      <alignment wrapText="1"/>
    </xf>
    <xf numFmtId="0" fontId="2" fillId="17" borderId="0" xfId="0" applyFont="1" applyFill="1"/>
    <xf numFmtId="0" fontId="0" fillId="17" borderId="0" xfId="0" applyFill="1"/>
    <xf numFmtId="0" fontId="27" fillId="17" borderId="0" xfId="0" applyFont="1" applyFill="1"/>
    <xf numFmtId="0" fontId="19" fillId="0" borderId="1" xfId="0" applyFont="1" applyBorder="1" applyAlignment="1">
      <alignment wrapText="1"/>
    </xf>
    <xf numFmtId="0" fontId="64" fillId="0" borderId="2" xfId="0" applyFont="1" applyBorder="1"/>
    <xf numFmtId="0" fontId="13" fillId="0" borderId="0" xfId="0" applyFont="1" applyAlignment="1">
      <alignment vertical="center" wrapText="1"/>
    </xf>
    <xf numFmtId="3" fontId="20" fillId="16" borderId="1" xfId="0" applyNumberFormat="1" applyFont="1" applyFill="1" applyBorder="1" applyAlignment="1">
      <alignment wrapText="1"/>
    </xf>
    <xf numFmtId="0" fontId="1" fillId="2" borderId="0" xfId="0" applyFont="1" applyFill="1"/>
    <xf numFmtId="0" fontId="0" fillId="14" borderId="0" xfId="0" applyFill="1"/>
    <xf numFmtId="0" fontId="2" fillId="14" borderId="0" xfId="0" applyFont="1" applyFill="1"/>
    <xf numFmtId="0" fontId="0" fillId="18" borderId="0" xfId="0" applyFill="1"/>
    <xf numFmtId="0" fontId="2" fillId="18" borderId="0" xfId="0" applyFont="1" applyFill="1"/>
    <xf numFmtId="0" fontId="0" fillId="19" borderId="0" xfId="0" applyFill="1"/>
    <xf numFmtId="0" fontId="2" fillId="19" borderId="0" xfId="0" applyFont="1" applyFill="1"/>
    <xf numFmtId="0" fontId="0" fillId="20" borderId="0" xfId="0" applyFill="1"/>
    <xf numFmtId="0" fontId="2" fillId="20" borderId="0" xfId="0" applyFont="1" applyFill="1"/>
    <xf numFmtId="0" fontId="68" fillId="15" borderId="1" xfId="0" applyFont="1" applyFill="1" applyBorder="1" applyAlignment="1">
      <alignment wrapText="1"/>
    </xf>
    <xf numFmtId="3" fontId="0" fillId="21" borderId="1" xfId="0" applyNumberFormat="1" applyFill="1" applyBorder="1" applyAlignment="1">
      <alignment wrapText="1"/>
    </xf>
    <xf numFmtId="0" fontId="44" fillId="7" borderId="0" xfId="0" applyFont="1" applyFill="1"/>
    <xf numFmtId="0" fontId="0" fillId="21" borderId="1" xfId="0" applyFill="1" applyBorder="1" applyAlignment="1">
      <alignment wrapText="1"/>
    </xf>
    <xf numFmtId="0" fontId="21" fillId="21" borderId="1" xfId="0" applyFont="1" applyFill="1" applyBorder="1" applyAlignment="1">
      <alignment wrapText="1"/>
    </xf>
    <xf numFmtId="0" fontId="27" fillId="21" borderId="1" xfId="0" applyFont="1" applyFill="1" applyBorder="1" applyAlignment="1">
      <alignment wrapText="1"/>
    </xf>
    <xf numFmtId="0" fontId="68" fillId="0" borderId="1" xfId="0" applyFont="1" applyBorder="1" applyAlignment="1">
      <alignment wrapText="1"/>
    </xf>
    <xf numFmtId="0" fontId="1" fillId="2" borderId="1" xfId="0" applyFont="1" applyFill="1" applyBorder="1" applyAlignment="1">
      <alignment horizontal="left"/>
    </xf>
    <xf numFmtId="0" fontId="1" fillId="2" borderId="1" xfId="0" applyFont="1" applyFill="1" applyBorder="1" applyAlignment="1">
      <alignment horizontal="left" wrapText="1"/>
    </xf>
    <xf numFmtId="0" fontId="27" fillId="0" borderId="1" xfId="0" applyFont="1" applyBorder="1" applyAlignment="1">
      <alignment horizontal="left" wrapText="1"/>
    </xf>
    <xf numFmtId="0" fontId="0" fillId="0" borderId="1" xfId="0" applyBorder="1" applyAlignment="1">
      <alignment horizontal="left"/>
    </xf>
    <xf numFmtId="0" fontId="0" fillId="8" borderId="1" xfId="0" applyFill="1" applyBorder="1" applyAlignment="1">
      <alignment horizontal="left" wrapText="1"/>
    </xf>
    <xf numFmtId="0" fontId="3" fillId="0" borderId="1" xfId="0" applyFont="1" applyBorder="1" applyAlignment="1">
      <alignment horizontal="left" wrapText="1"/>
    </xf>
    <xf numFmtId="0" fontId="3" fillId="8" borderId="1" xfId="0" applyFont="1" applyFill="1" applyBorder="1" applyAlignment="1">
      <alignment horizontal="left" wrapText="1"/>
    </xf>
    <xf numFmtId="3" fontId="36" fillId="7" borderId="1" xfId="0" applyNumberFormat="1" applyFont="1" applyFill="1" applyBorder="1"/>
    <xf numFmtId="3" fontId="0" fillId="0" borderId="1" xfId="0" applyNumberFormat="1" applyBorder="1" applyAlignment="1">
      <alignment wrapText="1"/>
    </xf>
    <xf numFmtId="0" fontId="0" fillId="18" borderId="0" xfId="0" applyFill="1" applyAlignment="1">
      <alignment wrapText="1"/>
    </xf>
    <xf numFmtId="0" fontId="0" fillId="4" borderId="0" xfId="0" applyFill="1" applyAlignment="1">
      <alignment wrapText="1"/>
    </xf>
    <xf numFmtId="0" fontId="4" fillId="4" borderId="0" xfId="0" applyFont="1" applyFill="1" applyAlignment="1">
      <alignment wrapText="1"/>
    </xf>
    <xf numFmtId="0" fontId="3" fillId="4" borderId="0" xfId="0" applyFont="1" applyFill="1" applyAlignment="1">
      <alignment wrapText="1"/>
    </xf>
    <xf numFmtId="3" fontId="2" fillId="0" borderId="0" xfId="0" applyNumberFormat="1" applyFont="1" applyAlignment="1">
      <alignment wrapText="1"/>
    </xf>
    <xf numFmtId="0" fontId="70" fillId="0" borderId="0" xfId="0" applyFont="1"/>
    <xf numFmtId="0" fontId="0" fillId="18" borderId="1" xfId="0" applyFill="1" applyBorder="1"/>
    <xf numFmtId="0" fontId="0" fillId="18" borderId="1" xfId="0" applyFill="1" applyBorder="1" applyAlignment="1">
      <alignment wrapText="1"/>
    </xf>
    <xf numFmtId="0" fontId="3" fillId="18" borderId="1" xfId="0" applyFont="1" applyFill="1" applyBorder="1" applyAlignment="1">
      <alignment wrapText="1"/>
    </xf>
    <xf numFmtId="0" fontId="13" fillId="0" borderId="0" xfId="0" applyFont="1"/>
    <xf numFmtId="0" fontId="27" fillId="18" borderId="1" xfId="0" applyFont="1" applyFill="1" applyBorder="1" applyAlignment="1">
      <alignment wrapText="1"/>
    </xf>
    <xf numFmtId="0" fontId="11" fillId="18" borderId="0" xfId="0" applyFont="1" applyFill="1"/>
    <xf numFmtId="3" fontId="0" fillId="18" borderId="1" xfId="0" applyNumberFormat="1" applyFill="1" applyBorder="1" applyAlignment="1">
      <alignment wrapText="1"/>
    </xf>
    <xf numFmtId="0" fontId="21" fillId="18" borderId="2" xfId="0" applyFont="1" applyFill="1" applyBorder="1" applyAlignment="1">
      <alignment wrapText="1"/>
    </xf>
    <xf numFmtId="0" fontId="49" fillId="18" borderId="1" xfId="0" applyFont="1" applyFill="1" applyBorder="1"/>
    <xf numFmtId="0" fontId="21" fillId="18" borderId="1" xfId="0" applyFont="1" applyFill="1" applyBorder="1" applyAlignment="1">
      <alignment wrapText="1"/>
    </xf>
    <xf numFmtId="0" fontId="0" fillId="18" borderId="2" xfId="0" applyFill="1" applyBorder="1" applyAlignment="1">
      <alignment wrapText="1"/>
    </xf>
    <xf numFmtId="0" fontId="13" fillId="18" borderId="1" xfId="0" applyFont="1" applyFill="1" applyBorder="1" applyAlignment="1">
      <alignment wrapText="1"/>
    </xf>
    <xf numFmtId="3" fontId="27" fillId="18" borderId="1" xfId="0" applyNumberFormat="1" applyFont="1" applyFill="1" applyBorder="1" applyAlignment="1">
      <alignment wrapText="1"/>
    </xf>
    <xf numFmtId="0" fontId="65" fillId="7" borderId="1" xfId="0" applyFont="1" applyFill="1" applyBorder="1" applyAlignment="1">
      <alignment wrapText="1"/>
    </xf>
    <xf numFmtId="0" fontId="69" fillId="7" borderId="1" xfId="0" applyFont="1" applyFill="1" applyBorder="1" applyAlignment="1">
      <alignment wrapText="1"/>
    </xf>
    <xf numFmtId="0" fontId="71" fillId="7" borderId="0" xfId="0" applyFont="1" applyFill="1" applyAlignment="1">
      <alignment wrapText="1"/>
    </xf>
    <xf numFmtId="0" fontId="72" fillId="18" borderId="2" xfId="0" applyFont="1" applyFill="1" applyBorder="1"/>
    <xf numFmtId="0" fontId="27" fillId="18" borderId="1" xfId="0" applyFont="1" applyFill="1" applyBorder="1"/>
    <xf numFmtId="0" fontId="73" fillId="18" borderId="1" xfId="0" applyFont="1" applyFill="1" applyBorder="1" applyAlignment="1">
      <alignment wrapText="1"/>
    </xf>
    <xf numFmtId="0" fontId="27" fillId="18" borderId="4" xfId="0" applyFont="1" applyFill="1" applyBorder="1" applyAlignment="1">
      <alignment wrapText="1"/>
    </xf>
    <xf numFmtId="0" fontId="0" fillId="18" borderId="4" xfId="0" applyFill="1" applyBorder="1" applyAlignment="1">
      <alignment wrapText="1"/>
    </xf>
    <xf numFmtId="0" fontId="32" fillId="18" borderId="1" xfId="0" applyFont="1" applyFill="1" applyBorder="1" applyAlignment="1">
      <alignment wrapText="1"/>
    </xf>
    <xf numFmtId="0" fontId="32" fillId="18" borderId="2" xfId="0" applyFont="1" applyFill="1" applyBorder="1" applyAlignment="1">
      <alignment wrapText="1"/>
    </xf>
    <xf numFmtId="0" fontId="59" fillId="18" borderId="2" xfId="0" applyFont="1" applyFill="1" applyBorder="1" applyAlignment="1">
      <alignment wrapText="1"/>
    </xf>
    <xf numFmtId="0" fontId="59" fillId="18" borderId="4" xfId="0" applyFont="1" applyFill="1" applyBorder="1" applyAlignment="1">
      <alignment wrapText="1"/>
    </xf>
    <xf numFmtId="0" fontId="74" fillId="18" borderId="0" xfId="0" applyFont="1" applyFill="1" applyAlignment="1">
      <alignment wrapText="1"/>
    </xf>
    <xf numFmtId="0" fontId="13" fillId="18" borderId="1" xfId="0" applyFont="1" applyFill="1" applyBorder="1" applyAlignment="1">
      <alignment vertical="center" wrapText="1"/>
    </xf>
    <xf numFmtId="0" fontId="49" fillId="18" borderId="4" xfId="0" applyFont="1" applyFill="1" applyBorder="1"/>
    <xf numFmtId="0" fontId="21" fillId="18" borderId="4" xfId="0" applyFont="1" applyFill="1" applyBorder="1" applyAlignment="1">
      <alignment wrapText="1"/>
    </xf>
    <xf numFmtId="0" fontId="21" fillId="18" borderId="5" xfId="0" applyFont="1" applyFill="1" applyBorder="1" applyAlignment="1">
      <alignment wrapText="1"/>
    </xf>
    <xf numFmtId="0" fontId="0" fillId="18" borderId="5" xfId="0" applyFill="1" applyBorder="1" applyAlignment="1">
      <alignment wrapText="1"/>
    </xf>
    <xf numFmtId="0" fontId="26" fillId="18" borderId="1" xfId="0" applyFont="1" applyFill="1" applyBorder="1" applyAlignment="1">
      <alignment wrapText="1"/>
    </xf>
    <xf numFmtId="0" fontId="4" fillId="18" borderId="0" xfId="0" applyFont="1" applyFill="1" applyAlignment="1">
      <alignment wrapText="1"/>
    </xf>
    <xf numFmtId="0" fontId="29" fillId="18" borderId="1" xfId="0" applyFont="1" applyFill="1" applyBorder="1" applyAlignment="1">
      <alignment wrapText="1"/>
    </xf>
    <xf numFmtId="0" fontId="0" fillId="18" borderId="7" xfId="0" applyFill="1" applyBorder="1" applyAlignment="1">
      <alignment wrapText="1"/>
    </xf>
    <xf numFmtId="0" fontId="3" fillId="18" borderId="4" xfId="0" applyFont="1" applyFill="1" applyBorder="1" applyAlignment="1">
      <alignment wrapText="1"/>
    </xf>
    <xf numFmtId="0" fontId="20" fillId="18" borderId="1" xfId="0" applyFont="1" applyFill="1" applyBorder="1" applyAlignment="1">
      <alignment wrapText="1"/>
    </xf>
    <xf numFmtId="0" fontId="3" fillId="18" borderId="2" xfId="0" applyFont="1" applyFill="1" applyBorder="1" applyAlignment="1">
      <alignment wrapText="1"/>
    </xf>
    <xf numFmtId="0" fontId="58" fillId="18" borderId="1" xfId="0" applyFont="1" applyFill="1" applyBorder="1" applyAlignment="1">
      <alignment wrapText="1"/>
    </xf>
    <xf numFmtId="0" fontId="58" fillId="18" borderId="2" xfId="0" applyFont="1" applyFill="1" applyBorder="1" applyAlignment="1">
      <alignment wrapText="1"/>
    </xf>
    <xf numFmtId="0" fontId="75" fillId="18" borderId="1" xfId="0" applyFont="1" applyFill="1" applyBorder="1" applyAlignment="1">
      <alignment wrapText="1"/>
    </xf>
    <xf numFmtId="0" fontId="21" fillId="0" borderId="4" xfId="0" applyFont="1" applyBorder="1" applyAlignment="1">
      <alignment wrapText="1"/>
    </xf>
    <xf numFmtId="0" fontId="32" fillId="0" borderId="1" xfId="0" applyFont="1" applyBorder="1" applyAlignment="1">
      <alignment wrapText="1"/>
    </xf>
    <xf numFmtId="0" fontId="20" fillId="0" borderId="1" xfId="0" applyFont="1" applyBorder="1" applyAlignment="1">
      <alignment wrapText="1"/>
    </xf>
    <xf numFmtId="3" fontId="20" fillId="0" borderId="1" xfId="0" applyNumberFormat="1" applyFont="1" applyBorder="1" applyAlignment="1">
      <alignment wrapText="1"/>
    </xf>
    <xf numFmtId="3" fontId="27" fillId="0" borderId="1" xfId="0" applyNumberFormat="1" applyFont="1" applyBorder="1" applyAlignment="1">
      <alignment wrapText="1"/>
    </xf>
    <xf numFmtId="0" fontId="29" fillId="0" borderId="1" xfId="0" applyFont="1" applyBorder="1" applyAlignment="1">
      <alignment wrapText="1"/>
    </xf>
    <xf numFmtId="0" fontId="72" fillId="0" borderId="2" xfId="0" applyFont="1" applyBorder="1"/>
    <xf numFmtId="0" fontId="62" fillId="0" borderId="1" xfId="0" applyFont="1" applyBorder="1" applyAlignment="1">
      <alignment wrapText="1"/>
    </xf>
    <xf numFmtId="0" fontId="27" fillId="0" borderId="4" xfId="0" applyFont="1" applyBorder="1" applyAlignment="1">
      <alignment wrapText="1"/>
    </xf>
    <xf numFmtId="0" fontId="59" fillId="0" borderId="4" xfId="0" applyFont="1" applyBorder="1" applyAlignment="1">
      <alignment wrapText="1"/>
    </xf>
    <xf numFmtId="0" fontId="65" fillId="0" borderId="1" xfId="0" applyFont="1" applyBorder="1" applyAlignment="1">
      <alignment wrapText="1"/>
    </xf>
    <xf numFmtId="0" fontId="66" fillId="0" borderId="1" xfId="0" applyFont="1" applyBorder="1" applyAlignment="1">
      <alignment wrapText="1"/>
    </xf>
    <xf numFmtId="0" fontId="38" fillId="0" borderId="1" xfId="0" applyFont="1" applyBorder="1" applyAlignment="1">
      <alignment wrapText="1"/>
    </xf>
    <xf numFmtId="0" fontId="40" fillId="0" borderId="1" xfId="0" applyFont="1" applyBorder="1" applyAlignment="1">
      <alignment wrapText="1"/>
    </xf>
    <xf numFmtId="0" fontId="0" fillId="0" borderId="7" xfId="0" applyBorder="1" applyAlignment="1">
      <alignment wrapText="1"/>
    </xf>
    <xf numFmtId="0" fontId="58" fillId="0" borderId="1" xfId="0" applyFont="1" applyBorder="1" applyAlignment="1">
      <alignment wrapText="1"/>
    </xf>
    <xf numFmtId="0" fontId="69" fillId="0" borderId="1" xfId="0" applyFont="1" applyBorder="1" applyAlignment="1">
      <alignment wrapText="1"/>
    </xf>
    <xf numFmtId="3" fontId="36" fillId="0" borderId="1" xfId="0" applyNumberFormat="1" applyFont="1" applyBorder="1"/>
    <xf numFmtId="0" fontId="7" fillId="0" borderId="1" xfId="0" applyFont="1" applyBorder="1" applyAlignment="1">
      <alignment wrapText="1"/>
    </xf>
    <xf numFmtId="0" fontId="75" fillId="0" borderId="1" xfId="0" applyFont="1" applyBorder="1" applyAlignment="1">
      <alignment wrapText="1"/>
    </xf>
    <xf numFmtId="0" fontId="50" fillId="0" borderId="1" xfId="0" applyFont="1" applyBorder="1" applyAlignment="1">
      <alignment wrapText="1"/>
    </xf>
    <xf numFmtId="0" fontId="48" fillId="0" borderId="1" xfId="0" applyFont="1" applyBorder="1" applyAlignment="1">
      <alignment wrapText="1"/>
    </xf>
    <xf numFmtId="3" fontId="13" fillId="0" borderId="0" xfId="0" applyNumberFormat="1" applyFont="1"/>
    <xf numFmtId="0" fontId="1" fillId="0" borderId="1" xfId="0" applyFont="1" applyBorder="1" applyAlignment="1">
      <alignment wrapText="1"/>
    </xf>
    <xf numFmtId="3" fontId="77" fillId="0" borderId="0" xfId="0" applyNumberFormat="1" applyFont="1"/>
    <xf numFmtId="0" fontId="22" fillId="0" borderId="1" xfId="0" applyFont="1" applyBorder="1" applyAlignment="1">
      <alignment wrapText="1"/>
    </xf>
    <xf numFmtId="0" fontId="22" fillId="2" borderId="1" xfId="0" applyFont="1" applyFill="1" applyBorder="1"/>
    <xf numFmtId="0" fontId="3" fillId="0" borderId="3" xfId="0" applyFont="1" applyBorder="1" applyAlignment="1">
      <alignment wrapText="1"/>
    </xf>
    <xf numFmtId="0" fontId="3" fillId="0" borderId="3" xfId="0" applyFont="1" applyBorder="1"/>
    <xf numFmtId="0" fontId="21" fillId="0" borderId="7" xfId="0" applyFont="1" applyBorder="1" applyAlignment="1">
      <alignment wrapText="1"/>
    </xf>
    <xf numFmtId="0" fontId="79" fillId="0" borderId="7" xfId="0" applyFont="1" applyBorder="1" applyAlignment="1">
      <alignment wrapText="1"/>
    </xf>
    <xf numFmtId="0" fontId="58" fillId="0" borderId="0" xfId="0" applyFont="1"/>
    <xf numFmtId="0" fontId="21" fillId="5" borderId="4" xfId="0" applyFont="1" applyFill="1" applyBorder="1" applyAlignment="1">
      <alignment wrapText="1"/>
    </xf>
    <xf numFmtId="0" fontId="27" fillId="5" borderId="4" xfId="0" applyFont="1" applyFill="1" applyBorder="1" applyAlignment="1">
      <alignment wrapText="1"/>
    </xf>
    <xf numFmtId="0" fontId="1" fillId="5" borderId="4" xfId="0" applyFont="1" applyFill="1" applyBorder="1" applyAlignment="1">
      <alignment wrapText="1"/>
    </xf>
    <xf numFmtId="0" fontId="0" fillId="5" borderId="4" xfId="0" applyFill="1" applyBorder="1" applyAlignment="1">
      <alignment wrapText="1"/>
    </xf>
    <xf numFmtId="0" fontId="78" fillId="7" borderId="0" xfId="0" applyFont="1" applyFill="1"/>
    <xf numFmtId="0" fontId="0" fillId="0" borderId="9" xfId="0" applyBorder="1"/>
    <xf numFmtId="0" fontId="2" fillId="0" borderId="9" xfId="0" applyFont="1" applyBorder="1"/>
    <xf numFmtId="0" fontId="4" fillId="0" borderId="1" xfId="0" applyFont="1" applyBorder="1" applyAlignment="1">
      <alignment wrapText="1"/>
    </xf>
    <xf numFmtId="0" fontId="2" fillId="19" borderId="1" xfId="0" applyFont="1" applyFill="1" applyBorder="1" applyAlignment="1">
      <alignment wrapText="1"/>
    </xf>
    <xf numFmtId="0" fontId="80" fillId="0" borderId="0" xfId="0" applyFont="1"/>
    <xf numFmtId="0" fontId="16" fillId="0" borderId="0" xfId="0" applyFont="1"/>
    <xf numFmtId="0" fontId="3" fillId="0" borderId="9" xfId="0" applyFont="1" applyBorder="1"/>
    <xf numFmtId="0" fontId="3" fillId="0" borderId="1" xfId="0" applyFont="1" applyBorder="1"/>
    <xf numFmtId="0" fontId="69" fillId="0" borderId="0" xfId="0" applyFont="1"/>
    <xf numFmtId="0" fontId="16" fillId="7" borderId="9" xfId="0" applyFont="1" applyFill="1" applyBorder="1"/>
    <xf numFmtId="0" fontId="58" fillId="7" borderId="0" xfId="0" applyFont="1" applyFill="1"/>
    <xf numFmtId="0" fontId="82" fillId="0" borderId="0" xfId="0" applyFont="1"/>
    <xf numFmtId="0" fontId="27" fillId="0" borderId="9" xfId="0" applyFont="1" applyBorder="1"/>
    <xf numFmtId="0" fontId="3" fillId="7" borderId="9" xfId="0" applyFont="1" applyFill="1" applyBorder="1"/>
    <xf numFmtId="0" fontId="3" fillId="7" borderId="0" xfId="0" applyFont="1" applyFill="1"/>
    <xf numFmtId="0" fontId="83" fillId="6" borderId="0" xfId="0" applyFont="1" applyFill="1"/>
    <xf numFmtId="0" fontId="84" fillId="0" borderId="0" xfId="0" applyFont="1"/>
    <xf numFmtId="0" fontId="85" fillId="2" borderId="1" xfId="0" applyFont="1" applyFill="1" applyBorder="1" applyAlignment="1">
      <alignment wrapText="1"/>
    </xf>
    <xf numFmtId="0" fontId="86" fillId="0" borderId="1" xfId="0" applyFont="1" applyBorder="1" applyAlignment="1">
      <alignment wrapText="1"/>
    </xf>
    <xf numFmtId="0" fontId="87" fillId="0" borderId="0" xfId="0" applyFont="1"/>
    <xf numFmtId="0" fontId="84" fillId="0" borderId="1" xfId="0" applyFont="1" applyBorder="1" applyAlignment="1">
      <alignment wrapText="1"/>
    </xf>
    <xf numFmtId="0" fontId="84" fillId="0" borderId="1" xfId="0" applyFont="1" applyBorder="1"/>
    <xf numFmtId="0" fontId="87" fillId="0" borderId="1" xfId="0" applyFont="1" applyBorder="1" applyAlignment="1">
      <alignment wrapText="1"/>
    </xf>
    <xf numFmtId="0" fontId="88" fillId="0" borderId="0" xfId="0" applyFont="1"/>
    <xf numFmtId="0" fontId="84" fillId="0" borderId="0" xfId="0" applyFont="1" applyAlignment="1">
      <alignment wrapText="1"/>
    </xf>
    <xf numFmtId="0" fontId="87" fillId="7" borderId="0" xfId="0" applyFont="1" applyFill="1" applyAlignment="1">
      <alignment wrapText="1"/>
    </xf>
    <xf numFmtId="0" fontId="87" fillId="0" borderId="0" xfId="0" applyFont="1" applyAlignment="1">
      <alignment wrapText="1"/>
    </xf>
    <xf numFmtId="0" fontId="84" fillId="6" borderId="0" xfId="0" applyFont="1" applyFill="1"/>
    <xf numFmtId="0" fontId="83" fillId="6" borderId="0" xfId="0" applyFont="1" applyFill="1" applyAlignment="1">
      <alignment wrapText="1"/>
    </xf>
    <xf numFmtId="0" fontId="87" fillId="0" borderId="12" xfId="0" applyFont="1" applyBorder="1"/>
    <xf numFmtId="0" fontId="85" fillId="2" borderId="0" xfId="0" applyFont="1" applyFill="1" applyAlignment="1">
      <alignment horizontal="right"/>
    </xf>
    <xf numFmtId="0" fontId="86" fillId="0" borderId="0" xfId="0" applyFont="1" applyAlignment="1">
      <alignment horizontal="right"/>
    </xf>
    <xf numFmtId="0" fontId="84" fillId="8" borderId="1" xfId="0" applyFont="1" applyFill="1" applyBorder="1" applyAlignment="1">
      <alignment wrapText="1"/>
    </xf>
    <xf numFmtId="0" fontId="86" fillId="8" borderId="1" xfId="0" applyFont="1" applyFill="1" applyBorder="1" applyAlignment="1">
      <alignment wrapText="1"/>
    </xf>
    <xf numFmtId="0" fontId="87" fillId="8" borderId="0" xfId="0" applyFont="1" applyFill="1"/>
    <xf numFmtId="0" fontId="84" fillId="8" borderId="1" xfId="0" applyFont="1" applyFill="1" applyBorder="1"/>
    <xf numFmtId="0" fontId="86" fillId="0" borderId="0" xfId="0" applyFont="1" applyAlignment="1">
      <alignment wrapText="1"/>
    </xf>
    <xf numFmtId="0" fontId="84" fillId="8" borderId="0" xfId="0" applyFont="1" applyFill="1" applyAlignment="1">
      <alignment wrapText="1"/>
    </xf>
    <xf numFmtId="0" fontId="85" fillId="2" borderId="11" xfId="0" applyFont="1" applyFill="1" applyBorder="1" applyAlignment="1">
      <alignment horizontal="center" wrapText="1"/>
    </xf>
    <xf numFmtId="0" fontId="85" fillId="2" borderId="10" xfId="0" applyFont="1" applyFill="1" applyBorder="1" applyAlignment="1">
      <alignment horizontal="center" wrapText="1"/>
    </xf>
    <xf numFmtId="0" fontId="83" fillId="0" borderId="0" xfId="0" applyFont="1" applyAlignment="1">
      <alignment wrapText="1"/>
    </xf>
    <xf numFmtId="0" fontId="87" fillId="0" borderId="1" xfId="0" applyFont="1" applyBorder="1"/>
    <xf numFmtId="0" fontId="85" fillId="2" borderId="7" xfId="0" applyFont="1" applyFill="1" applyBorder="1" applyAlignment="1">
      <alignment wrapText="1"/>
    </xf>
    <xf numFmtId="0" fontId="84" fillId="0" borderId="1" xfId="0" applyFont="1" applyBorder="1" applyAlignment="1">
      <alignment horizontal="right"/>
    </xf>
    <xf numFmtId="0" fontId="86" fillId="0" borderId="1" xfId="0" applyFont="1" applyBorder="1" applyAlignment="1">
      <alignment horizontal="right"/>
    </xf>
    <xf numFmtId="0" fontId="91" fillId="0" borderId="0" xfId="0" applyFont="1" applyAlignment="1">
      <alignment horizontal="left" vertical="center" indent="2"/>
    </xf>
    <xf numFmtId="0" fontId="88" fillId="7" borderId="0" xfId="0" applyFont="1" applyFill="1" applyAlignment="1">
      <alignment wrapText="1"/>
    </xf>
    <xf numFmtId="0" fontId="84" fillId="7" borderId="0" xfId="0" applyFont="1" applyFill="1"/>
    <xf numFmtId="0" fontId="88" fillId="7" borderId="0" xfId="0" applyFont="1" applyFill="1"/>
    <xf numFmtId="0" fontId="86" fillId="7" borderId="0" xfId="0" applyFont="1" applyFill="1" applyAlignment="1">
      <alignment horizontal="right"/>
    </xf>
    <xf numFmtId="0" fontId="83" fillId="7" borderId="0" xfId="0" applyFont="1" applyFill="1"/>
    <xf numFmtId="0" fontId="87" fillId="7" borderId="0" xfId="0" applyFont="1" applyFill="1"/>
    <xf numFmtId="0" fontId="87" fillId="7" borderId="0" xfId="0" applyFont="1" applyFill="1" applyAlignment="1">
      <alignment horizontal="right"/>
    </xf>
    <xf numFmtId="0" fontId="89" fillId="7" borderId="0" xfId="0" applyFont="1" applyFill="1"/>
    <xf numFmtId="0" fontId="85" fillId="0" borderId="0" xfId="0" applyFont="1" applyAlignment="1">
      <alignment wrapText="1"/>
    </xf>
    <xf numFmtId="0" fontId="90" fillId="0" borderId="1" xfId="0" applyFont="1" applyBorder="1" applyAlignment="1">
      <alignment wrapText="1"/>
    </xf>
    <xf numFmtId="0" fontId="90" fillId="8" borderId="1" xfId="0" applyFont="1" applyFill="1" applyBorder="1" applyAlignment="1">
      <alignment wrapText="1"/>
    </xf>
    <xf numFmtId="0" fontId="84" fillId="7" borderId="0" xfId="0" applyFont="1" applyFill="1" applyAlignment="1">
      <alignment wrapText="1"/>
    </xf>
    <xf numFmtId="0" fontId="84" fillId="7" borderId="1" xfId="0" applyFont="1" applyFill="1" applyBorder="1" applyAlignment="1">
      <alignment horizontal="right"/>
    </xf>
    <xf numFmtId="0" fontId="84" fillId="7" borderId="1" xfId="0" applyFont="1" applyFill="1" applyBorder="1" applyAlignment="1">
      <alignment wrapText="1"/>
    </xf>
    <xf numFmtId="0" fontId="86" fillId="7" borderId="1" xfId="0" applyFont="1" applyFill="1" applyBorder="1" applyAlignment="1">
      <alignment wrapText="1"/>
    </xf>
    <xf numFmtId="0" fontId="84" fillId="7" borderId="1" xfId="0" applyFont="1" applyFill="1" applyBorder="1"/>
    <xf numFmtId="0" fontId="86" fillId="7" borderId="0" xfId="0" applyFont="1" applyFill="1" applyAlignment="1">
      <alignment wrapText="1"/>
    </xf>
    <xf numFmtId="8" fontId="37" fillId="0" borderId="0" xfId="0" applyNumberFormat="1" applyFont="1" applyAlignment="1">
      <alignment vertical="center" wrapText="1"/>
    </xf>
    <xf numFmtId="0" fontId="21" fillId="7" borderId="7" xfId="0" applyFont="1" applyFill="1" applyBorder="1" applyAlignment="1">
      <alignment wrapText="1"/>
    </xf>
    <xf numFmtId="0" fontId="21" fillId="7" borderId="13" xfId="0" applyFont="1" applyFill="1" applyBorder="1" applyAlignment="1">
      <alignment wrapText="1"/>
    </xf>
    <xf numFmtId="0" fontId="27" fillId="0" borderId="13" xfId="0" applyFont="1" applyBorder="1" applyAlignment="1">
      <alignment wrapText="1"/>
    </xf>
    <xf numFmtId="0" fontId="27" fillId="7" borderId="3" xfId="0" applyFont="1" applyFill="1" applyBorder="1" applyAlignment="1">
      <alignment wrapText="1"/>
    </xf>
    <xf numFmtId="0" fontId="0" fillId="7" borderId="3" xfId="0" applyFill="1" applyBorder="1" applyAlignment="1">
      <alignment wrapText="1"/>
    </xf>
    <xf numFmtId="0" fontId="0" fillId="11" borderId="3" xfId="0" applyFill="1" applyBorder="1" applyAlignment="1">
      <alignment wrapText="1"/>
    </xf>
    <xf numFmtId="0" fontId="0" fillId="6" borderId="3" xfId="0" applyFill="1" applyBorder="1" applyAlignment="1">
      <alignment wrapText="1"/>
    </xf>
    <xf numFmtId="0" fontId="29" fillId="9" borderId="3" xfId="0" applyFont="1" applyFill="1" applyBorder="1" applyAlignment="1">
      <alignment wrapText="1"/>
    </xf>
    <xf numFmtId="0" fontId="0" fillId="0" borderId="10" xfId="0" applyBorder="1" applyAlignment="1">
      <alignment wrapText="1"/>
    </xf>
    <xf numFmtId="0" fontId="27" fillId="0" borderId="5" xfId="0" applyFont="1" applyBorder="1" applyAlignment="1">
      <alignment wrapText="1"/>
    </xf>
    <xf numFmtId="0" fontId="76" fillId="0" borderId="4" xfId="0" applyFont="1" applyBorder="1" applyAlignment="1">
      <alignment wrapText="1"/>
    </xf>
    <xf numFmtId="0" fontId="29" fillId="6" borderId="4" xfId="0" applyFont="1" applyFill="1" applyBorder="1" applyAlignment="1">
      <alignment wrapText="1"/>
    </xf>
    <xf numFmtId="0" fontId="3" fillId="7" borderId="4" xfId="0" applyFont="1" applyFill="1" applyBorder="1" applyAlignment="1">
      <alignment wrapText="1"/>
    </xf>
    <xf numFmtId="0" fontId="91" fillId="0" borderId="0" xfId="0" applyFont="1" applyAlignment="1">
      <alignment wrapText="1"/>
    </xf>
    <xf numFmtId="0" fontId="91" fillId="0" borderId="0" xfId="0" applyFont="1" applyAlignment="1">
      <alignment horizontal="left" vertical="center" indent="1"/>
    </xf>
    <xf numFmtId="0" fontId="85" fillId="2" borderId="1" xfId="0" applyFont="1" applyFill="1" applyBorder="1" applyAlignment="1">
      <alignment horizontal="center" wrapText="1"/>
    </xf>
    <xf numFmtId="0" fontId="85" fillId="2" borderId="0" xfId="0" applyFont="1" applyFill="1" applyAlignment="1">
      <alignment wrapText="1"/>
    </xf>
    <xf numFmtId="0" fontId="86" fillId="2" borderId="0" xfId="0" applyFont="1" applyFill="1" applyAlignment="1">
      <alignment wrapText="1"/>
    </xf>
    <xf numFmtId="0" fontId="84" fillId="2" borderId="0" xfId="0" applyFont="1" applyFill="1" applyAlignment="1">
      <alignment wrapText="1"/>
    </xf>
    <xf numFmtId="0" fontId="60" fillId="0" borderId="1" xfId="0" applyFont="1" applyBorder="1" applyAlignment="1">
      <alignment wrapText="1"/>
    </xf>
    <xf numFmtId="0" fontId="23" fillId="0" borderId="0" xfId="0" applyFont="1" applyAlignment="1">
      <alignment wrapText="1"/>
    </xf>
    <xf numFmtId="0" fontId="24" fillId="0" borderId="0" xfId="0" applyFont="1"/>
    <xf numFmtId="0" fontId="85" fillId="22" borderId="0" xfId="0" applyFont="1" applyFill="1" applyAlignment="1">
      <alignment wrapText="1"/>
    </xf>
    <xf numFmtId="0" fontId="20" fillId="0" borderId="6" xfId="0" applyFont="1" applyBorder="1" applyAlignment="1">
      <alignment wrapText="1"/>
    </xf>
    <xf numFmtId="0" fontId="20" fillId="0" borderId="0" xfId="0" applyFont="1" applyAlignment="1">
      <alignment wrapText="1"/>
    </xf>
    <xf numFmtId="0" fontId="22" fillId="0" borderId="0" xfId="0" applyFont="1" applyAlignment="1">
      <alignment wrapText="1"/>
    </xf>
    <xf numFmtId="0" fontId="1" fillId="0" borderId="14" xfId="0" applyFont="1" applyBorder="1" applyAlignment="1">
      <alignment wrapText="1"/>
    </xf>
    <xf numFmtId="0" fontId="1" fillId="0" borderId="0" xfId="0" applyFont="1" applyAlignment="1">
      <alignment wrapText="1"/>
    </xf>
    <xf numFmtId="0" fontId="88" fillId="0" borderId="0" xfId="0" applyFont="1" applyAlignment="1">
      <alignment wrapText="1"/>
    </xf>
    <xf numFmtId="0" fontId="86" fillId="0" borderId="0" xfId="0" applyFont="1" applyAlignment="1">
      <alignment horizontal="right" wrapText="1"/>
    </xf>
    <xf numFmtId="0" fontId="56" fillId="0" borderId="0" xfId="0" applyFont="1" applyAlignment="1">
      <alignment wrapText="1"/>
    </xf>
    <xf numFmtId="0" fontId="96" fillId="0" borderId="0" xfId="0" applyFont="1" applyAlignment="1">
      <alignment wrapText="1"/>
    </xf>
    <xf numFmtId="0" fontId="85" fillId="2" borderId="1" xfId="0" applyFont="1" applyFill="1" applyBorder="1" applyAlignment="1">
      <alignment horizontal="right" wrapText="1"/>
    </xf>
    <xf numFmtId="0" fontId="86" fillId="0" borderId="1" xfId="0" applyFont="1" applyBorder="1" applyAlignment="1">
      <alignment horizontal="right" wrapText="1"/>
    </xf>
    <xf numFmtId="0" fontId="84" fillId="5" borderId="1" xfId="0" applyFont="1" applyFill="1" applyBorder="1" applyAlignment="1">
      <alignment wrapText="1"/>
    </xf>
    <xf numFmtId="0" fontId="84" fillId="0" borderId="1" xfId="0" applyFont="1" applyBorder="1" applyAlignment="1">
      <alignment horizontal="right" wrapText="1"/>
    </xf>
    <xf numFmtId="3" fontId="20" fillId="0" borderId="0" xfId="0" applyNumberFormat="1" applyFont="1" applyAlignment="1">
      <alignment wrapText="1"/>
    </xf>
    <xf numFmtId="3" fontId="85" fillId="22" borderId="0" xfId="0" applyNumberFormat="1" applyFont="1" applyFill="1" applyAlignment="1">
      <alignment wrapText="1"/>
    </xf>
    <xf numFmtId="3" fontId="84" fillId="0" borderId="0" xfId="0" applyNumberFormat="1" applyFont="1" applyAlignment="1">
      <alignment wrapText="1"/>
    </xf>
    <xf numFmtId="0" fontId="84" fillId="6" borderId="1" xfId="0" applyFont="1" applyFill="1" applyBorder="1" applyAlignment="1">
      <alignment wrapText="1"/>
    </xf>
    <xf numFmtId="0" fontId="84" fillId="6" borderId="0" xfId="0" applyFont="1" applyFill="1" applyAlignment="1">
      <alignment wrapText="1"/>
    </xf>
    <xf numFmtId="0" fontId="86" fillId="2" borderId="1" xfId="0" applyFont="1" applyFill="1" applyBorder="1" applyAlignment="1">
      <alignment wrapText="1"/>
    </xf>
    <xf numFmtId="0" fontId="86" fillId="6" borderId="1" xfId="0" applyFont="1" applyFill="1" applyBorder="1" applyAlignment="1">
      <alignment wrapText="1"/>
    </xf>
    <xf numFmtId="0" fontId="84" fillId="0" borderId="7" xfId="0" applyFont="1" applyBorder="1" applyAlignment="1">
      <alignment wrapText="1"/>
    </xf>
    <xf numFmtId="0" fontId="85" fillId="6" borderId="1" xfId="0" applyFont="1" applyFill="1" applyBorder="1" applyAlignment="1">
      <alignment horizontal="right" wrapText="1"/>
    </xf>
    <xf numFmtId="0" fontId="85" fillId="6" borderId="7" xfId="0" applyFont="1" applyFill="1" applyBorder="1" applyAlignment="1">
      <alignment wrapText="1"/>
    </xf>
    <xf numFmtId="0" fontId="85" fillId="6" borderId="1" xfId="0" applyFont="1" applyFill="1" applyBorder="1" applyAlignment="1">
      <alignment wrapText="1"/>
    </xf>
    <xf numFmtId="0" fontId="86" fillId="5" borderId="1" xfId="0" applyFont="1" applyFill="1" applyBorder="1" applyAlignment="1">
      <alignment wrapText="1"/>
    </xf>
    <xf numFmtId="0" fontId="1" fillId="18" borderId="0" xfId="0" applyFont="1" applyFill="1" applyAlignment="1">
      <alignment wrapText="1"/>
    </xf>
    <xf numFmtId="0" fontId="2" fillId="5" borderId="0" xfId="0" applyFont="1" applyFill="1" applyAlignment="1">
      <alignment wrapText="1"/>
    </xf>
    <xf numFmtId="0" fontId="2" fillId="9" borderId="0" xfId="0" applyFont="1" applyFill="1" applyAlignment="1">
      <alignment wrapText="1"/>
    </xf>
    <xf numFmtId="0" fontId="2" fillId="23" borderId="0" xfId="0" applyFont="1" applyFill="1" applyAlignment="1">
      <alignment wrapText="1"/>
    </xf>
    <xf numFmtId="0" fontId="84" fillId="0" borderId="1" xfId="0" applyFont="1" applyBorder="1" applyAlignment="1">
      <alignment vertical="top" wrapText="1"/>
    </xf>
    <xf numFmtId="3" fontId="84" fillId="0" borderId="1" xfId="0" applyNumberFormat="1" applyFont="1" applyBorder="1" applyAlignment="1">
      <alignment vertical="top" wrapText="1"/>
    </xf>
    <xf numFmtId="0" fontId="84" fillId="6" borderId="1" xfId="0" applyFont="1" applyFill="1" applyBorder="1" applyAlignment="1">
      <alignment vertical="top" wrapText="1"/>
    </xf>
    <xf numFmtId="0" fontId="86" fillId="0" borderId="1" xfId="0" applyFont="1" applyBorder="1" applyAlignment="1">
      <alignment vertical="top" wrapText="1"/>
    </xf>
    <xf numFmtId="0" fontId="84" fillId="0" borderId="4" xfId="0" applyFont="1" applyBorder="1" applyAlignment="1">
      <alignment vertical="top" wrapText="1"/>
    </xf>
    <xf numFmtId="0" fontId="84" fillId="6" borderId="0" xfId="0" applyFont="1" applyFill="1" applyAlignment="1">
      <alignment vertical="top" wrapText="1"/>
    </xf>
    <xf numFmtId="3" fontId="84" fillId="6" borderId="0" xfId="0" applyNumberFormat="1" applyFont="1" applyFill="1" applyAlignment="1">
      <alignment vertical="top" wrapText="1"/>
    </xf>
    <xf numFmtId="3" fontId="84" fillId="0" borderId="7" xfId="0" applyNumberFormat="1" applyFont="1" applyBorder="1" applyAlignment="1">
      <alignment vertical="top" wrapText="1"/>
    </xf>
    <xf numFmtId="0" fontId="84" fillId="0" borderId="7" xfId="0" applyFont="1" applyBorder="1" applyAlignment="1">
      <alignment vertical="top" wrapText="1"/>
    </xf>
    <xf numFmtId="0" fontId="86" fillId="0" borderId="7" xfId="0" applyFont="1" applyBorder="1" applyAlignment="1">
      <alignment vertical="top" wrapText="1"/>
    </xf>
    <xf numFmtId="15" fontId="84" fillId="0" borderId="1" xfId="0" applyNumberFormat="1" applyFont="1" applyBorder="1" applyAlignment="1">
      <alignment vertical="top" wrapText="1"/>
    </xf>
    <xf numFmtId="0" fontId="84" fillId="0" borderId="0" xfId="0" applyFont="1" applyAlignment="1">
      <alignment vertical="top" wrapText="1"/>
    </xf>
    <xf numFmtId="3" fontId="84" fillId="6" borderId="1" xfId="0" applyNumberFormat="1" applyFont="1" applyFill="1" applyBorder="1" applyAlignment="1">
      <alignment vertical="top" wrapText="1"/>
    </xf>
    <xf numFmtId="0" fontId="84" fillId="0" borderId="2" xfId="0" applyFont="1" applyBorder="1" applyAlignment="1">
      <alignment vertical="top" wrapText="1"/>
    </xf>
    <xf numFmtId="0" fontId="97" fillId="0" borderId="1" xfId="0" applyFont="1" applyBorder="1" applyAlignment="1">
      <alignment vertical="top" wrapText="1"/>
    </xf>
    <xf numFmtId="3" fontId="84" fillId="21" borderId="1" xfId="0" applyNumberFormat="1" applyFont="1" applyFill="1" applyBorder="1" applyAlignment="1">
      <alignment vertical="top" wrapText="1"/>
    </xf>
    <xf numFmtId="0" fontId="84" fillId="0" borderId="6" xfId="0" applyFont="1" applyBorder="1" applyAlignment="1">
      <alignment wrapText="1"/>
    </xf>
    <xf numFmtId="0" fontId="84" fillId="0" borderId="15" xfId="0" applyFont="1" applyBorder="1" applyAlignment="1">
      <alignment wrapText="1"/>
    </xf>
    <xf numFmtId="0" fontId="2" fillId="18" borderId="0" xfId="0" applyFont="1" applyFill="1" applyAlignment="1">
      <alignment wrapText="1"/>
    </xf>
    <xf numFmtId="0" fontId="84" fillId="18" borderId="0" xfId="0" applyFont="1" applyFill="1" applyAlignment="1">
      <alignment wrapText="1"/>
    </xf>
    <xf numFmtId="0" fontId="84" fillId="18" borderId="16" xfId="0" applyFont="1" applyFill="1" applyBorder="1" applyAlignment="1">
      <alignment wrapText="1"/>
    </xf>
    <xf numFmtId="0" fontId="84" fillId="18" borderId="17" xfId="0" applyFont="1" applyFill="1" applyBorder="1" applyAlignment="1">
      <alignment wrapText="1"/>
    </xf>
    <xf numFmtId="0" fontId="84" fillId="18" borderId="1" xfId="0" applyFont="1" applyFill="1" applyBorder="1" applyAlignment="1">
      <alignment wrapText="1"/>
    </xf>
    <xf numFmtId="0" fontId="91" fillId="0" borderId="0" xfId="0" applyFont="1" applyAlignment="1">
      <alignment vertical="center" wrapText="1"/>
    </xf>
    <xf numFmtId="0" fontId="98" fillId="0" borderId="18" xfId="0" applyFont="1" applyBorder="1" applyAlignment="1">
      <alignment vertical="center" wrapText="1"/>
    </xf>
    <xf numFmtId="3" fontId="98" fillId="0" borderId="19" xfId="0" applyNumberFormat="1" applyFont="1" applyBorder="1" applyAlignment="1">
      <alignment horizontal="right" vertical="center" wrapText="1"/>
    </xf>
    <xf numFmtId="0" fontId="98" fillId="0" borderId="20" xfId="0" applyFont="1" applyBorder="1" applyAlignment="1">
      <alignment horizontal="right" vertical="center" wrapText="1"/>
    </xf>
    <xf numFmtId="0" fontId="98" fillId="0" borderId="21" xfId="0" applyFont="1" applyBorder="1" applyAlignment="1">
      <alignment vertical="center" wrapText="1"/>
    </xf>
    <xf numFmtId="0" fontId="98" fillId="0" borderId="19" xfId="0" applyFont="1" applyBorder="1" applyAlignment="1">
      <alignment vertical="center" wrapText="1"/>
    </xf>
    <xf numFmtId="0" fontId="98" fillId="0" borderId="18" xfId="0" applyFont="1" applyBorder="1" applyAlignment="1">
      <alignment horizontal="right" vertical="center" wrapText="1"/>
    </xf>
    <xf numFmtId="0" fontId="99" fillId="0" borderId="22" xfId="0" applyFont="1" applyBorder="1" applyAlignment="1">
      <alignment horizontal="right" vertical="center" wrapText="1"/>
    </xf>
    <xf numFmtId="0" fontId="98" fillId="8" borderId="23" xfId="0" applyFont="1" applyFill="1" applyBorder="1" applyAlignment="1">
      <alignment vertical="center" wrapText="1"/>
    </xf>
    <xf numFmtId="0" fontId="84" fillId="24" borderId="1" xfId="0" applyFont="1" applyFill="1" applyBorder="1" applyAlignment="1">
      <alignment wrapText="1"/>
    </xf>
    <xf numFmtId="0" fontId="86" fillId="2" borderId="2" xfId="0" applyFont="1" applyFill="1" applyBorder="1" applyAlignment="1">
      <alignment wrapText="1"/>
    </xf>
    <xf numFmtId="0" fontId="69" fillId="5" borderId="0" xfId="0" applyFont="1" applyFill="1" applyAlignment="1">
      <alignment wrapText="1"/>
    </xf>
    <xf numFmtId="0" fontId="86" fillId="24" borderId="1" xfId="0" applyFont="1" applyFill="1" applyBorder="1" applyAlignment="1">
      <alignment wrapText="1"/>
    </xf>
    <xf numFmtId="9" fontId="86" fillId="24" borderId="1" xfId="0" applyNumberFormat="1" applyFont="1" applyFill="1" applyBorder="1" applyAlignment="1">
      <alignment wrapText="1"/>
    </xf>
    <xf numFmtId="0" fontId="86" fillId="0" borderId="6" xfId="0" applyFont="1" applyBorder="1" applyAlignment="1">
      <alignment wrapText="1"/>
    </xf>
    <xf numFmtId="0" fontId="86" fillId="24" borderId="6" xfId="0" applyFont="1" applyFill="1" applyBorder="1" applyAlignment="1">
      <alignment wrapText="1"/>
    </xf>
    <xf numFmtId="0" fontId="84" fillId="24" borderId="7" xfId="0" applyFont="1" applyFill="1" applyBorder="1" applyAlignment="1">
      <alignment wrapText="1"/>
    </xf>
    <xf numFmtId="0" fontId="86" fillId="24" borderId="15" xfId="0" applyFont="1" applyFill="1" applyBorder="1" applyAlignment="1">
      <alignment wrapText="1"/>
    </xf>
    <xf numFmtId="0" fontId="86" fillId="24" borderId="8" xfId="0" applyFont="1" applyFill="1" applyBorder="1" applyAlignment="1">
      <alignment wrapText="1"/>
    </xf>
    <xf numFmtId="0" fontId="86" fillId="24" borderId="0" xfId="0" applyFont="1" applyFill="1" applyAlignment="1">
      <alignment wrapText="1"/>
    </xf>
    <xf numFmtId="17" fontId="86" fillId="24" borderId="6" xfId="0" applyNumberFormat="1" applyFont="1" applyFill="1" applyBorder="1" applyAlignment="1">
      <alignment wrapText="1"/>
    </xf>
    <xf numFmtId="0" fontId="99" fillId="8" borderId="1" xfId="0" applyFont="1" applyFill="1" applyBorder="1" applyAlignment="1">
      <alignment wrapText="1"/>
    </xf>
    <xf numFmtId="16" fontId="86" fillId="24" borderId="6" xfId="0" applyNumberFormat="1" applyFont="1" applyFill="1" applyBorder="1" applyAlignment="1">
      <alignment wrapText="1"/>
    </xf>
    <xf numFmtId="0" fontId="2" fillId="8" borderId="7" xfId="0" applyFont="1" applyFill="1" applyBorder="1" applyAlignment="1">
      <alignment horizontal="left" vertical="center" wrapText="1"/>
    </xf>
    <xf numFmtId="0" fontId="0" fillId="8" borderId="3" xfId="0" applyFill="1" applyBorder="1" applyAlignment="1">
      <alignment horizontal="left" vertical="center"/>
    </xf>
    <xf numFmtId="0" fontId="0" fillId="8" borderId="4" xfId="0" applyFill="1" applyBorder="1" applyAlignment="1">
      <alignment horizontal="left" vertical="center"/>
    </xf>
    <xf numFmtId="0" fontId="0" fillId="0" borderId="7"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2" fillId="0" borderId="7" xfId="0" applyFont="1" applyBorder="1" applyAlignment="1">
      <alignment horizontal="left" vertical="center" wrapText="1"/>
    </xf>
    <xf numFmtId="17" fontId="100" fillId="0" borderId="0" xfId="0" applyNumberFormat="1" applyFont="1" applyAlignment="1">
      <alignment wrapText="1"/>
    </xf>
    <xf numFmtId="0" fontId="56" fillId="0" borderId="0" xfId="0" applyFont="1" applyAlignment="1"/>
    <xf numFmtId="0" fontId="84" fillId="0" borderId="0" xfId="0" applyFont="1" applyAlignment="1"/>
    <xf numFmtId="0" fontId="84" fillId="0" borderId="1" xfId="0" applyFont="1" applyFill="1" applyBorder="1" applyAlignment="1">
      <alignment wrapText="1"/>
    </xf>
    <xf numFmtId="0" fontId="84" fillId="0" borderId="0" xfId="0" applyFont="1" applyFill="1" applyAlignment="1">
      <alignment wrapText="1"/>
    </xf>
    <xf numFmtId="0" fontId="88" fillId="2" borderId="0" xfId="0" applyFont="1" applyFill="1" applyAlignment="1">
      <alignment wrapText="1"/>
    </xf>
    <xf numFmtId="0" fontId="86" fillId="2" borderId="0" xfId="0" applyFont="1" applyFill="1" applyAlignment="1">
      <alignment horizontal="right" wrapText="1"/>
    </xf>
  </cellXfs>
  <cellStyles count="2">
    <cellStyle name="Hyperlink" xfId="1" builtinId="8"/>
    <cellStyle name="Normal" xfId="0" builtinId="0"/>
  </cellStyles>
  <dxfs count="0"/>
  <tableStyles count="0" defaultTableStyle="TableStyleMedium2" defaultPivotStyle="PivotStyleLight16"/>
  <colors>
    <mruColors>
      <color rgb="FFFF99FF"/>
      <color rgb="FFF7640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3"/>
          <c:order val="3"/>
          <c:spPr>
            <a:solidFill>
              <a:schemeClr val="accent4"/>
            </a:solidFill>
            <a:ln>
              <a:noFill/>
            </a:ln>
            <a:effectLst/>
          </c:spPr>
          <c:invertIfNegative val="0"/>
          <c:cat>
            <c:strRef>
              <c:f>'Other charts'!$C$92:$C$100</c:f>
              <c:strCache>
                <c:ptCount val="9"/>
                <c:pt idx="0">
                  <c:v>Desktop research </c:v>
                </c:pt>
                <c:pt idx="1">
                  <c:v>WateReuse Ass'n support &amp; contact lists</c:v>
                </c:pt>
                <c:pt idx="2">
                  <c:v>LinkedIn stalking</c:v>
                </c:pt>
                <c:pt idx="3">
                  <c:v>Pester my contacts</c:v>
                </c:pt>
                <c:pt idx="4">
                  <c:v>Kangaroo jokes </c:v>
                </c:pt>
                <c:pt idx="5">
                  <c:v>Numbers? Uh-oh… Get the benchmarking team in</c:v>
                </c:pt>
                <c:pt idx="6">
                  <c:v>Spam filters are my nemesis</c:v>
                </c:pt>
                <c:pt idx="7">
                  <c:v>My kids' chocolate</c:v>
                </c:pt>
                <c:pt idx="8">
                  <c:v>My kids' coloured textas</c:v>
                </c:pt>
              </c:strCache>
            </c:strRef>
          </c:cat>
          <c:val>
            <c:numRef>
              <c:f>'Other charts'!$G$92:$G$100</c:f>
              <c:numCache>
                <c:formatCode>General</c:formatCode>
                <c:ptCount val="9"/>
                <c:pt idx="0">
                  <c:v>29</c:v>
                </c:pt>
                <c:pt idx="1">
                  <c:v>15</c:v>
                </c:pt>
                <c:pt idx="2">
                  <c:v>10</c:v>
                </c:pt>
                <c:pt idx="3">
                  <c:v>8</c:v>
                </c:pt>
                <c:pt idx="4">
                  <c:v>5</c:v>
                </c:pt>
                <c:pt idx="5">
                  <c:v>9</c:v>
                </c:pt>
                <c:pt idx="6">
                  <c:v>5</c:v>
                </c:pt>
                <c:pt idx="7">
                  <c:v>3</c:v>
                </c:pt>
                <c:pt idx="8">
                  <c:v>3</c:v>
                </c:pt>
              </c:numCache>
            </c:numRef>
          </c:val>
          <c:extLst>
            <c:ext xmlns:c16="http://schemas.microsoft.com/office/drawing/2014/chart" uri="{C3380CC4-5D6E-409C-BE32-E72D297353CC}">
              <c16:uniqueId val="{00000003-524E-4879-AB3E-05D7C54E7B24}"/>
            </c:ext>
          </c:extLst>
        </c:ser>
        <c:dLbls>
          <c:showLegendKey val="0"/>
          <c:showVal val="0"/>
          <c:showCatName val="0"/>
          <c:showSerName val="0"/>
          <c:showPercent val="0"/>
          <c:showBubbleSize val="0"/>
        </c:dLbls>
        <c:gapWidth val="182"/>
        <c:axId val="1048392799"/>
        <c:axId val="1048393279"/>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'Other charts'!$C$92:$C$100</c15:sqref>
                        </c15:formulaRef>
                      </c:ext>
                    </c:extLst>
                    <c:strCache>
                      <c:ptCount val="9"/>
                      <c:pt idx="0">
                        <c:v>Desktop research </c:v>
                      </c:pt>
                      <c:pt idx="1">
                        <c:v>WateReuse Ass'n support &amp; contact lists</c:v>
                      </c:pt>
                      <c:pt idx="2">
                        <c:v>LinkedIn stalking</c:v>
                      </c:pt>
                      <c:pt idx="3">
                        <c:v>Pester my contacts</c:v>
                      </c:pt>
                      <c:pt idx="4">
                        <c:v>Kangaroo jokes </c:v>
                      </c:pt>
                      <c:pt idx="5">
                        <c:v>Numbers? Uh-oh… Get the benchmarking team in</c:v>
                      </c:pt>
                      <c:pt idx="6">
                        <c:v>Spam filters are my nemesis</c:v>
                      </c:pt>
                      <c:pt idx="7">
                        <c:v>My kids' chocolate</c:v>
                      </c:pt>
                      <c:pt idx="8">
                        <c:v>My kids' coloured textas</c:v>
                      </c:pt>
                    </c:strCache>
                  </c:strRef>
                </c:cat>
                <c:val>
                  <c:numRef>
                    <c:extLst>
                      <c:ext uri="{02D57815-91ED-43cb-92C2-25804820EDAC}">
                        <c15:formulaRef>
                          <c15:sqref>'Other charts'!$D$92:$D$100</c15:sqref>
                        </c15:formulaRef>
                      </c:ext>
                    </c:extLst>
                    <c:numCache>
                      <c:formatCode>General</c:formatCode>
                      <c:ptCount val="9"/>
                    </c:numCache>
                  </c:numRef>
                </c:val>
                <c:extLst>
                  <c:ext xmlns:c16="http://schemas.microsoft.com/office/drawing/2014/chart" uri="{C3380CC4-5D6E-409C-BE32-E72D297353CC}">
                    <c16:uniqueId val="{00000000-524E-4879-AB3E-05D7C54E7B24}"/>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'Other charts'!$C$92:$C$100</c15:sqref>
                        </c15:formulaRef>
                      </c:ext>
                    </c:extLst>
                    <c:strCache>
                      <c:ptCount val="9"/>
                      <c:pt idx="0">
                        <c:v>Desktop research </c:v>
                      </c:pt>
                      <c:pt idx="1">
                        <c:v>WateReuse Ass'n support &amp; contact lists</c:v>
                      </c:pt>
                      <c:pt idx="2">
                        <c:v>LinkedIn stalking</c:v>
                      </c:pt>
                      <c:pt idx="3">
                        <c:v>Pester my contacts</c:v>
                      </c:pt>
                      <c:pt idx="4">
                        <c:v>Kangaroo jokes </c:v>
                      </c:pt>
                      <c:pt idx="5">
                        <c:v>Numbers? Uh-oh… Get the benchmarking team in</c:v>
                      </c:pt>
                      <c:pt idx="6">
                        <c:v>Spam filters are my nemesis</c:v>
                      </c:pt>
                      <c:pt idx="7">
                        <c:v>My kids' chocolate</c:v>
                      </c:pt>
                      <c:pt idx="8">
                        <c:v>My kids' coloured textas</c:v>
                      </c:pt>
                    </c:strCache>
                  </c:strRef>
                </c:cat>
                <c:val>
                  <c:numRef>
                    <c:extLst xmlns:c15="http://schemas.microsoft.com/office/drawing/2012/chart">
                      <c:ext xmlns:c15="http://schemas.microsoft.com/office/drawing/2012/chart" uri="{02D57815-91ED-43cb-92C2-25804820EDAC}">
                        <c15:formulaRef>
                          <c15:sqref>'Other charts'!$E$92:$E$100</c15:sqref>
                        </c15:formulaRef>
                      </c:ext>
                    </c:extLst>
                    <c:numCache>
                      <c:formatCode>General</c:formatCode>
                      <c:ptCount val="9"/>
                    </c:numCache>
                  </c:numRef>
                </c:val>
                <c:extLst xmlns:c15="http://schemas.microsoft.com/office/drawing/2012/chart">
                  <c:ext xmlns:c16="http://schemas.microsoft.com/office/drawing/2014/chart" uri="{C3380CC4-5D6E-409C-BE32-E72D297353CC}">
                    <c16:uniqueId val="{00000001-524E-4879-AB3E-05D7C54E7B24}"/>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'Other charts'!$C$92:$C$100</c15:sqref>
                        </c15:formulaRef>
                      </c:ext>
                    </c:extLst>
                    <c:strCache>
                      <c:ptCount val="9"/>
                      <c:pt idx="0">
                        <c:v>Desktop research </c:v>
                      </c:pt>
                      <c:pt idx="1">
                        <c:v>WateReuse Ass'n support &amp; contact lists</c:v>
                      </c:pt>
                      <c:pt idx="2">
                        <c:v>LinkedIn stalking</c:v>
                      </c:pt>
                      <c:pt idx="3">
                        <c:v>Pester my contacts</c:v>
                      </c:pt>
                      <c:pt idx="4">
                        <c:v>Kangaroo jokes </c:v>
                      </c:pt>
                      <c:pt idx="5">
                        <c:v>Numbers? Uh-oh… Get the benchmarking team in</c:v>
                      </c:pt>
                      <c:pt idx="6">
                        <c:v>Spam filters are my nemesis</c:v>
                      </c:pt>
                      <c:pt idx="7">
                        <c:v>My kids' chocolate</c:v>
                      </c:pt>
                      <c:pt idx="8">
                        <c:v>My kids' coloured textas</c:v>
                      </c:pt>
                    </c:strCache>
                  </c:strRef>
                </c:cat>
                <c:val>
                  <c:numRef>
                    <c:extLst xmlns:c15="http://schemas.microsoft.com/office/drawing/2012/chart">
                      <c:ext xmlns:c15="http://schemas.microsoft.com/office/drawing/2012/chart" uri="{02D57815-91ED-43cb-92C2-25804820EDAC}">
                        <c15:formulaRef>
                          <c15:sqref>'Other charts'!$F$92:$F$100</c15:sqref>
                        </c15:formulaRef>
                      </c:ext>
                    </c:extLst>
                    <c:numCache>
                      <c:formatCode>General</c:formatCode>
                      <c:ptCount val="9"/>
                    </c:numCache>
                  </c:numRef>
                </c:val>
                <c:extLst xmlns:c15="http://schemas.microsoft.com/office/drawing/2012/chart">
                  <c:ext xmlns:c16="http://schemas.microsoft.com/office/drawing/2014/chart" uri="{C3380CC4-5D6E-409C-BE32-E72D297353CC}">
                    <c16:uniqueId val="{00000002-524E-4879-AB3E-05D7C54E7B24}"/>
                  </c:ext>
                </c:extLst>
              </c15:ser>
            </c15:filteredBarSeries>
          </c:ext>
        </c:extLst>
      </c:barChart>
      <c:catAx>
        <c:axId val="104839279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8393279"/>
        <c:crosses val="autoZero"/>
        <c:auto val="1"/>
        <c:lblAlgn val="ctr"/>
        <c:lblOffset val="100"/>
        <c:noMultiLvlLbl val="0"/>
      </c:catAx>
      <c:valAx>
        <c:axId val="104839327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83927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AU" sz="2000" b="1" i="0" u="none" strike="noStrike" baseline="0">
                <a:solidFill>
                  <a:schemeClr val="tx1"/>
                </a:solidFill>
                <a:effectLst/>
              </a:rPr>
              <a:t>Global purified recycled water, by augmentation type</a:t>
            </a:r>
            <a:endParaRPr lang="en-AU" sz="2000" b="1">
              <a:solidFill>
                <a:schemeClr val="tx1"/>
              </a:solidFill>
            </a:endParaRP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AU"/>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7030A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7030A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v>Exploring/ Education</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Ground</c:v>
              </c:pt>
              <c:pt idx="1">
                <c:v>Reservoir</c:v>
              </c:pt>
              <c:pt idx="2">
                <c:v>Raw</c:v>
              </c:pt>
              <c:pt idx="3">
                <c:v>Treated</c:v>
              </c:pt>
              <c:pt idx="4">
                <c:v>Other </c:v>
              </c:pt>
            </c:strLit>
          </c:cat>
          <c:val>
            <c:numLit>
              <c:formatCode>General</c:formatCode>
              <c:ptCount val="5"/>
              <c:pt idx="0">
                <c:v>8</c:v>
              </c:pt>
              <c:pt idx="1">
                <c:v>9</c:v>
              </c:pt>
              <c:pt idx="2">
                <c:v>4</c:v>
              </c:pt>
              <c:pt idx="3">
                <c:v>12</c:v>
              </c:pt>
              <c:pt idx="4">
                <c:v>7</c:v>
              </c:pt>
            </c:numLit>
          </c:val>
          <c:extLst>
            <c:ext xmlns:c16="http://schemas.microsoft.com/office/drawing/2014/chart" uri="{C3380CC4-5D6E-409C-BE32-E72D297353CC}">
              <c16:uniqueId val="{00000000-1ADA-491D-A88F-38F62288EE2D}"/>
            </c:ext>
          </c:extLst>
        </c:ser>
        <c:ser>
          <c:idx val="1"/>
          <c:order val="1"/>
          <c:tx>
            <c:v>Planned</c:v>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Ground</c:v>
              </c:pt>
              <c:pt idx="1">
                <c:v>Reservoir</c:v>
              </c:pt>
              <c:pt idx="2">
                <c:v>Raw</c:v>
              </c:pt>
              <c:pt idx="3">
                <c:v>Treated</c:v>
              </c:pt>
              <c:pt idx="4">
                <c:v>Other </c:v>
              </c:pt>
            </c:strLit>
          </c:cat>
          <c:val>
            <c:numLit>
              <c:formatCode>General</c:formatCode>
              <c:ptCount val="5"/>
              <c:pt idx="0">
                <c:v>12</c:v>
              </c:pt>
              <c:pt idx="1">
                <c:v>6</c:v>
              </c:pt>
              <c:pt idx="2">
                <c:v>3</c:v>
              </c:pt>
              <c:pt idx="3">
                <c:v>3</c:v>
              </c:pt>
              <c:pt idx="4">
                <c:v>1</c:v>
              </c:pt>
            </c:numLit>
          </c:val>
          <c:extLst>
            <c:ext xmlns:c16="http://schemas.microsoft.com/office/drawing/2014/chart" uri="{C3380CC4-5D6E-409C-BE32-E72D297353CC}">
              <c16:uniqueId val="{00000001-1ADA-491D-A88F-38F62288EE2D}"/>
            </c:ext>
          </c:extLst>
        </c:ser>
        <c:ser>
          <c:idx val="2"/>
          <c:order val="2"/>
          <c:tx>
            <c:v>In Construction</c:v>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Ground</c:v>
              </c:pt>
              <c:pt idx="1">
                <c:v>Reservoir</c:v>
              </c:pt>
              <c:pt idx="2">
                <c:v>Raw</c:v>
              </c:pt>
              <c:pt idx="3">
                <c:v>Treated</c:v>
              </c:pt>
              <c:pt idx="4">
                <c:v>Other </c:v>
              </c:pt>
            </c:strLit>
          </c:cat>
          <c:val>
            <c:numLit>
              <c:formatCode>General</c:formatCode>
              <c:ptCount val="5"/>
              <c:pt idx="0">
                <c:v>6</c:v>
              </c:pt>
              <c:pt idx="1">
                <c:v>4</c:v>
              </c:pt>
              <c:pt idx="2">
                <c:v>0</c:v>
              </c:pt>
              <c:pt idx="3">
                <c:v>3</c:v>
              </c:pt>
              <c:pt idx="4">
                <c:v>1</c:v>
              </c:pt>
            </c:numLit>
          </c:val>
          <c:extLst>
            <c:ext xmlns:c16="http://schemas.microsoft.com/office/drawing/2014/chart" uri="{C3380CC4-5D6E-409C-BE32-E72D297353CC}">
              <c16:uniqueId val="{00000002-1ADA-491D-A88F-38F62288EE2D}"/>
            </c:ext>
          </c:extLst>
        </c:ser>
        <c:ser>
          <c:idx val="3"/>
          <c:order val="3"/>
          <c:tx>
            <c:v>Operating/ Available</c:v>
          </c:tx>
          <c:spPr>
            <a:solidFill>
              <a:schemeClr val="tx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Ground</c:v>
              </c:pt>
              <c:pt idx="1">
                <c:v>Reservoir</c:v>
              </c:pt>
              <c:pt idx="2">
                <c:v>Raw</c:v>
              </c:pt>
              <c:pt idx="3">
                <c:v>Treated</c:v>
              </c:pt>
              <c:pt idx="4">
                <c:v>Other </c:v>
              </c:pt>
            </c:strLit>
          </c:cat>
          <c:val>
            <c:numLit>
              <c:formatCode>General</c:formatCode>
              <c:ptCount val="5"/>
              <c:pt idx="0">
                <c:v>18</c:v>
              </c:pt>
              <c:pt idx="1">
                <c:v>12</c:v>
              </c:pt>
              <c:pt idx="2">
                <c:v>5</c:v>
              </c:pt>
              <c:pt idx="3">
                <c:v>5</c:v>
              </c:pt>
              <c:pt idx="4">
                <c:v>2</c:v>
              </c:pt>
            </c:numLit>
          </c:val>
          <c:extLst>
            <c:ext xmlns:c16="http://schemas.microsoft.com/office/drawing/2014/chart" uri="{C3380CC4-5D6E-409C-BE32-E72D297353CC}">
              <c16:uniqueId val="{00000003-1ADA-491D-A88F-38F62288EE2D}"/>
            </c:ext>
          </c:extLst>
        </c:ser>
        <c:dLbls>
          <c:showLegendKey val="0"/>
          <c:showVal val="1"/>
          <c:showCatName val="0"/>
          <c:showSerName val="0"/>
          <c:showPercent val="0"/>
          <c:showBubbleSize val="0"/>
        </c:dLbls>
        <c:gapWidth val="219"/>
        <c:overlap val="100"/>
        <c:axId val="1615772240"/>
        <c:axId val="1615773200"/>
      </c:barChart>
      <c:catAx>
        <c:axId val="161577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15773200"/>
        <c:crosses val="autoZero"/>
        <c:auto val="1"/>
        <c:lblAlgn val="ctr"/>
        <c:lblOffset val="100"/>
        <c:noMultiLvlLbl val="0"/>
      </c:catAx>
      <c:valAx>
        <c:axId val="1615773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57722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u="none" strike="noStrike" baseline="0">
                <a:solidFill>
                  <a:sysClr val="windowText" lastClr="000000"/>
                </a:solidFill>
                <a:effectLst/>
              </a:rPr>
              <a:t>Global purified recycled water locations, by region</a:t>
            </a:r>
            <a:endParaRPr lang="en-AU">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AU"/>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[1]Sheet2!$G$2:$G$6</c:f>
              <c:numCache>
                <c:formatCode>General</c:formatCode>
                <c:ptCount val="5"/>
              </c:numCache>
            </c:numRef>
          </c:cat>
          <c:val>
            <c:numRef>
              <c:f>[1]Sheet2!$H$2:$H$6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A492-4D0B-BE6B-EDC23244C756}"/>
            </c:ext>
          </c:extLst>
        </c:ser>
        <c:dLbls>
          <c:dLblPos val="outEnd"/>
          <c:showLegendKey val="0"/>
          <c:showVal val="1"/>
          <c:showCatName val="0"/>
          <c:showSerName val="0"/>
          <c:showPercent val="0"/>
          <c:showBubbleSize val="0"/>
        </c:dLbls>
        <c:gapWidth val="219"/>
        <c:overlap val="-27"/>
        <c:axId val="2113115360"/>
        <c:axId val="2113107680"/>
      </c:barChart>
      <c:catAx>
        <c:axId val="211311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107680"/>
        <c:crosses val="autoZero"/>
        <c:auto val="1"/>
        <c:lblAlgn val="ctr"/>
        <c:lblOffset val="100"/>
        <c:noMultiLvlLbl val="0"/>
      </c:catAx>
      <c:valAx>
        <c:axId val="2113107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3115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cat>
            <c:multiLvlStrRef>
              <c:f>RMchartsDec24!$O$38:$P$62</c:f>
              <c:multiLvlStrCache>
                <c:ptCount val="25"/>
                <c:lvl>
                  <c:pt idx="1">
                    <c:v>Expl</c:v>
                  </c:pt>
                  <c:pt idx="2">
                    <c:v>Planned</c:v>
                  </c:pt>
                  <c:pt idx="3">
                    <c:v>In Con</c:v>
                  </c:pt>
                  <c:pt idx="4">
                    <c:v>Oper</c:v>
                  </c:pt>
                  <c:pt idx="6">
                    <c:v>Expl</c:v>
                  </c:pt>
                  <c:pt idx="7">
                    <c:v>Planned</c:v>
                  </c:pt>
                  <c:pt idx="8">
                    <c:v>In Con</c:v>
                  </c:pt>
                  <c:pt idx="9">
                    <c:v>Oper</c:v>
                  </c:pt>
                  <c:pt idx="11">
                    <c:v>Expl</c:v>
                  </c:pt>
                  <c:pt idx="12">
                    <c:v>Planned</c:v>
                  </c:pt>
                  <c:pt idx="13">
                    <c:v>In Con</c:v>
                  </c:pt>
                  <c:pt idx="14">
                    <c:v>Oper</c:v>
                  </c:pt>
                  <c:pt idx="16">
                    <c:v>Expl</c:v>
                  </c:pt>
                  <c:pt idx="17">
                    <c:v>Planned</c:v>
                  </c:pt>
                  <c:pt idx="18">
                    <c:v>In Con</c:v>
                  </c:pt>
                  <c:pt idx="19">
                    <c:v>Oper</c:v>
                  </c:pt>
                  <c:pt idx="21">
                    <c:v>Expl</c:v>
                  </c:pt>
                  <c:pt idx="22">
                    <c:v>Planned</c:v>
                  </c:pt>
                  <c:pt idx="23">
                    <c:v>In Con</c:v>
                  </c:pt>
                  <c:pt idx="24">
                    <c:v>Oper</c:v>
                  </c:pt>
                </c:lvl>
                <c:lvl>
                  <c:pt idx="0">
                    <c:v>North Amer</c:v>
                  </c:pt>
                  <c:pt idx="5">
                    <c:v>Africa</c:v>
                  </c:pt>
                  <c:pt idx="10">
                    <c:v>Europe</c:v>
                  </c:pt>
                  <c:pt idx="15">
                    <c:v>Aust/NZ</c:v>
                  </c:pt>
                  <c:pt idx="20">
                    <c:v>Asia </c:v>
                  </c:pt>
                </c:lvl>
              </c:multiLvlStrCache>
            </c:multiLvlStrRef>
          </c:cat>
          <c:val>
            <c:numRef>
              <c:f>RMchartsDec24!$Q$38:$Q$62</c:f>
              <c:numCache>
                <c:formatCode>General</c:formatCode>
                <c:ptCount val="25"/>
                <c:pt idx="0">
                  <c:v>73</c:v>
                </c:pt>
                <c:pt idx="1">
                  <c:v>22</c:v>
                </c:pt>
                <c:pt idx="2">
                  <c:v>17</c:v>
                </c:pt>
                <c:pt idx="3">
                  <c:v>9</c:v>
                </c:pt>
                <c:pt idx="4">
                  <c:v>25</c:v>
                </c:pt>
                <c:pt idx="5">
                  <c:v>13</c:v>
                </c:pt>
                <c:pt idx="6">
                  <c:v>2</c:v>
                </c:pt>
                <c:pt idx="7">
                  <c:v>2</c:v>
                </c:pt>
                <c:pt idx="8">
                  <c:v>3</c:v>
                </c:pt>
                <c:pt idx="9">
                  <c:v>6</c:v>
                </c:pt>
                <c:pt idx="10">
                  <c:v>12</c:v>
                </c:pt>
                <c:pt idx="11">
                  <c:v>4</c:v>
                </c:pt>
                <c:pt idx="12">
                  <c:v>3</c:v>
                </c:pt>
                <c:pt idx="13">
                  <c:v>0</c:v>
                </c:pt>
                <c:pt idx="14">
                  <c:v>5</c:v>
                </c:pt>
                <c:pt idx="15">
                  <c:v>8</c:v>
                </c:pt>
                <c:pt idx="16">
                  <c:v>6</c:v>
                </c:pt>
                <c:pt idx="17">
                  <c:v>0</c:v>
                </c:pt>
                <c:pt idx="18">
                  <c:v>0</c:v>
                </c:pt>
                <c:pt idx="19">
                  <c:v>2</c:v>
                </c:pt>
                <c:pt idx="20">
                  <c:v>3</c:v>
                </c:pt>
                <c:pt idx="21">
                  <c:v>0</c:v>
                </c:pt>
                <c:pt idx="22">
                  <c:v>0</c:v>
                </c:pt>
                <c:pt idx="23">
                  <c:v>1</c:v>
                </c:pt>
                <c:pt idx="24">
                  <c:v>2</c:v>
                </c:pt>
              </c:numCache>
            </c:numRef>
          </c:val>
          <c:extLst>
            <c:ext xmlns:c16="http://schemas.microsoft.com/office/drawing/2014/chart" uri="{C3380CC4-5D6E-409C-BE32-E72D297353CC}">
              <c16:uniqueId val="{00000000-7303-4496-86DD-C20B28AEDF33}"/>
            </c:ext>
          </c:extLst>
        </c:ser>
        <c:dLbls>
          <c:showLegendKey val="0"/>
          <c:showVal val="0"/>
          <c:showCatName val="0"/>
          <c:showSerName val="0"/>
          <c:showPercent val="0"/>
          <c:showBubbleSize val="0"/>
        </c:dLbls>
        <c:gapWidth val="150"/>
        <c:overlap val="100"/>
        <c:axId val="1635590175"/>
        <c:axId val="1635586335"/>
      </c:barChart>
      <c:catAx>
        <c:axId val="163559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5586335"/>
        <c:crosses val="autoZero"/>
        <c:auto val="1"/>
        <c:lblAlgn val="ctr"/>
        <c:lblOffset val="100"/>
        <c:noMultiLvlLbl val="0"/>
      </c:catAx>
      <c:valAx>
        <c:axId val="16355863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55901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cat>
            <c:multiLvlStrRef>
              <c:f>RMchartsDec24!$O$38:$P$62</c:f>
              <c:multiLvlStrCache>
                <c:ptCount val="25"/>
                <c:lvl>
                  <c:pt idx="1">
                    <c:v>Expl</c:v>
                  </c:pt>
                  <c:pt idx="2">
                    <c:v>Planned</c:v>
                  </c:pt>
                  <c:pt idx="3">
                    <c:v>In Con</c:v>
                  </c:pt>
                  <c:pt idx="4">
                    <c:v>Oper</c:v>
                  </c:pt>
                  <c:pt idx="6">
                    <c:v>Expl</c:v>
                  </c:pt>
                  <c:pt idx="7">
                    <c:v>Planned</c:v>
                  </c:pt>
                  <c:pt idx="8">
                    <c:v>In Con</c:v>
                  </c:pt>
                  <c:pt idx="9">
                    <c:v>Oper</c:v>
                  </c:pt>
                  <c:pt idx="11">
                    <c:v>Expl</c:v>
                  </c:pt>
                  <c:pt idx="12">
                    <c:v>Planned</c:v>
                  </c:pt>
                  <c:pt idx="13">
                    <c:v>In Con</c:v>
                  </c:pt>
                  <c:pt idx="14">
                    <c:v>Oper</c:v>
                  </c:pt>
                  <c:pt idx="16">
                    <c:v>Expl</c:v>
                  </c:pt>
                  <c:pt idx="17">
                    <c:v>Planned</c:v>
                  </c:pt>
                  <c:pt idx="18">
                    <c:v>In Con</c:v>
                  </c:pt>
                  <c:pt idx="19">
                    <c:v>Oper</c:v>
                  </c:pt>
                  <c:pt idx="21">
                    <c:v>Expl</c:v>
                  </c:pt>
                  <c:pt idx="22">
                    <c:v>Planned</c:v>
                  </c:pt>
                  <c:pt idx="23">
                    <c:v>In Con</c:v>
                  </c:pt>
                  <c:pt idx="24">
                    <c:v>Oper</c:v>
                  </c:pt>
                </c:lvl>
                <c:lvl>
                  <c:pt idx="0">
                    <c:v>North Amer</c:v>
                  </c:pt>
                  <c:pt idx="5">
                    <c:v>Africa</c:v>
                  </c:pt>
                  <c:pt idx="10">
                    <c:v>Europe</c:v>
                  </c:pt>
                  <c:pt idx="15">
                    <c:v>Aust/NZ</c:v>
                  </c:pt>
                  <c:pt idx="20">
                    <c:v>Asia </c:v>
                  </c:pt>
                </c:lvl>
              </c:multiLvlStrCache>
            </c:multiLvlStrRef>
          </c:cat>
          <c:val>
            <c:numRef>
              <c:f>RMchartsDec24!$Q$38:$Q$62</c:f>
              <c:numCache>
                <c:formatCode>General</c:formatCode>
                <c:ptCount val="25"/>
                <c:pt idx="0">
                  <c:v>73</c:v>
                </c:pt>
                <c:pt idx="1">
                  <c:v>22</c:v>
                </c:pt>
                <c:pt idx="2">
                  <c:v>17</c:v>
                </c:pt>
                <c:pt idx="3">
                  <c:v>9</c:v>
                </c:pt>
                <c:pt idx="4">
                  <c:v>25</c:v>
                </c:pt>
                <c:pt idx="5">
                  <c:v>13</c:v>
                </c:pt>
                <c:pt idx="6">
                  <c:v>2</c:v>
                </c:pt>
                <c:pt idx="7">
                  <c:v>2</c:v>
                </c:pt>
                <c:pt idx="8">
                  <c:v>3</c:v>
                </c:pt>
                <c:pt idx="9">
                  <c:v>6</c:v>
                </c:pt>
                <c:pt idx="10">
                  <c:v>12</c:v>
                </c:pt>
                <c:pt idx="11">
                  <c:v>4</c:v>
                </c:pt>
                <c:pt idx="12">
                  <c:v>3</c:v>
                </c:pt>
                <c:pt idx="13">
                  <c:v>0</c:v>
                </c:pt>
                <c:pt idx="14">
                  <c:v>5</c:v>
                </c:pt>
                <c:pt idx="15">
                  <c:v>8</c:v>
                </c:pt>
                <c:pt idx="16">
                  <c:v>6</c:v>
                </c:pt>
                <c:pt idx="17">
                  <c:v>0</c:v>
                </c:pt>
                <c:pt idx="18">
                  <c:v>0</c:v>
                </c:pt>
                <c:pt idx="19">
                  <c:v>2</c:v>
                </c:pt>
                <c:pt idx="20">
                  <c:v>3</c:v>
                </c:pt>
                <c:pt idx="21">
                  <c:v>0</c:v>
                </c:pt>
                <c:pt idx="22">
                  <c:v>0</c:v>
                </c:pt>
                <c:pt idx="23">
                  <c:v>1</c:v>
                </c:pt>
                <c:pt idx="24">
                  <c:v>2</c:v>
                </c:pt>
              </c:numCache>
            </c:numRef>
          </c:val>
          <c:extLst>
            <c:ext xmlns:c16="http://schemas.microsoft.com/office/drawing/2014/chart" uri="{C3380CC4-5D6E-409C-BE32-E72D297353CC}">
              <c16:uniqueId val="{00000000-D757-4FA4-BD1F-FF5BE916B80B}"/>
            </c:ext>
          </c:extLst>
        </c:ser>
        <c:dLbls>
          <c:showLegendKey val="0"/>
          <c:showVal val="0"/>
          <c:showCatName val="0"/>
          <c:showSerName val="0"/>
          <c:showPercent val="0"/>
          <c:showBubbleSize val="0"/>
        </c:dLbls>
        <c:gapWidth val="150"/>
        <c:overlap val="100"/>
        <c:axId val="1800343135"/>
        <c:axId val="1800343615"/>
      </c:barChart>
      <c:catAx>
        <c:axId val="1800343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0343615"/>
        <c:crosses val="autoZero"/>
        <c:auto val="1"/>
        <c:lblAlgn val="ctr"/>
        <c:lblOffset val="100"/>
        <c:noMultiLvlLbl val="0"/>
      </c:catAx>
      <c:valAx>
        <c:axId val="18003436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034313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600" b="1" dirty="0">
                <a:solidFill>
                  <a:sysClr val="windowText" lastClr="000000"/>
                </a:solidFill>
              </a:rPr>
              <a:t>Global purified recycled water locations,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7030A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7030A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7030A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v>Exploring/ Education</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North America</c:v>
              </c:pt>
              <c:pt idx="1">
                <c:v>Africa</c:v>
              </c:pt>
              <c:pt idx="2">
                <c:v>Europe</c:v>
              </c:pt>
              <c:pt idx="3">
                <c:v>Aust/NZ</c:v>
              </c:pt>
              <c:pt idx="4">
                <c:v>Asia </c:v>
              </c:pt>
            </c:strLit>
          </c:cat>
          <c:val>
            <c:numLit>
              <c:formatCode>General</c:formatCode>
              <c:ptCount val="5"/>
              <c:pt idx="0">
                <c:v>22</c:v>
              </c:pt>
              <c:pt idx="1">
                <c:v>2</c:v>
              </c:pt>
              <c:pt idx="2">
                <c:v>4</c:v>
              </c:pt>
              <c:pt idx="3">
                <c:v>6</c:v>
              </c:pt>
              <c:pt idx="4">
                <c:v>0</c:v>
              </c:pt>
            </c:numLit>
          </c:val>
          <c:extLst>
            <c:ext xmlns:c16="http://schemas.microsoft.com/office/drawing/2014/chart" uri="{C3380CC4-5D6E-409C-BE32-E72D297353CC}">
              <c16:uniqueId val="{00000000-7534-44F7-9B50-D830EEDAD0C6}"/>
            </c:ext>
          </c:extLst>
        </c:ser>
        <c:ser>
          <c:idx val="1"/>
          <c:order val="1"/>
          <c:tx>
            <c:v>Planned</c:v>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North America</c:v>
              </c:pt>
              <c:pt idx="1">
                <c:v>Africa</c:v>
              </c:pt>
              <c:pt idx="2">
                <c:v>Europe</c:v>
              </c:pt>
              <c:pt idx="3">
                <c:v>Aust/NZ</c:v>
              </c:pt>
              <c:pt idx="4">
                <c:v>Asia </c:v>
              </c:pt>
            </c:strLit>
          </c:cat>
          <c:val>
            <c:numLit>
              <c:formatCode>General</c:formatCode>
              <c:ptCount val="5"/>
              <c:pt idx="0">
                <c:v>17</c:v>
              </c:pt>
              <c:pt idx="1">
                <c:v>2</c:v>
              </c:pt>
              <c:pt idx="2">
                <c:v>3</c:v>
              </c:pt>
              <c:pt idx="3">
                <c:v>0</c:v>
              </c:pt>
              <c:pt idx="4">
                <c:v>0</c:v>
              </c:pt>
            </c:numLit>
          </c:val>
          <c:extLst>
            <c:ext xmlns:c16="http://schemas.microsoft.com/office/drawing/2014/chart" uri="{C3380CC4-5D6E-409C-BE32-E72D297353CC}">
              <c16:uniqueId val="{00000001-7534-44F7-9B50-D830EEDAD0C6}"/>
            </c:ext>
          </c:extLst>
        </c:ser>
        <c:ser>
          <c:idx val="2"/>
          <c:order val="2"/>
          <c:tx>
            <c:v>In Construction</c:v>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North America</c:v>
              </c:pt>
              <c:pt idx="1">
                <c:v>Africa</c:v>
              </c:pt>
              <c:pt idx="2">
                <c:v>Europe</c:v>
              </c:pt>
              <c:pt idx="3">
                <c:v>Aust/NZ</c:v>
              </c:pt>
              <c:pt idx="4">
                <c:v>Asia </c:v>
              </c:pt>
            </c:strLit>
          </c:cat>
          <c:val>
            <c:numLit>
              <c:formatCode>General</c:formatCode>
              <c:ptCount val="5"/>
              <c:pt idx="0">
                <c:v>9</c:v>
              </c:pt>
              <c:pt idx="1">
                <c:v>3</c:v>
              </c:pt>
              <c:pt idx="2">
                <c:v>0</c:v>
              </c:pt>
              <c:pt idx="3">
                <c:v>0</c:v>
              </c:pt>
              <c:pt idx="4">
                <c:v>1</c:v>
              </c:pt>
            </c:numLit>
          </c:val>
          <c:extLst>
            <c:ext xmlns:c16="http://schemas.microsoft.com/office/drawing/2014/chart" uri="{C3380CC4-5D6E-409C-BE32-E72D297353CC}">
              <c16:uniqueId val="{00000002-7534-44F7-9B50-D830EEDAD0C6}"/>
            </c:ext>
          </c:extLst>
        </c:ser>
        <c:ser>
          <c:idx val="3"/>
          <c:order val="3"/>
          <c:tx>
            <c:v>Operating/ Available</c:v>
          </c:tx>
          <c:spPr>
            <a:solidFill>
              <a:schemeClr val="tx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North America</c:v>
              </c:pt>
              <c:pt idx="1">
                <c:v>Africa</c:v>
              </c:pt>
              <c:pt idx="2">
                <c:v>Europe</c:v>
              </c:pt>
              <c:pt idx="3">
                <c:v>Aust/NZ</c:v>
              </c:pt>
              <c:pt idx="4">
                <c:v>Asia </c:v>
              </c:pt>
            </c:strLit>
          </c:cat>
          <c:val>
            <c:numLit>
              <c:formatCode>General</c:formatCode>
              <c:ptCount val="5"/>
              <c:pt idx="0">
                <c:v>25</c:v>
              </c:pt>
              <c:pt idx="1">
                <c:v>6</c:v>
              </c:pt>
              <c:pt idx="2">
                <c:v>5</c:v>
              </c:pt>
              <c:pt idx="3">
                <c:v>2</c:v>
              </c:pt>
              <c:pt idx="4">
                <c:v>2</c:v>
              </c:pt>
            </c:numLit>
          </c:val>
          <c:extLst>
            <c:ext xmlns:c16="http://schemas.microsoft.com/office/drawing/2014/chart" uri="{C3380CC4-5D6E-409C-BE32-E72D297353CC}">
              <c16:uniqueId val="{00000003-7534-44F7-9B50-D830EEDAD0C6}"/>
            </c:ext>
          </c:extLst>
        </c:ser>
        <c:dLbls>
          <c:dLblPos val="ctr"/>
          <c:showLegendKey val="0"/>
          <c:showVal val="1"/>
          <c:showCatName val="0"/>
          <c:showSerName val="0"/>
          <c:showPercent val="0"/>
          <c:showBubbleSize val="0"/>
        </c:dLbls>
        <c:gapWidth val="219"/>
        <c:overlap val="100"/>
        <c:axId val="1265661919"/>
        <c:axId val="1265666239"/>
      </c:barChart>
      <c:catAx>
        <c:axId val="126566191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a:solidFill>
                      <a:sysClr val="windowText" lastClr="000000"/>
                    </a:solidFill>
                  </a:rPr>
                  <a:t>Region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5666239"/>
        <c:crosses val="autoZero"/>
        <c:auto val="1"/>
        <c:lblAlgn val="ctr"/>
        <c:lblOffset val="100"/>
        <c:noMultiLvlLbl val="0"/>
      </c:catAx>
      <c:valAx>
        <c:axId val="12656662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566191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600" b="1" i="0" u="none" strike="noStrike" baseline="0" dirty="0">
                <a:effectLst/>
              </a:rPr>
              <a:t>Global purified recycled water, by augmentation type</a:t>
            </a:r>
            <a:endParaRPr lang="en-AU" sz="1600" b="1" dirty="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AU"/>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7030A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7030A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30A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v>Exploring/ Education</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Ground</c:v>
              </c:pt>
              <c:pt idx="1">
                <c:v>Reservoir</c:v>
              </c:pt>
              <c:pt idx="2">
                <c:v>Raw</c:v>
              </c:pt>
              <c:pt idx="3">
                <c:v>Treated</c:v>
              </c:pt>
              <c:pt idx="4">
                <c:v>Other </c:v>
              </c:pt>
            </c:strLit>
          </c:cat>
          <c:val>
            <c:numLit>
              <c:formatCode>General</c:formatCode>
              <c:ptCount val="5"/>
              <c:pt idx="0">
                <c:v>9</c:v>
              </c:pt>
              <c:pt idx="1">
                <c:v>9</c:v>
              </c:pt>
              <c:pt idx="2">
                <c:v>4</c:v>
              </c:pt>
              <c:pt idx="3">
                <c:v>12</c:v>
              </c:pt>
              <c:pt idx="4">
                <c:v>7</c:v>
              </c:pt>
            </c:numLit>
          </c:val>
          <c:extLst>
            <c:ext xmlns:c16="http://schemas.microsoft.com/office/drawing/2014/chart" uri="{C3380CC4-5D6E-409C-BE32-E72D297353CC}">
              <c16:uniqueId val="{00000000-8C2F-4B0C-9FD7-A0F82222FBEC}"/>
            </c:ext>
          </c:extLst>
        </c:ser>
        <c:ser>
          <c:idx val="1"/>
          <c:order val="1"/>
          <c:tx>
            <c:v>Planned</c:v>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Ground</c:v>
              </c:pt>
              <c:pt idx="1">
                <c:v>Reservoir</c:v>
              </c:pt>
              <c:pt idx="2">
                <c:v>Raw</c:v>
              </c:pt>
              <c:pt idx="3">
                <c:v>Treated</c:v>
              </c:pt>
              <c:pt idx="4">
                <c:v>Other </c:v>
              </c:pt>
            </c:strLit>
          </c:cat>
          <c:val>
            <c:numLit>
              <c:formatCode>General</c:formatCode>
              <c:ptCount val="5"/>
              <c:pt idx="0">
                <c:v>12</c:v>
              </c:pt>
              <c:pt idx="1">
                <c:v>5</c:v>
              </c:pt>
              <c:pt idx="2">
                <c:v>3</c:v>
              </c:pt>
              <c:pt idx="3">
                <c:v>4</c:v>
              </c:pt>
              <c:pt idx="4">
                <c:v>1</c:v>
              </c:pt>
            </c:numLit>
          </c:val>
          <c:extLst>
            <c:ext xmlns:c16="http://schemas.microsoft.com/office/drawing/2014/chart" uri="{C3380CC4-5D6E-409C-BE32-E72D297353CC}">
              <c16:uniqueId val="{00000001-8C2F-4B0C-9FD7-A0F82222FBEC}"/>
            </c:ext>
          </c:extLst>
        </c:ser>
        <c:ser>
          <c:idx val="2"/>
          <c:order val="2"/>
          <c:tx>
            <c:v>In Construction</c:v>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Ground</c:v>
              </c:pt>
              <c:pt idx="1">
                <c:v>Reservoir</c:v>
              </c:pt>
              <c:pt idx="2">
                <c:v>Raw</c:v>
              </c:pt>
              <c:pt idx="3">
                <c:v>Treated</c:v>
              </c:pt>
              <c:pt idx="4">
                <c:v>Other </c:v>
              </c:pt>
            </c:strLit>
          </c:cat>
          <c:val>
            <c:numLit>
              <c:formatCode>General</c:formatCode>
              <c:ptCount val="5"/>
              <c:pt idx="0">
                <c:v>6</c:v>
              </c:pt>
              <c:pt idx="1">
                <c:v>4</c:v>
              </c:pt>
              <c:pt idx="2">
                <c:v>0</c:v>
              </c:pt>
              <c:pt idx="3">
                <c:v>2</c:v>
              </c:pt>
              <c:pt idx="4">
                <c:v>1</c:v>
              </c:pt>
            </c:numLit>
          </c:val>
          <c:extLst>
            <c:ext xmlns:c16="http://schemas.microsoft.com/office/drawing/2014/chart" uri="{C3380CC4-5D6E-409C-BE32-E72D297353CC}">
              <c16:uniqueId val="{00000002-8C2F-4B0C-9FD7-A0F82222FBEC}"/>
            </c:ext>
          </c:extLst>
        </c:ser>
        <c:ser>
          <c:idx val="3"/>
          <c:order val="3"/>
          <c:tx>
            <c:v>Operating/ Available</c:v>
          </c:tx>
          <c:spPr>
            <a:solidFill>
              <a:schemeClr val="tx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Ground</c:v>
              </c:pt>
              <c:pt idx="1">
                <c:v>Reservoir</c:v>
              </c:pt>
              <c:pt idx="2">
                <c:v>Raw</c:v>
              </c:pt>
              <c:pt idx="3">
                <c:v>Treated</c:v>
              </c:pt>
              <c:pt idx="4">
                <c:v>Other </c:v>
              </c:pt>
            </c:strLit>
          </c:cat>
          <c:val>
            <c:numLit>
              <c:formatCode>General</c:formatCode>
              <c:ptCount val="5"/>
              <c:pt idx="0">
                <c:v>18</c:v>
              </c:pt>
              <c:pt idx="1">
                <c:v>12</c:v>
              </c:pt>
              <c:pt idx="2">
                <c:v>5</c:v>
              </c:pt>
              <c:pt idx="3">
                <c:v>5</c:v>
              </c:pt>
              <c:pt idx="4">
                <c:v>2</c:v>
              </c:pt>
            </c:numLit>
          </c:val>
          <c:extLst>
            <c:ext xmlns:c16="http://schemas.microsoft.com/office/drawing/2014/chart" uri="{C3380CC4-5D6E-409C-BE32-E72D297353CC}">
              <c16:uniqueId val="{00000003-8C2F-4B0C-9FD7-A0F82222FBEC}"/>
            </c:ext>
          </c:extLst>
        </c:ser>
        <c:dLbls>
          <c:showLegendKey val="0"/>
          <c:showVal val="1"/>
          <c:showCatName val="0"/>
          <c:showSerName val="0"/>
          <c:showPercent val="0"/>
          <c:showBubbleSize val="0"/>
        </c:dLbls>
        <c:gapWidth val="219"/>
        <c:overlap val="100"/>
        <c:axId val="1615772240"/>
        <c:axId val="1615773200"/>
      </c:barChart>
      <c:catAx>
        <c:axId val="161577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5773200"/>
        <c:crosses val="autoZero"/>
        <c:auto val="1"/>
        <c:lblAlgn val="ctr"/>
        <c:lblOffset val="100"/>
        <c:noMultiLvlLbl val="0"/>
      </c:catAx>
      <c:valAx>
        <c:axId val="1615773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57722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600" b="1" dirty="0">
                <a:solidFill>
                  <a:sysClr val="windowText" lastClr="000000"/>
                </a:solidFill>
              </a:rPr>
              <a:t>Global purified recycled water locations,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7030A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7030A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7030A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v>Exploring/ Education</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North America</c:v>
              </c:pt>
              <c:pt idx="1">
                <c:v>Africa</c:v>
              </c:pt>
              <c:pt idx="2">
                <c:v>Europe</c:v>
              </c:pt>
              <c:pt idx="3">
                <c:v>Aust/NZ</c:v>
              </c:pt>
              <c:pt idx="4">
                <c:v>Asia </c:v>
              </c:pt>
            </c:strLit>
          </c:cat>
          <c:val>
            <c:numLit>
              <c:formatCode>General</c:formatCode>
              <c:ptCount val="5"/>
              <c:pt idx="0">
                <c:v>22</c:v>
              </c:pt>
              <c:pt idx="1">
                <c:v>2</c:v>
              </c:pt>
              <c:pt idx="2">
                <c:v>4</c:v>
              </c:pt>
              <c:pt idx="3">
                <c:v>6</c:v>
              </c:pt>
              <c:pt idx="4">
                <c:v>0</c:v>
              </c:pt>
            </c:numLit>
          </c:val>
          <c:extLst>
            <c:ext xmlns:c16="http://schemas.microsoft.com/office/drawing/2014/chart" uri="{C3380CC4-5D6E-409C-BE32-E72D297353CC}">
              <c16:uniqueId val="{00000000-7280-485E-9D24-D44FE8A3B105}"/>
            </c:ext>
          </c:extLst>
        </c:ser>
        <c:ser>
          <c:idx val="1"/>
          <c:order val="1"/>
          <c:tx>
            <c:v>Planned</c:v>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North America</c:v>
              </c:pt>
              <c:pt idx="1">
                <c:v>Africa</c:v>
              </c:pt>
              <c:pt idx="2">
                <c:v>Europe</c:v>
              </c:pt>
              <c:pt idx="3">
                <c:v>Aust/NZ</c:v>
              </c:pt>
              <c:pt idx="4">
                <c:v>Asia </c:v>
              </c:pt>
            </c:strLit>
          </c:cat>
          <c:val>
            <c:numLit>
              <c:formatCode>General</c:formatCode>
              <c:ptCount val="5"/>
              <c:pt idx="0">
                <c:v>17</c:v>
              </c:pt>
              <c:pt idx="1">
                <c:v>2</c:v>
              </c:pt>
              <c:pt idx="2">
                <c:v>3</c:v>
              </c:pt>
              <c:pt idx="3">
                <c:v>0</c:v>
              </c:pt>
              <c:pt idx="4">
                <c:v>0</c:v>
              </c:pt>
            </c:numLit>
          </c:val>
          <c:extLst>
            <c:ext xmlns:c16="http://schemas.microsoft.com/office/drawing/2014/chart" uri="{C3380CC4-5D6E-409C-BE32-E72D297353CC}">
              <c16:uniqueId val="{00000001-7280-485E-9D24-D44FE8A3B105}"/>
            </c:ext>
          </c:extLst>
        </c:ser>
        <c:ser>
          <c:idx val="2"/>
          <c:order val="2"/>
          <c:tx>
            <c:v>In Construction</c:v>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North America</c:v>
              </c:pt>
              <c:pt idx="1">
                <c:v>Africa</c:v>
              </c:pt>
              <c:pt idx="2">
                <c:v>Europe</c:v>
              </c:pt>
              <c:pt idx="3">
                <c:v>Aust/NZ</c:v>
              </c:pt>
              <c:pt idx="4">
                <c:v>Asia </c:v>
              </c:pt>
            </c:strLit>
          </c:cat>
          <c:val>
            <c:numLit>
              <c:formatCode>General</c:formatCode>
              <c:ptCount val="5"/>
              <c:pt idx="0">
                <c:v>9</c:v>
              </c:pt>
              <c:pt idx="1">
                <c:v>3</c:v>
              </c:pt>
              <c:pt idx="2">
                <c:v>0</c:v>
              </c:pt>
              <c:pt idx="3">
                <c:v>0</c:v>
              </c:pt>
              <c:pt idx="4">
                <c:v>1</c:v>
              </c:pt>
            </c:numLit>
          </c:val>
          <c:extLst>
            <c:ext xmlns:c16="http://schemas.microsoft.com/office/drawing/2014/chart" uri="{C3380CC4-5D6E-409C-BE32-E72D297353CC}">
              <c16:uniqueId val="{00000002-7280-485E-9D24-D44FE8A3B105}"/>
            </c:ext>
          </c:extLst>
        </c:ser>
        <c:ser>
          <c:idx val="3"/>
          <c:order val="3"/>
          <c:tx>
            <c:v>Operating/ Available</c:v>
          </c:tx>
          <c:spPr>
            <a:solidFill>
              <a:schemeClr val="tx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North America</c:v>
              </c:pt>
              <c:pt idx="1">
                <c:v>Africa</c:v>
              </c:pt>
              <c:pt idx="2">
                <c:v>Europe</c:v>
              </c:pt>
              <c:pt idx="3">
                <c:v>Aust/NZ</c:v>
              </c:pt>
              <c:pt idx="4">
                <c:v>Asia </c:v>
              </c:pt>
            </c:strLit>
          </c:cat>
          <c:val>
            <c:numLit>
              <c:formatCode>General</c:formatCode>
              <c:ptCount val="5"/>
              <c:pt idx="0">
                <c:v>25</c:v>
              </c:pt>
              <c:pt idx="1">
                <c:v>6</c:v>
              </c:pt>
              <c:pt idx="2">
                <c:v>5</c:v>
              </c:pt>
              <c:pt idx="3">
                <c:v>2</c:v>
              </c:pt>
              <c:pt idx="4">
                <c:v>2</c:v>
              </c:pt>
            </c:numLit>
          </c:val>
          <c:extLst>
            <c:ext xmlns:c16="http://schemas.microsoft.com/office/drawing/2014/chart" uri="{C3380CC4-5D6E-409C-BE32-E72D297353CC}">
              <c16:uniqueId val="{00000003-7280-485E-9D24-D44FE8A3B105}"/>
            </c:ext>
          </c:extLst>
        </c:ser>
        <c:dLbls>
          <c:dLblPos val="ctr"/>
          <c:showLegendKey val="0"/>
          <c:showVal val="1"/>
          <c:showCatName val="0"/>
          <c:showSerName val="0"/>
          <c:showPercent val="0"/>
          <c:showBubbleSize val="0"/>
        </c:dLbls>
        <c:gapWidth val="219"/>
        <c:overlap val="100"/>
        <c:axId val="1265661919"/>
        <c:axId val="1265666239"/>
      </c:barChart>
      <c:catAx>
        <c:axId val="126566191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b="1">
                    <a:solidFill>
                      <a:sysClr val="windowText" lastClr="000000"/>
                    </a:solidFill>
                  </a:rPr>
                  <a:t>Region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5666239"/>
        <c:crosses val="autoZero"/>
        <c:auto val="1"/>
        <c:lblAlgn val="ctr"/>
        <c:lblOffset val="100"/>
        <c:noMultiLvlLbl val="0"/>
      </c:catAx>
      <c:valAx>
        <c:axId val="12656662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566191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600" b="1" i="0" u="none" strike="noStrike" baseline="0" dirty="0">
                <a:effectLst/>
              </a:rPr>
              <a:t>Global purified recycled water, by augmentation type</a:t>
            </a:r>
            <a:endParaRPr lang="en-AU" sz="1600" b="1" dirty="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AU"/>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7030A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7030A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30A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v>Exploring/ Education</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Ground</c:v>
              </c:pt>
              <c:pt idx="1">
                <c:v>Reservoir</c:v>
              </c:pt>
              <c:pt idx="2">
                <c:v>Raw</c:v>
              </c:pt>
              <c:pt idx="3">
                <c:v>Treated</c:v>
              </c:pt>
              <c:pt idx="4">
                <c:v>Other </c:v>
              </c:pt>
            </c:strLit>
          </c:cat>
          <c:val>
            <c:numLit>
              <c:formatCode>General</c:formatCode>
              <c:ptCount val="5"/>
              <c:pt idx="0">
                <c:v>9</c:v>
              </c:pt>
              <c:pt idx="1">
                <c:v>9</c:v>
              </c:pt>
              <c:pt idx="2">
                <c:v>4</c:v>
              </c:pt>
              <c:pt idx="3">
                <c:v>12</c:v>
              </c:pt>
              <c:pt idx="4">
                <c:v>7</c:v>
              </c:pt>
            </c:numLit>
          </c:val>
          <c:extLst>
            <c:ext xmlns:c16="http://schemas.microsoft.com/office/drawing/2014/chart" uri="{C3380CC4-5D6E-409C-BE32-E72D297353CC}">
              <c16:uniqueId val="{00000000-6EC9-4CB3-AC30-1F8321E6C02E}"/>
            </c:ext>
          </c:extLst>
        </c:ser>
        <c:ser>
          <c:idx val="1"/>
          <c:order val="1"/>
          <c:tx>
            <c:v>Planned</c:v>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Ground</c:v>
              </c:pt>
              <c:pt idx="1">
                <c:v>Reservoir</c:v>
              </c:pt>
              <c:pt idx="2">
                <c:v>Raw</c:v>
              </c:pt>
              <c:pt idx="3">
                <c:v>Treated</c:v>
              </c:pt>
              <c:pt idx="4">
                <c:v>Other </c:v>
              </c:pt>
            </c:strLit>
          </c:cat>
          <c:val>
            <c:numLit>
              <c:formatCode>General</c:formatCode>
              <c:ptCount val="5"/>
              <c:pt idx="0">
                <c:v>12</c:v>
              </c:pt>
              <c:pt idx="1">
                <c:v>5</c:v>
              </c:pt>
              <c:pt idx="2">
                <c:v>3</c:v>
              </c:pt>
              <c:pt idx="3">
                <c:v>4</c:v>
              </c:pt>
              <c:pt idx="4">
                <c:v>1</c:v>
              </c:pt>
            </c:numLit>
          </c:val>
          <c:extLst>
            <c:ext xmlns:c16="http://schemas.microsoft.com/office/drawing/2014/chart" uri="{C3380CC4-5D6E-409C-BE32-E72D297353CC}">
              <c16:uniqueId val="{00000001-6EC9-4CB3-AC30-1F8321E6C02E}"/>
            </c:ext>
          </c:extLst>
        </c:ser>
        <c:ser>
          <c:idx val="2"/>
          <c:order val="2"/>
          <c:tx>
            <c:v>In Construction</c:v>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Ground</c:v>
              </c:pt>
              <c:pt idx="1">
                <c:v>Reservoir</c:v>
              </c:pt>
              <c:pt idx="2">
                <c:v>Raw</c:v>
              </c:pt>
              <c:pt idx="3">
                <c:v>Treated</c:v>
              </c:pt>
              <c:pt idx="4">
                <c:v>Other </c:v>
              </c:pt>
            </c:strLit>
          </c:cat>
          <c:val>
            <c:numLit>
              <c:formatCode>General</c:formatCode>
              <c:ptCount val="5"/>
              <c:pt idx="0">
                <c:v>6</c:v>
              </c:pt>
              <c:pt idx="1">
                <c:v>4</c:v>
              </c:pt>
              <c:pt idx="2">
                <c:v>0</c:v>
              </c:pt>
              <c:pt idx="3">
                <c:v>2</c:v>
              </c:pt>
              <c:pt idx="4">
                <c:v>1</c:v>
              </c:pt>
            </c:numLit>
          </c:val>
          <c:extLst>
            <c:ext xmlns:c16="http://schemas.microsoft.com/office/drawing/2014/chart" uri="{C3380CC4-5D6E-409C-BE32-E72D297353CC}">
              <c16:uniqueId val="{00000002-6EC9-4CB3-AC30-1F8321E6C02E}"/>
            </c:ext>
          </c:extLst>
        </c:ser>
        <c:ser>
          <c:idx val="3"/>
          <c:order val="3"/>
          <c:tx>
            <c:v>Operating/ Available</c:v>
          </c:tx>
          <c:spPr>
            <a:solidFill>
              <a:schemeClr val="tx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Ground</c:v>
              </c:pt>
              <c:pt idx="1">
                <c:v>Reservoir</c:v>
              </c:pt>
              <c:pt idx="2">
                <c:v>Raw</c:v>
              </c:pt>
              <c:pt idx="3">
                <c:v>Treated</c:v>
              </c:pt>
              <c:pt idx="4">
                <c:v>Other </c:v>
              </c:pt>
            </c:strLit>
          </c:cat>
          <c:val>
            <c:numLit>
              <c:formatCode>General</c:formatCode>
              <c:ptCount val="5"/>
              <c:pt idx="0">
                <c:v>18</c:v>
              </c:pt>
              <c:pt idx="1">
                <c:v>12</c:v>
              </c:pt>
              <c:pt idx="2">
                <c:v>5</c:v>
              </c:pt>
              <c:pt idx="3">
                <c:v>5</c:v>
              </c:pt>
              <c:pt idx="4">
                <c:v>2</c:v>
              </c:pt>
            </c:numLit>
          </c:val>
          <c:extLst>
            <c:ext xmlns:c16="http://schemas.microsoft.com/office/drawing/2014/chart" uri="{C3380CC4-5D6E-409C-BE32-E72D297353CC}">
              <c16:uniqueId val="{00000003-6EC9-4CB3-AC30-1F8321E6C02E}"/>
            </c:ext>
          </c:extLst>
        </c:ser>
        <c:dLbls>
          <c:showLegendKey val="0"/>
          <c:showVal val="1"/>
          <c:showCatName val="0"/>
          <c:showSerName val="0"/>
          <c:showPercent val="0"/>
          <c:showBubbleSize val="0"/>
        </c:dLbls>
        <c:gapWidth val="219"/>
        <c:overlap val="100"/>
        <c:axId val="1615772240"/>
        <c:axId val="1615773200"/>
      </c:barChart>
      <c:catAx>
        <c:axId val="161577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5773200"/>
        <c:crosses val="autoZero"/>
        <c:auto val="1"/>
        <c:lblAlgn val="ctr"/>
        <c:lblOffset val="100"/>
        <c:noMultiLvlLbl val="0"/>
      </c:catAx>
      <c:valAx>
        <c:axId val="16157732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57722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2000" b="1">
                <a:solidFill>
                  <a:sysClr val="windowText" lastClr="000000"/>
                </a:solidFill>
              </a:rPr>
              <a:t>Global purified recycled water locations,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7030A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7030A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v>Exploring/ Education</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North America</c:v>
              </c:pt>
              <c:pt idx="1">
                <c:v>Africa</c:v>
              </c:pt>
              <c:pt idx="2">
                <c:v>Europe</c:v>
              </c:pt>
              <c:pt idx="3">
                <c:v>Aust/NZ</c:v>
              </c:pt>
              <c:pt idx="4">
                <c:v>Asia </c:v>
              </c:pt>
            </c:strLit>
          </c:cat>
          <c:val>
            <c:numLit>
              <c:formatCode>General</c:formatCode>
              <c:ptCount val="5"/>
              <c:pt idx="0">
                <c:v>21</c:v>
              </c:pt>
              <c:pt idx="1">
                <c:v>2</c:v>
              </c:pt>
              <c:pt idx="2">
                <c:v>4</c:v>
              </c:pt>
              <c:pt idx="3">
                <c:v>6</c:v>
              </c:pt>
              <c:pt idx="4">
                <c:v>0</c:v>
              </c:pt>
            </c:numLit>
          </c:val>
          <c:extLst>
            <c:ext xmlns:c16="http://schemas.microsoft.com/office/drawing/2014/chart" uri="{C3380CC4-5D6E-409C-BE32-E72D297353CC}">
              <c16:uniqueId val="{00000000-EF5E-4993-B91D-9B56DF8085E1}"/>
            </c:ext>
          </c:extLst>
        </c:ser>
        <c:ser>
          <c:idx val="1"/>
          <c:order val="1"/>
          <c:tx>
            <c:v>Planned</c:v>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North America</c:v>
              </c:pt>
              <c:pt idx="1">
                <c:v>Africa</c:v>
              </c:pt>
              <c:pt idx="2">
                <c:v>Europe</c:v>
              </c:pt>
              <c:pt idx="3">
                <c:v>Aust/NZ</c:v>
              </c:pt>
              <c:pt idx="4">
                <c:v>Asia </c:v>
              </c:pt>
            </c:strLit>
          </c:cat>
          <c:val>
            <c:numLit>
              <c:formatCode>General</c:formatCode>
              <c:ptCount val="5"/>
              <c:pt idx="0">
                <c:v>17</c:v>
              </c:pt>
              <c:pt idx="1">
                <c:v>2</c:v>
              </c:pt>
              <c:pt idx="2">
                <c:v>3</c:v>
              </c:pt>
              <c:pt idx="3">
                <c:v>0</c:v>
              </c:pt>
              <c:pt idx="4">
                <c:v>0</c:v>
              </c:pt>
            </c:numLit>
          </c:val>
          <c:extLst>
            <c:ext xmlns:c16="http://schemas.microsoft.com/office/drawing/2014/chart" uri="{C3380CC4-5D6E-409C-BE32-E72D297353CC}">
              <c16:uniqueId val="{00000001-EF5E-4993-B91D-9B56DF8085E1}"/>
            </c:ext>
          </c:extLst>
        </c:ser>
        <c:ser>
          <c:idx val="2"/>
          <c:order val="2"/>
          <c:tx>
            <c:v>In Construction</c:v>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North America</c:v>
              </c:pt>
              <c:pt idx="1">
                <c:v>Africa</c:v>
              </c:pt>
              <c:pt idx="2">
                <c:v>Europe</c:v>
              </c:pt>
              <c:pt idx="3">
                <c:v>Aust/NZ</c:v>
              </c:pt>
              <c:pt idx="4">
                <c:v>Asia </c:v>
              </c:pt>
            </c:strLit>
          </c:cat>
          <c:val>
            <c:numLit>
              <c:formatCode>General</c:formatCode>
              <c:ptCount val="5"/>
              <c:pt idx="0">
                <c:v>10</c:v>
              </c:pt>
              <c:pt idx="1">
                <c:v>3</c:v>
              </c:pt>
              <c:pt idx="2">
                <c:v>0</c:v>
              </c:pt>
              <c:pt idx="3">
                <c:v>0</c:v>
              </c:pt>
              <c:pt idx="4">
                <c:v>1</c:v>
              </c:pt>
            </c:numLit>
          </c:val>
          <c:extLst>
            <c:ext xmlns:c16="http://schemas.microsoft.com/office/drawing/2014/chart" uri="{C3380CC4-5D6E-409C-BE32-E72D297353CC}">
              <c16:uniqueId val="{00000002-EF5E-4993-B91D-9B56DF8085E1}"/>
            </c:ext>
          </c:extLst>
        </c:ser>
        <c:ser>
          <c:idx val="3"/>
          <c:order val="3"/>
          <c:tx>
            <c:v>Operating/ Available</c:v>
          </c:tx>
          <c:spPr>
            <a:solidFill>
              <a:schemeClr val="tx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North America</c:v>
              </c:pt>
              <c:pt idx="1">
                <c:v>Africa</c:v>
              </c:pt>
              <c:pt idx="2">
                <c:v>Europe</c:v>
              </c:pt>
              <c:pt idx="3">
                <c:v>Aust/NZ</c:v>
              </c:pt>
              <c:pt idx="4">
                <c:v>Asia </c:v>
              </c:pt>
            </c:strLit>
          </c:cat>
          <c:val>
            <c:numLit>
              <c:formatCode>General</c:formatCode>
              <c:ptCount val="5"/>
              <c:pt idx="0">
                <c:v>25</c:v>
              </c:pt>
              <c:pt idx="1">
                <c:v>6</c:v>
              </c:pt>
              <c:pt idx="2">
                <c:v>5</c:v>
              </c:pt>
              <c:pt idx="3">
                <c:v>2</c:v>
              </c:pt>
              <c:pt idx="4">
                <c:v>2</c:v>
              </c:pt>
            </c:numLit>
          </c:val>
          <c:extLst>
            <c:ext xmlns:c16="http://schemas.microsoft.com/office/drawing/2014/chart" uri="{C3380CC4-5D6E-409C-BE32-E72D297353CC}">
              <c16:uniqueId val="{00000003-EF5E-4993-B91D-9B56DF8085E1}"/>
            </c:ext>
          </c:extLst>
        </c:ser>
        <c:dLbls>
          <c:dLblPos val="ctr"/>
          <c:showLegendKey val="0"/>
          <c:showVal val="1"/>
          <c:showCatName val="0"/>
          <c:showSerName val="0"/>
          <c:showPercent val="0"/>
          <c:showBubbleSize val="0"/>
        </c:dLbls>
        <c:gapWidth val="219"/>
        <c:overlap val="100"/>
        <c:axId val="1265661919"/>
        <c:axId val="1265666239"/>
      </c:barChart>
      <c:catAx>
        <c:axId val="1265661919"/>
        <c:scaling>
          <c:orientation val="minMax"/>
        </c:scaling>
        <c:delete val="0"/>
        <c:axPos val="b"/>
        <c:title>
          <c:tx>
            <c:rich>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AU" sz="2000" b="1">
                    <a:solidFill>
                      <a:sysClr val="windowText" lastClr="000000"/>
                    </a:solidFill>
                  </a:rPr>
                  <a:t>Region</a:t>
                </a:r>
              </a:p>
            </c:rich>
          </c:tx>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65666239"/>
        <c:crosses val="autoZero"/>
        <c:auto val="1"/>
        <c:lblAlgn val="ctr"/>
        <c:lblOffset val="100"/>
        <c:noMultiLvlLbl val="0"/>
      </c:catAx>
      <c:valAx>
        <c:axId val="12656662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566191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chart" Target="../charts/chart2.xml"/><Relationship Id="rId5" Type="http://schemas.openxmlformats.org/officeDocument/2006/relationships/chart" Target="../charts/chart4.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6.xml"/><Relationship Id="rId18" Type="http://schemas.openxmlformats.org/officeDocument/2006/relationships/customXml" Target="../ink/ink8.xml"/><Relationship Id="rId26" Type="http://schemas.openxmlformats.org/officeDocument/2006/relationships/customXml" Target="../ink/ink11.xml"/><Relationship Id="rId39" Type="http://schemas.openxmlformats.org/officeDocument/2006/relationships/chart" Target="../charts/chart9.xml"/><Relationship Id="rId21" Type="http://schemas.openxmlformats.org/officeDocument/2006/relationships/customXml" Target="../ink/ink9.xml"/><Relationship Id="rId34" Type="http://schemas.openxmlformats.org/officeDocument/2006/relationships/image" Target="../media/image120.png"/><Relationship Id="rId7" Type="http://schemas.openxmlformats.org/officeDocument/2006/relationships/customXml" Target="../ink/ink3.xml"/><Relationship Id="rId2" Type="http://schemas.openxmlformats.org/officeDocument/2006/relationships/customXml" Target="../ink/ink1.xml"/><Relationship Id="rId16" Type="http://schemas.openxmlformats.org/officeDocument/2006/relationships/customXml" Target="../ink/ink7.xml"/><Relationship Id="rId20" Type="http://schemas.openxmlformats.org/officeDocument/2006/relationships/image" Target="../media/image7.jpeg"/><Relationship Id="rId29" Type="http://schemas.openxmlformats.org/officeDocument/2006/relationships/image" Target="../media/image100.png"/><Relationship Id="rId41" Type="http://schemas.openxmlformats.org/officeDocument/2006/relationships/image" Target="../media/image15.png"/><Relationship Id="rId1" Type="http://schemas.openxmlformats.org/officeDocument/2006/relationships/image" Target="../media/image6.jpeg"/><Relationship Id="rId6" Type="http://schemas.openxmlformats.org/officeDocument/2006/relationships/chart" Target="../charts/chart5.xml"/><Relationship Id="rId11" Type="http://schemas.openxmlformats.org/officeDocument/2006/relationships/customXml" Target="../ink/ink5.xml"/><Relationship Id="rId24" Type="http://schemas.openxmlformats.org/officeDocument/2006/relationships/image" Target="../media/image80.png"/><Relationship Id="rId32" Type="http://schemas.openxmlformats.org/officeDocument/2006/relationships/chart" Target="../charts/chart8.xml"/><Relationship Id="rId37" Type="http://schemas.openxmlformats.org/officeDocument/2006/relationships/customXml" Target="../ink/ink16.xml"/><Relationship Id="rId40" Type="http://schemas.openxmlformats.org/officeDocument/2006/relationships/chart" Target="../charts/chart10.xml"/><Relationship Id="rId5" Type="http://schemas.openxmlformats.org/officeDocument/2006/relationships/image" Target="../media/image8.png"/><Relationship Id="rId15" Type="http://schemas.openxmlformats.org/officeDocument/2006/relationships/image" Target="../media/image12.png"/><Relationship Id="rId23" Type="http://schemas.openxmlformats.org/officeDocument/2006/relationships/customXml" Target="../ink/ink10.xml"/><Relationship Id="rId28" Type="http://schemas.openxmlformats.org/officeDocument/2006/relationships/customXml" Target="../ink/ink12.xml"/><Relationship Id="rId36" Type="http://schemas.openxmlformats.org/officeDocument/2006/relationships/image" Target="../media/image130.png"/><Relationship Id="rId10" Type="http://schemas.openxmlformats.org/officeDocument/2006/relationships/image" Target="../media/image10.png"/><Relationship Id="rId19" Type="http://schemas.openxmlformats.org/officeDocument/2006/relationships/image" Target="../media/image14.png"/><Relationship Id="rId31" Type="http://schemas.openxmlformats.org/officeDocument/2006/relationships/image" Target="../media/image110.png"/><Relationship Id="rId4" Type="http://schemas.openxmlformats.org/officeDocument/2006/relationships/customXml" Target="../ink/ink2.xml"/><Relationship Id="rId9" Type="http://schemas.openxmlformats.org/officeDocument/2006/relationships/customXml" Target="../ink/ink4.xml"/><Relationship Id="rId14" Type="http://schemas.openxmlformats.org/officeDocument/2006/relationships/customXml" Target="../ink/ink6.xml"/><Relationship Id="rId22" Type="http://schemas.openxmlformats.org/officeDocument/2006/relationships/image" Target="../media/image70.png"/><Relationship Id="rId27" Type="http://schemas.openxmlformats.org/officeDocument/2006/relationships/image" Target="../media/image90.png"/><Relationship Id="rId30" Type="http://schemas.openxmlformats.org/officeDocument/2006/relationships/customXml" Target="../ink/ink13.xml"/><Relationship Id="rId35" Type="http://schemas.openxmlformats.org/officeDocument/2006/relationships/customXml" Target="../ink/ink15.xml"/><Relationship Id="rId8" Type="http://schemas.openxmlformats.org/officeDocument/2006/relationships/image" Target="../media/image9.png"/><Relationship Id="rId3" Type="http://schemas.openxmlformats.org/officeDocument/2006/relationships/image" Target="../media/image7.png"/><Relationship Id="rId12" Type="http://schemas.openxmlformats.org/officeDocument/2006/relationships/image" Target="../media/image11.png"/><Relationship Id="rId17" Type="http://schemas.openxmlformats.org/officeDocument/2006/relationships/image" Target="../media/image13.png"/><Relationship Id="rId25" Type="http://schemas.openxmlformats.org/officeDocument/2006/relationships/chart" Target="../charts/chart7.xml"/><Relationship Id="rId33" Type="http://schemas.openxmlformats.org/officeDocument/2006/relationships/customXml" Target="../ink/ink14.xml"/><Relationship Id="rId38" Type="http://schemas.openxmlformats.org/officeDocument/2006/relationships/image" Target="../media/image140.png"/></Relationships>
</file>

<file path=xl/drawings/drawing1.xml><?xml version="1.0" encoding="utf-8"?>
<xdr:wsDr xmlns:xdr="http://schemas.openxmlformats.org/drawingml/2006/spreadsheetDrawing" xmlns:a="http://schemas.openxmlformats.org/drawingml/2006/main">
  <xdr:twoCellAnchor editAs="oneCell">
    <xdr:from>
      <xdr:col>32</xdr:col>
      <xdr:colOff>7831667</xdr:colOff>
      <xdr:row>64</xdr:row>
      <xdr:rowOff>1270000</xdr:rowOff>
    </xdr:from>
    <xdr:to>
      <xdr:col>35</xdr:col>
      <xdr:colOff>489611</xdr:colOff>
      <xdr:row>64</xdr:row>
      <xdr:rowOff>2408555</xdr:rowOff>
    </xdr:to>
    <xdr:pic>
      <xdr:nvPicPr>
        <xdr:cNvPr id="2" name="Picture 1" descr="Image of wastewater treatment process">
          <a:extLst>
            <a:ext uri="{FF2B5EF4-FFF2-40B4-BE49-F238E27FC236}">
              <a16:creationId xmlns:a16="http://schemas.microsoft.com/office/drawing/2014/main" id="{4B567457-9B68-F8E0-525F-1976F100A6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42738" y="29421667"/>
          <a:ext cx="1729105" cy="113855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821531</xdr:colOff>
      <xdr:row>91</xdr:row>
      <xdr:rowOff>100806</xdr:rowOff>
    </xdr:from>
    <xdr:to>
      <xdr:col>12</xdr:col>
      <xdr:colOff>337343</xdr:colOff>
      <xdr:row>102</xdr:row>
      <xdr:rowOff>50006</xdr:rowOff>
    </xdr:to>
    <xdr:graphicFrame macro="">
      <xdr:nvGraphicFramePr>
        <xdr:cNvPr id="6" name="Chart 5">
          <a:extLst>
            <a:ext uri="{FF2B5EF4-FFF2-40B4-BE49-F238E27FC236}">
              <a16:creationId xmlns:a16="http://schemas.microsoft.com/office/drawing/2014/main" id="{79DF0D76-284C-B1C7-E26F-6AC9D776B3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16</xdr:col>
      <xdr:colOff>482844</xdr:colOff>
      <xdr:row>19</xdr:row>
      <xdr:rowOff>31904</xdr:rowOff>
    </xdr:to>
    <xdr:pic>
      <xdr:nvPicPr>
        <xdr:cNvPr id="3" name="Picture 2">
          <a:extLst>
            <a:ext uri="{FF2B5EF4-FFF2-40B4-BE49-F238E27FC236}">
              <a16:creationId xmlns:a16="http://schemas.microsoft.com/office/drawing/2014/main" id="{42E799C6-C662-F29C-76C0-A1FEB282A0C1}"/>
            </a:ext>
          </a:extLst>
        </xdr:cNvPr>
        <xdr:cNvPicPr>
          <a:picLocks noChangeAspect="1"/>
        </xdr:cNvPicPr>
      </xdr:nvPicPr>
      <xdr:blipFill>
        <a:blip xmlns:r="http://schemas.openxmlformats.org/officeDocument/2006/relationships" r:embed="rId1"/>
        <a:stretch>
          <a:fillRect/>
        </a:stretch>
      </xdr:blipFill>
      <xdr:spPr>
        <a:xfrm>
          <a:off x="5753100" y="552450"/>
          <a:ext cx="4750044" cy="2991004"/>
        </a:xfrm>
        <a:prstGeom prst="rect">
          <a:avLst/>
        </a:prstGeom>
      </xdr:spPr>
    </xdr:pic>
    <xdr:clientData/>
  </xdr:twoCellAnchor>
  <xdr:twoCellAnchor editAs="oneCell">
    <xdr:from>
      <xdr:col>8</xdr:col>
      <xdr:colOff>0</xdr:colOff>
      <xdr:row>37</xdr:row>
      <xdr:rowOff>0</xdr:rowOff>
    </xdr:from>
    <xdr:to>
      <xdr:col>13</xdr:col>
      <xdr:colOff>44609</xdr:colOff>
      <xdr:row>53</xdr:row>
      <xdr:rowOff>95408</xdr:rowOff>
    </xdr:to>
    <xdr:pic>
      <xdr:nvPicPr>
        <xdr:cNvPr id="2" name="Picture 1">
          <a:extLst>
            <a:ext uri="{FF2B5EF4-FFF2-40B4-BE49-F238E27FC236}">
              <a16:creationId xmlns:a16="http://schemas.microsoft.com/office/drawing/2014/main" id="{E78EA0EC-7349-4BAF-BC27-40C385A4B93A}"/>
            </a:ext>
          </a:extLst>
        </xdr:cNvPr>
        <xdr:cNvPicPr>
          <a:picLocks noChangeAspect="1"/>
        </xdr:cNvPicPr>
      </xdr:nvPicPr>
      <xdr:blipFill>
        <a:blip xmlns:r="http://schemas.openxmlformats.org/officeDocument/2006/relationships" r:embed="rId2"/>
        <a:stretch>
          <a:fillRect/>
        </a:stretch>
      </xdr:blipFill>
      <xdr:spPr>
        <a:xfrm>
          <a:off x="5143500" y="6477000"/>
          <a:ext cx="3092609" cy="30735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457200</xdr:colOff>
      <xdr:row>2</xdr:row>
      <xdr:rowOff>125730</xdr:rowOff>
    </xdr:from>
    <xdr:to>
      <xdr:col>20</xdr:col>
      <xdr:colOff>411480</xdr:colOff>
      <xdr:row>21</xdr:row>
      <xdr:rowOff>152400</xdr:rowOff>
    </xdr:to>
    <xdr:graphicFrame macro="">
      <xdr:nvGraphicFramePr>
        <xdr:cNvPr id="2" name="Chart 1">
          <a:extLst>
            <a:ext uri="{FF2B5EF4-FFF2-40B4-BE49-F238E27FC236}">
              <a16:creationId xmlns:a16="http://schemas.microsoft.com/office/drawing/2014/main" id="{B78A5E5B-6980-4398-A6D0-5F7DECAB4D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464820</xdr:colOff>
      <xdr:row>25</xdr:row>
      <xdr:rowOff>93596</xdr:rowOff>
    </xdr:from>
    <xdr:to>
      <xdr:col>11</xdr:col>
      <xdr:colOff>373380</xdr:colOff>
      <xdr:row>46</xdr:row>
      <xdr:rowOff>22860</xdr:rowOff>
    </xdr:to>
    <xdr:pic>
      <xdr:nvPicPr>
        <xdr:cNvPr id="3" name="Picture 2">
          <a:extLst>
            <a:ext uri="{FF2B5EF4-FFF2-40B4-BE49-F238E27FC236}">
              <a16:creationId xmlns:a16="http://schemas.microsoft.com/office/drawing/2014/main" id="{685C44AC-1408-474F-85E0-50413C92FCFF}"/>
            </a:ext>
          </a:extLst>
        </xdr:cNvPr>
        <xdr:cNvPicPr>
          <a:picLocks noChangeAspect="1"/>
        </xdr:cNvPicPr>
      </xdr:nvPicPr>
      <xdr:blipFill>
        <a:blip xmlns:r="http://schemas.openxmlformats.org/officeDocument/2006/relationships" r:embed="rId2"/>
        <a:stretch>
          <a:fillRect/>
        </a:stretch>
      </xdr:blipFill>
      <xdr:spPr>
        <a:xfrm>
          <a:off x="464820" y="4729096"/>
          <a:ext cx="6614160" cy="3796414"/>
        </a:xfrm>
        <a:prstGeom prst="rect">
          <a:avLst/>
        </a:prstGeom>
      </xdr:spPr>
    </xdr:pic>
    <xdr:clientData/>
  </xdr:twoCellAnchor>
  <xdr:twoCellAnchor editAs="oneCell">
    <xdr:from>
      <xdr:col>1</xdr:col>
      <xdr:colOff>441243</xdr:colOff>
      <xdr:row>64</xdr:row>
      <xdr:rowOff>39602</xdr:rowOff>
    </xdr:from>
    <xdr:to>
      <xdr:col>13</xdr:col>
      <xdr:colOff>571760</xdr:colOff>
      <xdr:row>87</xdr:row>
      <xdr:rowOff>35384</xdr:rowOff>
    </xdr:to>
    <xdr:pic>
      <xdr:nvPicPr>
        <xdr:cNvPr id="4" name="Picture 3">
          <a:extLst>
            <a:ext uri="{FF2B5EF4-FFF2-40B4-BE49-F238E27FC236}">
              <a16:creationId xmlns:a16="http://schemas.microsoft.com/office/drawing/2014/main" id="{F0E829A5-D406-4E90-ABE2-898A568BE4CD}"/>
            </a:ext>
          </a:extLst>
        </xdr:cNvPr>
        <xdr:cNvPicPr>
          <a:picLocks noChangeAspect="1"/>
        </xdr:cNvPicPr>
      </xdr:nvPicPr>
      <xdr:blipFill>
        <a:blip xmlns:r="http://schemas.openxmlformats.org/officeDocument/2006/relationships" r:embed="rId3"/>
        <a:stretch>
          <a:fillRect/>
        </a:stretch>
      </xdr:blipFill>
      <xdr:spPr>
        <a:xfrm>
          <a:off x="1051820" y="12023192"/>
          <a:ext cx="7457440" cy="4302384"/>
        </a:xfrm>
        <a:prstGeom prst="rect">
          <a:avLst/>
        </a:prstGeom>
      </xdr:spPr>
    </xdr:pic>
    <xdr:clientData/>
  </xdr:twoCellAnchor>
  <xdr:twoCellAnchor>
    <xdr:from>
      <xdr:col>18</xdr:col>
      <xdr:colOff>227541</xdr:colOff>
      <xdr:row>38</xdr:row>
      <xdr:rowOff>104775</xdr:rowOff>
    </xdr:from>
    <xdr:to>
      <xdr:col>28</xdr:col>
      <xdr:colOff>42333</xdr:colOff>
      <xdr:row>60</xdr:row>
      <xdr:rowOff>31750</xdr:rowOff>
    </xdr:to>
    <xdr:graphicFrame macro="">
      <xdr:nvGraphicFramePr>
        <xdr:cNvPr id="5" name="Chart 4">
          <a:extLst>
            <a:ext uri="{FF2B5EF4-FFF2-40B4-BE49-F238E27FC236}">
              <a16:creationId xmlns:a16="http://schemas.microsoft.com/office/drawing/2014/main" id="{C1CF3106-DECE-9A97-22C2-DA7F92160D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132292</xdr:colOff>
      <xdr:row>43</xdr:row>
      <xdr:rowOff>136525</xdr:rowOff>
    </xdr:from>
    <xdr:to>
      <xdr:col>20</xdr:col>
      <xdr:colOff>407458</xdr:colOff>
      <xdr:row>59</xdr:row>
      <xdr:rowOff>1058</xdr:rowOff>
    </xdr:to>
    <xdr:graphicFrame macro="">
      <xdr:nvGraphicFramePr>
        <xdr:cNvPr id="6" name="Chart 5">
          <a:extLst>
            <a:ext uri="{FF2B5EF4-FFF2-40B4-BE49-F238E27FC236}">
              <a16:creationId xmlns:a16="http://schemas.microsoft.com/office/drawing/2014/main" id="{3661ECCC-1908-FA57-86F3-0A66F5453A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400050</xdr:colOff>
      <xdr:row>6</xdr:row>
      <xdr:rowOff>152401</xdr:rowOff>
    </xdr:from>
    <xdr:to>
      <xdr:col>8</xdr:col>
      <xdr:colOff>387267</xdr:colOff>
      <xdr:row>19</xdr:row>
      <xdr:rowOff>120651</xdr:rowOff>
    </xdr:to>
    <xdr:pic>
      <xdr:nvPicPr>
        <xdr:cNvPr id="2" name="Picture 1" descr="A map of united states with blue and gray water&#10;&#10;Description automatically generated">
          <a:extLst>
            <a:ext uri="{FF2B5EF4-FFF2-40B4-BE49-F238E27FC236}">
              <a16:creationId xmlns:a16="http://schemas.microsoft.com/office/drawing/2014/main" id="{EF0891E8-9426-DA42-BACE-00868107D7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658" t="-3149" r="-504" b="15332"/>
        <a:stretch/>
      </xdr:blipFill>
      <xdr:spPr bwMode="auto">
        <a:xfrm>
          <a:off x="1619250" y="520701"/>
          <a:ext cx="3644817" cy="2362200"/>
        </a:xfrm>
        <a:prstGeom prst="rect">
          <a:avLst/>
        </a:prstGeom>
        <a:noFill/>
        <a:ln>
          <a:noFill/>
        </a:ln>
      </xdr:spPr>
    </xdr:pic>
    <xdr:clientData/>
  </xdr:twoCellAnchor>
  <xdr:twoCellAnchor editAs="oneCell">
    <xdr:from>
      <xdr:col>3</xdr:col>
      <xdr:colOff>518760</xdr:colOff>
      <xdr:row>12</xdr:row>
      <xdr:rowOff>163720</xdr:rowOff>
    </xdr:from>
    <xdr:to>
      <xdr:col>4</xdr:col>
      <xdr:colOff>89520</xdr:colOff>
      <xdr:row>13</xdr:row>
      <xdr:rowOff>134010</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4" name="Ink 3">
              <a:extLst>
                <a:ext uri="{FF2B5EF4-FFF2-40B4-BE49-F238E27FC236}">
                  <a16:creationId xmlns:a16="http://schemas.microsoft.com/office/drawing/2014/main" id="{9168F429-0368-C195-8B93-643E3AE2662B}"/>
                </a:ext>
              </a:extLst>
            </xdr14:cNvPr>
            <xdr14:cNvContentPartPr/>
          </xdr14:nvContentPartPr>
          <xdr14:nvPr macro=""/>
          <xdr14:xfrm>
            <a:off x="2347560" y="1636920"/>
            <a:ext cx="180360" cy="154440"/>
          </xdr14:xfrm>
        </xdr:contentPart>
      </mc:Choice>
      <mc:Fallback xmlns="">
        <xdr:pic>
          <xdr:nvPicPr>
            <xdr:cNvPr id="4" name="Ink 3">
              <a:extLst>
                <a:ext uri="{FF2B5EF4-FFF2-40B4-BE49-F238E27FC236}">
                  <a16:creationId xmlns:a16="http://schemas.microsoft.com/office/drawing/2014/main" id="{9168F429-0368-C195-8B93-643E3AE2662B}"/>
                </a:ext>
              </a:extLst>
            </xdr:cNvPr>
            <xdr:cNvPicPr/>
          </xdr:nvPicPr>
          <xdr:blipFill>
            <a:blip xmlns:r="http://schemas.openxmlformats.org/officeDocument/2006/relationships" r:embed="rId3"/>
            <a:stretch>
              <a:fillRect/>
            </a:stretch>
          </xdr:blipFill>
          <xdr:spPr>
            <a:xfrm>
              <a:off x="2338920" y="1627920"/>
              <a:ext cx="198000" cy="172080"/>
            </a:xfrm>
            <a:prstGeom prst="rect">
              <a:avLst/>
            </a:prstGeom>
          </xdr:spPr>
        </xdr:pic>
      </mc:Fallback>
    </mc:AlternateContent>
    <xdr:clientData/>
  </xdr:twoCellAnchor>
  <xdr:twoCellAnchor editAs="oneCell">
    <xdr:from>
      <xdr:col>3</xdr:col>
      <xdr:colOff>30960</xdr:colOff>
      <xdr:row>13</xdr:row>
      <xdr:rowOff>25290</xdr:rowOff>
    </xdr:from>
    <xdr:to>
      <xdr:col>3</xdr:col>
      <xdr:colOff>225000</xdr:colOff>
      <xdr:row>14</xdr:row>
      <xdr:rowOff>21140</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5" name="Ink 4">
              <a:extLst>
                <a:ext uri="{FF2B5EF4-FFF2-40B4-BE49-F238E27FC236}">
                  <a16:creationId xmlns:a16="http://schemas.microsoft.com/office/drawing/2014/main" id="{1944D753-AB91-7BAC-42E3-DD408E1105E7}"/>
                </a:ext>
              </a:extLst>
            </xdr14:cNvPr>
            <xdr14:cNvContentPartPr/>
          </xdr14:nvContentPartPr>
          <xdr14:nvPr macro=""/>
          <xdr14:xfrm>
            <a:off x="1859760" y="1682640"/>
            <a:ext cx="194040" cy="180000"/>
          </xdr14:xfrm>
        </xdr:contentPart>
      </mc:Choice>
      <mc:Fallback xmlns="">
        <xdr:pic>
          <xdr:nvPicPr>
            <xdr:cNvPr id="5" name="Ink 4">
              <a:extLst>
                <a:ext uri="{FF2B5EF4-FFF2-40B4-BE49-F238E27FC236}">
                  <a16:creationId xmlns:a16="http://schemas.microsoft.com/office/drawing/2014/main" id="{1944D753-AB91-7BAC-42E3-DD408E1105E7}"/>
                </a:ext>
              </a:extLst>
            </xdr:cNvPr>
            <xdr:cNvPicPr/>
          </xdr:nvPicPr>
          <xdr:blipFill>
            <a:blip xmlns:r="http://schemas.openxmlformats.org/officeDocument/2006/relationships" r:embed="rId5"/>
            <a:stretch>
              <a:fillRect/>
            </a:stretch>
          </xdr:blipFill>
          <xdr:spPr>
            <a:xfrm>
              <a:off x="1850760" y="1673640"/>
              <a:ext cx="211680" cy="197640"/>
            </a:xfrm>
            <a:prstGeom prst="rect">
              <a:avLst/>
            </a:prstGeom>
          </xdr:spPr>
        </xdr:pic>
      </mc:Fallback>
    </mc:AlternateContent>
    <xdr:clientData/>
  </xdr:twoCellAnchor>
  <xdr:twoCellAnchor>
    <xdr:from>
      <xdr:col>1</xdr:col>
      <xdr:colOff>425450</xdr:colOff>
      <xdr:row>24</xdr:row>
      <xdr:rowOff>38100</xdr:rowOff>
    </xdr:from>
    <xdr:to>
      <xdr:col>11</xdr:col>
      <xdr:colOff>133350</xdr:colOff>
      <xdr:row>50</xdr:row>
      <xdr:rowOff>25400</xdr:rowOff>
    </xdr:to>
    <xdr:graphicFrame macro="">
      <xdr:nvGraphicFramePr>
        <xdr:cNvPr id="6" name="Chart 5">
          <a:extLst>
            <a:ext uri="{FF2B5EF4-FFF2-40B4-BE49-F238E27FC236}">
              <a16:creationId xmlns:a16="http://schemas.microsoft.com/office/drawing/2014/main" id="{15809C23-1E35-FF57-FD8C-6F51A9148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xdr:col>
      <xdr:colOff>366960</xdr:colOff>
      <xdr:row>36</xdr:row>
      <xdr:rowOff>18260</xdr:rowOff>
    </xdr:from>
    <xdr:to>
      <xdr:col>3</xdr:col>
      <xdr:colOff>312480</xdr:colOff>
      <xdr:row>38</xdr:row>
      <xdr:rowOff>37320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9" name="Ink 8">
              <a:extLst>
                <a:ext uri="{FF2B5EF4-FFF2-40B4-BE49-F238E27FC236}">
                  <a16:creationId xmlns:a16="http://schemas.microsoft.com/office/drawing/2014/main" id="{DA25B2D6-E8CE-F34E-A0C7-A123711131AF}"/>
                </a:ext>
              </a:extLst>
            </xdr14:cNvPr>
            <xdr14:cNvContentPartPr/>
          </xdr14:nvContentPartPr>
          <xdr14:nvPr macro=""/>
          <xdr14:xfrm>
            <a:off x="1586160" y="6298410"/>
            <a:ext cx="555120" cy="387360"/>
          </xdr14:xfrm>
        </xdr:contentPart>
      </mc:Choice>
      <mc:Fallback xmlns="">
        <xdr:pic>
          <xdr:nvPicPr>
            <xdr:cNvPr id="9" name="Ink 8">
              <a:extLst>
                <a:ext uri="{FF2B5EF4-FFF2-40B4-BE49-F238E27FC236}">
                  <a16:creationId xmlns:a16="http://schemas.microsoft.com/office/drawing/2014/main" id="{DA25B2D6-E8CE-F34E-A0C7-A123711131AF}"/>
                </a:ext>
              </a:extLst>
            </xdr:cNvPr>
            <xdr:cNvPicPr/>
          </xdr:nvPicPr>
          <xdr:blipFill>
            <a:blip xmlns:r="http://schemas.openxmlformats.org/officeDocument/2006/relationships" r:embed="rId8"/>
            <a:stretch>
              <a:fillRect/>
            </a:stretch>
          </xdr:blipFill>
          <xdr:spPr>
            <a:xfrm>
              <a:off x="1577520" y="6289410"/>
              <a:ext cx="572760" cy="405000"/>
            </a:xfrm>
            <a:prstGeom prst="rect">
              <a:avLst/>
            </a:prstGeom>
          </xdr:spPr>
        </xdr:pic>
      </mc:Fallback>
    </mc:AlternateContent>
    <xdr:clientData/>
  </xdr:twoCellAnchor>
  <xdr:twoCellAnchor editAs="oneCell">
    <xdr:from>
      <xdr:col>2</xdr:col>
      <xdr:colOff>526080</xdr:colOff>
      <xdr:row>43</xdr:row>
      <xdr:rowOff>50770</xdr:rowOff>
    </xdr:from>
    <xdr:to>
      <xdr:col>3</xdr:col>
      <xdr:colOff>276840</xdr:colOff>
      <xdr:row>45</xdr:row>
      <xdr:rowOff>6830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10" name="Ink 9">
              <a:extLst>
                <a:ext uri="{FF2B5EF4-FFF2-40B4-BE49-F238E27FC236}">
                  <a16:creationId xmlns:a16="http://schemas.microsoft.com/office/drawing/2014/main" id="{D6D3537E-AF05-B98E-9348-94CC153E426E}"/>
                </a:ext>
              </a:extLst>
            </xdr14:cNvPr>
            <xdr14:cNvContentPartPr/>
          </xdr14:nvContentPartPr>
          <xdr14:nvPr macro=""/>
          <xdr14:xfrm>
            <a:off x="1745280" y="7619970"/>
            <a:ext cx="360360" cy="324360"/>
          </xdr14:xfrm>
        </xdr:contentPart>
      </mc:Choice>
      <mc:Fallback xmlns="">
        <xdr:pic>
          <xdr:nvPicPr>
            <xdr:cNvPr id="10" name="Ink 9">
              <a:extLst>
                <a:ext uri="{FF2B5EF4-FFF2-40B4-BE49-F238E27FC236}">
                  <a16:creationId xmlns:a16="http://schemas.microsoft.com/office/drawing/2014/main" id="{D6D3537E-AF05-B98E-9348-94CC153E426E}"/>
                </a:ext>
              </a:extLst>
            </xdr:cNvPr>
            <xdr:cNvPicPr/>
          </xdr:nvPicPr>
          <xdr:blipFill>
            <a:blip xmlns:r="http://schemas.openxmlformats.org/officeDocument/2006/relationships" r:embed="rId10"/>
            <a:stretch>
              <a:fillRect/>
            </a:stretch>
          </xdr:blipFill>
          <xdr:spPr>
            <a:xfrm>
              <a:off x="1736280" y="7610970"/>
              <a:ext cx="378000" cy="342000"/>
            </a:xfrm>
            <a:prstGeom prst="rect">
              <a:avLst/>
            </a:prstGeom>
          </xdr:spPr>
        </xdr:pic>
      </mc:Fallback>
    </mc:AlternateContent>
    <xdr:clientData/>
  </xdr:twoCellAnchor>
  <xdr:twoCellAnchor editAs="oneCell">
    <xdr:from>
      <xdr:col>14</xdr:col>
      <xdr:colOff>145920</xdr:colOff>
      <xdr:row>42</xdr:row>
      <xdr:rowOff>57190</xdr:rowOff>
    </xdr:from>
    <xdr:to>
      <xdr:col>14</xdr:col>
      <xdr:colOff>146280</xdr:colOff>
      <xdr:row>42</xdr:row>
      <xdr:rowOff>57550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B43F73EE-07C7-AFE5-2630-53E21FBB98DD}"/>
                </a:ext>
              </a:extLst>
            </xdr14:cNvPr>
            <xdr14:cNvContentPartPr/>
          </xdr14:nvContentPartPr>
          <xdr14:nvPr macro=""/>
          <xdr14:xfrm>
            <a:off x="8680320" y="7442240"/>
            <a:ext cx="360" cy="360"/>
          </xdr14:xfrm>
        </xdr:contentPart>
      </mc:Choice>
      <mc:Fallback xmlns="">
        <xdr:pic>
          <xdr:nvPicPr>
            <xdr:cNvPr id="11" name="Ink 10">
              <a:extLst>
                <a:ext uri="{FF2B5EF4-FFF2-40B4-BE49-F238E27FC236}">
                  <a16:creationId xmlns:a16="http://schemas.microsoft.com/office/drawing/2014/main" id="{B43F73EE-07C7-AFE5-2630-53E21FBB98DD}"/>
                </a:ext>
              </a:extLst>
            </xdr:cNvPr>
            <xdr:cNvPicPr/>
          </xdr:nvPicPr>
          <xdr:blipFill>
            <a:blip xmlns:r="http://schemas.openxmlformats.org/officeDocument/2006/relationships" r:embed="rId12"/>
            <a:stretch>
              <a:fillRect/>
            </a:stretch>
          </xdr:blipFill>
          <xdr:spPr>
            <a:xfrm>
              <a:off x="8671680" y="7433240"/>
              <a:ext cx="18000" cy="18000"/>
            </a:xfrm>
            <a:prstGeom prst="rect">
              <a:avLst/>
            </a:prstGeom>
          </xdr:spPr>
        </xdr:pic>
      </mc:Fallback>
    </mc:AlternateContent>
    <xdr:clientData/>
  </xdr:twoCellAnchor>
  <xdr:twoCellAnchor>
    <xdr:from>
      <xdr:col>2</xdr:col>
      <xdr:colOff>0</xdr:colOff>
      <xdr:row>53</xdr:row>
      <xdr:rowOff>0</xdr:rowOff>
    </xdr:from>
    <xdr:to>
      <xdr:col>13</xdr:col>
      <xdr:colOff>390940</xdr:colOff>
      <xdr:row>77</xdr:row>
      <xdr:rowOff>38100</xdr:rowOff>
    </xdr:to>
    <xdr:graphicFrame macro="">
      <xdr:nvGraphicFramePr>
        <xdr:cNvPr id="12" name="Chart 11">
          <a:extLst>
            <a:ext uri="{FF2B5EF4-FFF2-40B4-BE49-F238E27FC236}">
              <a16:creationId xmlns:a16="http://schemas.microsoft.com/office/drawing/2014/main" id="{445BA0D2-AD40-340E-34D4-03B1F3F69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5</xdr:col>
      <xdr:colOff>274080</xdr:colOff>
      <xdr:row>70</xdr:row>
      <xdr:rowOff>121230</xdr:rowOff>
    </xdr:from>
    <xdr:to>
      <xdr:col>6</xdr:col>
      <xdr:colOff>97920</xdr:colOff>
      <xdr:row>72</xdr:row>
      <xdr:rowOff>65410</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3" name="Ink 12">
              <a:extLst>
                <a:ext uri="{FF2B5EF4-FFF2-40B4-BE49-F238E27FC236}">
                  <a16:creationId xmlns:a16="http://schemas.microsoft.com/office/drawing/2014/main" id="{C2F133DE-3ACC-6B9D-1061-D05C431A64D3}"/>
                </a:ext>
              </a:extLst>
            </xdr14:cNvPr>
            <xdr14:cNvContentPartPr/>
          </xdr14:nvContentPartPr>
          <xdr14:nvPr macro=""/>
          <xdr14:xfrm>
            <a:off x="3322080" y="12662480"/>
            <a:ext cx="433440" cy="312480"/>
          </xdr14:xfrm>
        </xdr:contentPart>
      </mc:Choice>
      <mc:Fallback xmlns="">
        <xdr:pic>
          <xdr:nvPicPr>
            <xdr:cNvPr id="13" name="Ink 12">
              <a:extLst>
                <a:ext uri="{FF2B5EF4-FFF2-40B4-BE49-F238E27FC236}">
                  <a16:creationId xmlns:a16="http://schemas.microsoft.com/office/drawing/2014/main" id="{C2F133DE-3ACC-6B9D-1061-D05C431A64D3}"/>
                </a:ext>
              </a:extLst>
            </xdr:cNvPr>
            <xdr:cNvPicPr/>
          </xdr:nvPicPr>
          <xdr:blipFill>
            <a:blip xmlns:r="http://schemas.openxmlformats.org/officeDocument/2006/relationships" r:embed="rId15"/>
            <a:stretch>
              <a:fillRect/>
            </a:stretch>
          </xdr:blipFill>
          <xdr:spPr>
            <a:xfrm>
              <a:off x="3313080" y="12653480"/>
              <a:ext cx="451080" cy="330120"/>
            </a:xfrm>
            <a:prstGeom prst="rect">
              <a:avLst/>
            </a:prstGeom>
          </xdr:spPr>
        </xdr:pic>
      </mc:Fallback>
    </mc:AlternateContent>
    <xdr:clientData/>
  </xdr:twoCellAnchor>
  <xdr:twoCellAnchor editAs="oneCell">
    <xdr:from>
      <xdr:col>3</xdr:col>
      <xdr:colOff>207360</xdr:colOff>
      <xdr:row>73</xdr:row>
      <xdr:rowOff>69900</xdr:rowOff>
    </xdr:from>
    <xdr:to>
      <xdr:col>3</xdr:col>
      <xdr:colOff>516240</xdr:colOff>
      <xdr:row>74</xdr:row>
      <xdr:rowOff>153590</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 name="Ink 15">
              <a:extLst>
                <a:ext uri="{FF2B5EF4-FFF2-40B4-BE49-F238E27FC236}">
                  <a16:creationId xmlns:a16="http://schemas.microsoft.com/office/drawing/2014/main" id="{83B6C023-311A-0ECC-1478-DD9C071E2697}"/>
                </a:ext>
              </a:extLst>
            </xdr14:cNvPr>
            <xdr14:cNvContentPartPr/>
          </xdr14:nvContentPartPr>
          <xdr14:nvPr macro=""/>
          <xdr14:xfrm>
            <a:off x="2036160" y="13163600"/>
            <a:ext cx="308880" cy="267840"/>
          </xdr14:xfrm>
        </xdr:contentPart>
      </mc:Choice>
      <mc:Fallback xmlns="">
        <xdr:pic>
          <xdr:nvPicPr>
            <xdr:cNvPr id="16" name="Ink 15">
              <a:extLst>
                <a:ext uri="{FF2B5EF4-FFF2-40B4-BE49-F238E27FC236}">
                  <a16:creationId xmlns:a16="http://schemas.microsoft.com/office/drawing/2014/main" id="{83B6C023-311A-0ECC-1478-DD9C071E2697}"/>
                </a:ext>
              </a:extLst>
            </xdr:cNvPr>
            <xdr:cNvPicPr/>
          </xdr:nvPicPr>
          <xdr:blipFill>
            <a:blip xmlns:r="http://schemas.openxmlformats.org/officeDocument/2006/relationships" r:embed="rId17"/>
            <a:stretch>
              <a:fillRect/>
            </a:stretch>
          </xdr:blipFill>
          <xdr:spPr>
            <a:xfrm>
              <a:off x="2027160" y="13154600"/>
              <a:ext cx="326520" cy="285480"/>
            </a:xfrm>
            <a:prstGeom prst="rect">
              <a:avLst/>
            </a:prstGeom>
          </xdr:spPr>
        </xdr:pic>
      </mc:Fallback>
    </mc:AlternateContent>
    <xdr:clientData/>
  </xdr:twoCellAnchor>
  <xdr:twoCellAnchor editAs="oneCell">
    <xdr:from>
      <xdr:col>9</xdr:col>
      <xdr:colOff>565200</xdr:colOff>
      <xdr:row>68</xdr:row>
      <xdr:rowOff>156900</xdr:rowOff>
    </xdr:from>
    <xdr:to>
      <xdr:col>10</xdr:col>
      <xdr:colOff>249720</xdr:colOff>
      <xdr:row>71</xdr:row>
      <xdr:rowOff>20970</xdr:rowOff>
    </xdr:to>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9" name="Ink 18">
              <a:extLst>
                <a:ext uri="{FF2B5EF4-FFF2-40B4-BE49-F238E27FC236}">
                  <a16:creationId xmlns:a16="http://schemas.microsoft.com/office/drawing/2014/main" id="{BE63314A-D1D5-940A-A061-20305EFBA628}"/>
                </a:ext>
              </a:extLst>
            </xdr14:cNvPr>
            <xdr14:cNvContentPartPr/>
          </xdr14:nvContentPartPr>
          <xdr14:nvPr macro=""/>
          <xdr14:xfrm>
            <a:off x="6051600" y="12329850"/>
            <a:ext cx="294120" cy="416520"/>
          </xdr14:xfrm>
        </xdr:contentPart>
      </mc:Choice>
      <mc:Fallback xmlns="">
        <xdr:pic>
          <xdr:nvPicPr>
            <xdr:cNvPr id="19" name="Ink 18">
              <a:extLst>
                <a:ext uri="{FF2B5EF4-FFF2-40B4-BE49-F238E27FC236}">
                  <a16:creationId xmlns:a16="http://schemas.microsoft.com/office/drawing/2014/main" id="{BE63314A-D1D5-940A-A061-20305EFBA628}"/>
                </a:ext>
              </a:extLst>
            </xdr:cNvPr>
            <xdr:cNvPicPr/>
          </xdr:nvPicPr>
          <xdr:blipFill>
            <a:blip xmlns:r="http://schemas.openxmlformats.org/officeDocument/2006/relationships" r:embed="rId19"/>
            <a:stretch>
              <a:fillRect/>
            </a:stretch>
          </xdr:blipFill>
          <xdr:spPr>
            <a:xfrm>
              <a:off x="6042960" y="12321342"/>
              <a:ext cx="311760" cy="433890"/>
            </a:xfrm>
            <a:prstGeom prst="rect">
              <a:avLst/>
            </a:prstGeom>
          </xdr:spPr>
        </xdr:pic>
      </mc:Fallback>
    </mc:AlternateContent>
    <xdr:clientData/>
  </xdr:twoCellAnchor>
  <xdr:twoCellAnchor editAs="oneCell">
    <xdr:from>
      <xdr:col>2</xdr:col>
      <xdr:colOff>400050</xdr:colOff>
      <xdr:row>6</xdr:row>
      <xdr:rowOff>152401</xdr:rowOff>
    </xdr:from>
    <xdr:to>
      <xdr:col>8</xdr:col>
      <xdr:colOff>387267</xdr:colOff>
      <xdr:row>19</xdr:row>
      <xdr:rowOff>120651</xdr:rowOff>
    </xdr:to>
    <xdr:pic>
      <xdr:nvPicPr>
        <xdr:cNvPr id="20" name="Picture 19" descr="A map of united states with blue and gray water&#10;&#10;Description automatically generated">
          <a:extLst>
            <a:ext uri="{FF2B5EF4-FFF2-40B4-BE49-F238E27FC236}">
              <a16:creationId xmlns:a16="http://schemas.microsoft.com/office/drawing/2014/main" id="{5C12D7F7-08CF-4FD7-A528-C121830FC64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l="5658" t="-3149" r="-504" b="15332"/>
        <a:stretch/>
      </xdr:blipFill>
      <xdr:spPr bwMode="auto">
        <a:xfrm>
          <a:off x="1619250" y="889001"/>
          <a:ext cx="3644817" cy="2362200"/>
        </a:xfrm>
        <a:prstGeom prst="rect">
          <a:avLst/>
        </a:prstGeom>
        <a:noFill/>
        <a:ln>
          <a:noFill/>
        </a:ln>
      </xdr:spPr>
    </xdr:pic>
    <xdr:clientData/>
  </xdr:twoCellAnchor>
  <xdr:twoCellAnchor editAs="oneCell">
    <xdr:from>
      <xdr:col>3</xdr:col>
      <xdr:colOff>518760</xdr:colOff>
      <xdr:row>12</xdr:row>
      <xdr:rowOff>163720</xdr:rowOff>
    </xdr:from>
    <xdr:to>
      <xdr:col>4</xdr:col>
      <xdr:colOff>89520</xdr:colOff>
      <xdr:row>13</xdr:row>
      <xdr:rowOff>134010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21" name="Ink 20">
              <a:extLst>
                <a:ext uri="{FF2B5EF4-FFF2-40B4-BE49-F238E27FC236}">
                  <a16:creationId xmlns:a16="http://schemas.microsoft.com/office/drawing/2014/main" id="{B4F3A4DC-8D27-4159-8A89-79626361724B}"/>
                </a:ext>
              </a:extLst>
            </xdr14:cNvPr>
            <xdr14:cNvContentPartPr/>
          </xdr14:nvContentPartPr>
          <xdr14:nvPr macro=""/>
          <xdr14:xfrm>
            <a:off x="2347560" y="1636920"/>
            <a:ext cx="180360" cy="154440"/>
          </xdr14:xfrm>
        </xdr:contentPart>
      </mc:Choice>
      <mc:Fallback xmlns="">
        <xdr:pic>
          <xdr:nvPicPr>
            <xdr:cNvPr id="4" name="Ink 3">
              <a:extLst>
                <a:ext uri="{FF2B5EF4-FFF2-40B4-BE49-F238E27FC236}">
                  <a16:creationId xmlns:a16="http://schemas.microsoft.com/office/drawing/2014/main" id="{9168F429-0368-C195-8B93-643E3AE2662B}"/>
                </a:ext>
              </a:extLst>
            </xdr:cNvPr>
            <xdr:cNvPicPr/>
          </xdr:nvPicPr>
          <xdr:blipFill>
            <a:blip xmlns:r="http://schemas.openxmlformats.org/officeDocument/2006/relationships" r:embed="rId22"/>
            <a:stretch>
              <a:fillRect/>
            </a:stretch>
          </xdr:blipFill>
          <xdr:spPr>
            <a:xfrm>
              <a:off x="2338920" y="1627920"/>
              <a:ext cx="198000" cy="172080"/>
            </a:xfrm>
            <a:prstGeom prst="rect">
              <a:avLst/>
            </a:prstGeom>
          </xdr:spPr>
        </xdr:pic>
      </mc:Fallback>
    </mc:AlternateContent>
    <xdr:clientData/>
  </xdr:twoCellAnchor>
  <xdr:twoCellAnchor editAs="oneCell">
    <xdr:from>
      <xdr:col>3</xdr:col>
      <xdr:colOff>30960</xdr:colOff>
      <xdr:row>13</xdr:row>
      <xdr:rowOff>25290</xdr:rowOff>
    </xdr:from>
    <xdr:to>
      <xdr:col>3</xdr:col>
      <xdr:colOff>225000</xdr:colOff>
      <xdr:row>14</xdr:row>
      <xdr:rowOff>21140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22" name="Ink 21">
              <a:extLst>
                <a:ext uri="{FF2B5EF4-FFF2-40B4-BE49-F238E27FC236}">
                  <a16:creationId xmlns:a16="http://schemas.microsoft.com/office/drawing/2014/main" id="{6936750E-2A7B-4BBE-8FE5-7DADE1B121F3}"/>
                </a:ext>
              </a:extLst>
            </xdr14:cNvPr>
            <xdr14:cNvContentPartPr/>
          </xdr14:nvContentPartPr>
          <xdr14:nvPr macro=""/>
          <xdr14:xfrm>
            <a:off x="1859760" y="1682640"/>
            <a:ext cx="194040" cy="180000"/>
          </xdr14:xfrm>
        </xdr:contentPart>
      </mc:Choice>
      <mc:Fallback xmlns="">
        <xdr:pic>
          <xdr:nvPicPr>
            <xdr:cNvPr id="5" name="Ink 4">
              <a:extLst>
                <a:ext uri="{FF2B5EF4-FFF2-40B4-BE49-F238E27FC236}">
                  <a16:creationId xmlns:a16="http://schemas.microsoft.com/office/drawing/2014/main" id="{1944D753-AB91-7BAC-42E3-DD408E1105E7}"/>
                </a:ext>
              </a:extLst>
            </xdr:cNvPr>
            <xdr:cNvPicPr/>
          </xdr:nvPicPr>
          <xdr:blipFill>
            <a:blip xmlns:r="http://schemas.openxmlformats.org/officeDocument/2006/relationships" r:embed="rId24"/>
            <a:stretch>
              <a:fillRect/>
            </a:stretch>
          </xdr:blipFill>
          <xdr:spPr>
            <a:xfrm>
              <a:off x="1850760" y="1673640"/>
              <a:ext cx="211680" cy="197640"/>
            </a:xfrm>
            <a:prstGeom prst="rect">
              <a:avLst/>
            </a:prstGeom>
          </xdr:spPr>
        </xdr:pic>
      </mc:Fallback>
    </mc:AlternateContent>
    <xdr:clientData/>
  </xdr:twoCellAnchor>
  <xdr:twoCellAnchor>
    <xdr:from>
      <xdr:col>1</xdr:col>
      <xdr:colOff>326390</xdr:colOff>
      <xdr:row>24</xdr:row>
      <xdr:rowOff>106680</xdr:rowOff>
    </xdr:from>
    <xdr:to>
      <xdr:col>11</xdr:col>
      <xdr:colOff>20955</xdr:colOff>
      <xdr:row>50</xdr:row>
      <xdr:rowOff>86360</xdr:rowOff>
    </xdr:to>
    <xdr:graphicFrame macro="">
      <xdr:nvGraphicFramePr>
        <xdr:cNvPr id="23" name="Chart 22">
          <a:extLst>
            <a:ext uri="{FF2B5EF4-FFF2-40B4-BE49-F238E27FC236}">
              <a16:creationId xmlns:a16="http://schemas.microsoft.com/office/drawing/2014/main" id="{687546EC-163A-48E3-AAC2-75F69371B6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2</xdr:col>
      <xdr:colOff>366960</xdr:colOff>
      <xdr:row>36</xdr:row>
      <xdr:rowOff>18260</xdr:rowOff>
    </xdr:from>
    <xdr:to>
      <xdr:col>3</xdr:col>
      <xdr:colOff>312480</xdr:colOff>
      <xdr:row>38</xdr:row>
      <xdr:rowOff>37320</xdr:rowOff>
    </xdr:to>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24" name="Ink 23">
              <a:extLst>
                <a:ext uri="{FF2B5EF4-FFF2-40B4-BE49-F238E27FC236}">
                  <a16:creationId xmlns:a16="http://schemas.microsoft.com/office/drawing/2014/main" id="{54F17FA6-0513-47FB-8405-5E9FEFC2881A}"/>
                </a:ext>
              </a:extLst>
            </xdr14:cNvPr>
            <xdr14:cNvContentPartPr/>
          </xdr14:nvContentPartPr>
          <xdr14:nvPr macro=""/>
          <xdr14:xfrm>
            <a:off x="1586160" y="6298410"/>
            <a:ext cx="555120" cy="387360"/>
          </xdr14:xfrm>
        </xdr:contentPart>
      </mc:Choice>
      <mc:Fallback xmlns="">
        <xdr:pic>
          <xdr:nvPicPr>
            <xdr:cNvPr id="9" name="Ink 8">
              <a:extLst>
                <a:ext uri="{FF2B5EF4-FFF2-40B4-BE49-F238E27FC236}">
                  <a16:creationId xmlns:a16="http://schemas.microsoft.com/office/drawing/2014/main" id="{DA25B2D6-E8CE-F34E-A0C7-A123711131AF}"/>
                </a:ext>
              </a:extLst>
            </xdr:cNvPr>
            <xdr:cNvPicPr/>
          </xdr:nvPicPr>
          <xdr:blipFill>
            <a:blip xmlns:r="http://schemas.openxmlformats.org/officeDocument/2006/relationships" r:embed="rId27"/>
            <a:stretch>
              <a:fillRect/>
            </a:stretch>
          </xdr:blipFill>
          <xdr:spPr>
            <a:xfrm>
              <a:off x="1577520" y="6289410"/>
              <a:ext cx="572760" cy="405000"/>
            </a:xfrm>
            <a:prstGeom prst="rect">
              <a:avLst/>
            </a:prstGeom>
          </xdr:spPr>
        </xdr:pic>
      </mc:Fallback>
    </mc:AlternateContent>
    <xdr:clientData/>
  </xdr:twoCellAnchor>
  <xdr:twoCellAnchor editAs="oneCell">
    <xdr:from>
      <xdr:col>2</xdr:col>
      <xdr:colOff>526080</xdr:colOff>
      <xdr:row>43</xdr:row>
      <xdr:rowOff>50770</xdr:rowOff>
    </xdr:from>
    <xdr:to>
      <xdr:col>3</xdr:col>
      <xdr:colOff>276840</xdr:colOff>
      <xdr:row>45</xdr:row>
      <xdr:rowOff>6830</xdr:rowOff>
    </xdr:to>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25" name="Ink 24">
              <a:extLst>
                <a:ext uri="{FF2B5EF4-FFF2-40B4-BE49-F238E27FC236}">
                  <a16:creationId xmlns:a16="http://schemas.microsoft.com/office/drawing/2014/main" id="{766144BC-E5C8-4779-9FCC-75DC52E93559}"/>
                </a:ext>
              </a:extLst>
            </xdr14:cNvPr>
            <xdr14:cNvContentPartPr/>
          </xdr14:nvContentPartPr>
          <xdr14:nvPr macro=""/>
          <xdr14:xfrm>
            <a:off x="1745280" y="7619970"/>
            <a:ext cx="360360" cy="324360"/>
          </xdr14:xfrm>
        </xdr:contentPart>
      </mc:Choice>
      <mc:Fallback xmlns="">
        <xdr:pic>
          <xdr:nvPicPr>
            <xdr:cNvPr id="10" name="Ink 9">
              <a:extLst>
                <a:ext uri="{FF2B5EF4-FFF2-40B4-BE49-F238E27FC236}">
                  <a16:creationId xmlns:a16="http://schemas.microsoft.com/office/drawing/2014/main" id="{D6D3537E-AF05-B98E-9348-94CC153E426E}"/>
                </a:ext>
              </a:extLst>
            </xdr:cNvPr>
            <xdr:cNvPicPr/>
          </xdr:nvPicPr>
          <xdr:blipFill>
            <a:blip xmlns:r="http://schemas.openxmlformats.org/officeDocument/2006/relationships" r:embed="rId29"/>
            <a:stretch>
              <a:fillRect/>
            </a:stretch>
          </xdr:blipFill>
          <xdr:spPr>
            <a:xfrm>
              <a:off x="1736280" y="7610970"/>
              <a:ext cx="378000" cy="342000"/>
            </a:xfrm>
            <a:prstGeom prst="rect">
              <a:avLst/>
            </a:prstGeom>
          </xdr:spPr>
        </xdr:pic>
      </mc:Fallback>
    </mc:AlternateContent>
    <xdr:clientData/>
  </xdr:twoCellAnchor>
  <xdr:twoCellAnchor editAs="oneCell">
    <xdr:from>
      <xdr:col>14</xdr:col>
      <xdr:colOff>145920</xdr:colOff>
      <xdr:row>42</xdr:row>
      <xdr:rowOff>57190</xdr:rowOff>
    </xdr:from>
    <xdr:to>
      <xdr:col>14</xdr:col>
      <xdr:colOff>146280</xdr:colOff>
      <xdr:row>42</xdr:row>
      <xdr:rowOff>57550</xdr:rowOff>
    </xdr:to>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26" name="Ink 25">
              <a:extLst>
                <a:ext uri="{FF2B5EF4-FFF2-40B4-BE49-F238E27FC236}">
                  <a16:creationId xmlns:a16="http://schemas.microsoft.com/office/drawing/2014/main" id="{CB615D8F-66D6-435C-B581-9E76C6CC6233}"/>
                </a:ext>
              </a:extLst>
            </xdr14:cNvPr>
            <xdr14:cNvContentPartPr/>
          </xdr14:nvContentPartPr>
          <xdr14:nvPr macro=""/>
          <xdr14:xfrm>
            <a:off x="8680320" y="7442240"/>
            <a:ext cx="360" cy="360"/>
          </xdr14:xfrm>
        </xdr:contentPart>
      </mc:Choice>
      <mc:Fallback xmlns="">
        <xdr:pic>
          <xdr:nvPicPr>
            <xdr:cNvPr id="11" name="Ink 10">
              <a:extLst>
                <a:ext uri="{FF2B5EF4-FFF2-40B4-BE49-F238E27FC236}">
                  <a16:creationId xmlns:a16="http://schemas.microsoft.com/office/drawing/2014/main" id="{B43F73EE-07C7-AFE5-2630-53E21FBB98DD}"/>
                </a:ext>
              </a:extLst>
            </xdr:cNvPr>
            <xdr:cNvPicPr/>
          </xdr:nvPicPr>
          <xdr:blipFill>
            <a:blip xmlns:r="http://schemas.openxmlformats.org/officeDocument/2006/relationships" r:embed="rId31"/>
            <a:stretch>
              <a:fillRect/>
            </a:stretch>
          </xdr:blipFill>
          <xdr:spPr>
            <a:xfrm>
              <a:off x="8671680" y="7433240"/>
              <a:ext cx="18000" cy="18000"/>
            </a:xfrm>
            <a:prstGeom prst="rect">
              <a:avLst/>
            </a:prstGeom>
          </xdr:spPr>
        </xdr:pic>
      </mc:Fallback>
    </mc:AlternateContent>
    <xdr:clientData/>
  </xdr:twoCellAnchor>
  <xdr:twoCellAnchor>
    <xdr:from>
      <xdr:col>2</xdr:col>
      <xdr:colOff>0</xdr:colOff>
      <xdr:row>53</xdr:row>
      <xdr:rowOff>0</xdr:rowOff>
    </xdr:from>
    <xdr:to>
      <xdr:col>13</xdr:col>
      <xdr:colOff>390940</xdr:colOff>
      <xdr:row>77</xdr:row>
      <xdr:rowOff>38100</xdr:rowOff>
    </xdr:to>
    <xdr:graphicFrame macro="">
      <xdr:nvGraphicFramePr>
        <xdr:cNvPr id="27" name="Chart 26">
          <a:extLst>
            <a:ext uri="{FF2B5EF4-FFF2-40B4-BE49-F238E27FC236}">
              <a16:creationId xmlns:a16="http://schemas.microsoft.com/office/drawing/2014/main" id="{A4DE36EA-293C-4008-AF30-A604D6AC3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5</xdr:col>
      <xdr:colOff>274080</xdr:colOff>
      <xdr:row>70</xdr:row>
      <xdr:rowOff>121230</xdr:rowOff>
    </xdr:from>
    <xdr:to>
      <xdr:col>6</xdr:col>
      <xdr:colOff>97920</xdr:colOff>
      <xdr:row>72</xdr:row>
      <xdr:rowOff>65410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28" name="Ink 27">
              <a:extLst>
                <a:ext uri="{FF2B5EF4-FFF2-40B4-BE49-F238E27FC236}">
                  <a16:creationId xmlns:a16="http://schemas.microsoft.com/office/drawing/2014/main" id="{10082807-7FF0-4DF1-B64D-9B4392FA3569}"/>
                </a:ext>
              </a:extLst>
            </xdr14:cNvPr>
            <xdr14:cNvContentPartPr/>
          </xdr14:nvContentPartPr>
          <xdr14:nvPr macro=""/>
          <xdr14:xfrm>
            <a:off x="3322080" y="12662480"/>
            <a:ext cx="433440" cy="312480"/>
          </xdr14:xfrm>
        </xdr:contentPart>
      </mc:Choice>
      <mc:Fallback xmlns="">
        <xdr:pic>
          <xdr:nvPicPr>
            <xdr:cNvPr id="13" name="Ink 12">
              <a:extLst>
                <a:ext uri="{FF2B5EF4-FFF2-40B4-BE49-F238E27FC236}">
                  <a16:creationId xmlns:a16="http://schemas.microsoft.com/office/drawing/2014/main" id="{C2F133DE-3ACC-6B9D-1061-D05C431A64D3}"/>
                </a:ext>
              </a:extLst>
            </xdr:cNvPr>
            <xdr:cNvPicPr/>
          </xdr:nvPicPr>
          <xdr:blipFill>
            <a:blip xmlns:r="http://schemas.openxmlformats.org/officeDocument/2006/relationships" r:embed="rId34"/>
            <a:stretch>
              <a:fillRect/>
            </a:stretch>
          </xdr:blipFill>
          <xdr:spPr>
            <a:xfrm>
              <a:off x="3313080" y="12653480"/>
              <a:ext cx="451080" cy="330120"/>
            </a:xfrm>
            <a:prstGeom prst="rect">
              <a:avLst/>
            </a:prstGeom>
          </xdr:spPr>
        </xdr:pic>
      </mc:Fallback>
    </mc:AlternateContent>
    <xdr:clientData/>
  </xdr:twoCellAnchor>
  <xdr:twoCellAnchor editAs="oneCell">
    <xdr:from>
      <xdr:col>3</xdr:col>
      <xdr:colOff>207360</xdr:colOff>
      <xdr:row>73</xdr:row>
      <xdr:rowOff>69900</xdr:rowOff>
    </xdr:from>
    <xdr:to>
      <xdr:col>3</xdr:col>
      <xdr:colOff>516240</xdr:colOff>
      <xdr:row>74</xdr:row>
      <xdr:rowOff>153590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9" name="Ink 28">
              <a:extLst>
                <a:ext uri="{FF2B5EF4-FFF2-40B4-BE49-F238E27FC236}">
                  <a16:creationId xmlns:a16="http://schemas.microsoft.com/office/drawing/2014/main" id="{52426653-E7AE-466C-8CC9-62B8AB09C19C}"/>
                </a:ext>
              </a:extLst>
            </xdr14:cNvPr>
            <xdr14:cNvContentPartPr/>
          </xdr14:nvContentPartPr>
          <xdr14:nvPr macro=""/>
          <xdr14:xfrm>
            <a:off x="2036160" y="13163600"/>
            <a:ext cx="308880" cy="267840"/>
          </xdr14:xfrm>
        </xdr:contentPart>
      </mc:Choice>
      <mc:Fallback xmlns="">
        <xdr:pic>
          <xdr:nvPicPr>
            <xdr:cNvPr id="16" name="Ink 15">
              <a:extLst>
                <a:ext uri="{FF2B5EF4-FFF2-40B4-BE49-F238E27FC236}">
                  <a16:creationId xmlns:a16="http://schemas.microsoft.com/office/drawing/2014/main" id="{83B6C023-311A-0ECC-1478-DD9C071E2697}"/>
                </a:ext>
              </a:extLst>
            </xdr:cNvPr>
            <xdr:cNvPicPr/>
          </xdr:nvPicPr>
          <xdr:blipFill>
            <a:blip xmlns:r="http://schemas.openxmlformats.org/officeDocument/2006/relationships" r:embed="rId36"/>
            <a:stretch>
              <a:fillRect/>
            </a:stretch>
          </xdr:blipFill>
          <xdr:spPr>
            <a:xfrm>
              <a:off x="2027160" y="13154600"/>
              <a:ext cx="326520" cy="285480"/>
            </a:xfrm>
            <a:prstGeom prst="rect">
              <a:avLst/>
            </a:prstGeom>
          </xdr:spPr>
        </xdr:pic>
      </mc:Fallback>
    </mc:AlternateContent>
    <xdr:clientData/>
  </xdr:twoCellAnchor>
  <xdr:twoCellAnchor editAs="oneCell">
    <xdr:from>
      <xdr:col>9</xdr:col>
      <xdr:colOff>565200</xdr:colOff>
      <xdr:row>68</xdr:row>
      <xdr:rowOff>156900</xdr:rowOff>
    </xdr:from>
    <xdr:to>
      <xdr:col>10</xdr:col>
      <xdr:colOff>249720</xdr:colOff>
      <xdr:row>71</xdr:row>
      <xdr:rowOff>20970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30" name="Ink 29">
              <a:extLst>
                <a:ext uri="{FF2B5EF4-FFF2-40B4-BE49-F238E27FC236}">
                  <a16:creationId xmlns:a16="http://schemas.microsoft.com/office/drawing/2014/main" id="{E44EB456-C7F5-4E30-A22B-DB614548BC53}"/>
                </a:ext>
              </a:extLst>
            </xdr14:cNvPr>
            <xdr14:cNvContentPartPr/>
          </xdr14:nvContentPartPr>
          <xdr14:nvPr macro=""/>
          <xdr14:xfrm>
            <a:off x="6051600" y="12329850"/>
            <a:ext cx="294120" cy="416520"/>
          </xdr14:xfrm>
        </xdr:contentPart>
      </mc:Choice>
      <mc:Fallback xmlns="">
        <xdr:pic>
          <xdr:nvPicPr>
            <xdr:cNvPr id="19" name="Ink 18">
              <a:extLst>
                <a:ext uri="{FF2B5EF4-FFF2-40B4-BE49-F238E27FC236}">
                  <a16:creationId xmlns:a16="http://schemas.microsoft.com/office/drawing/2014/main" id="{BE63314A-D1D5-940A-A061-20305EFBA628}"/>
                </a:ext>
              </a:extLst>
            </xdr:cNvPr>
            <xdr:cNvPicPr/>
          </xdr:nvPicPr>
          <xdr:blipFill>
            <a:blip xmlns:r="http://schemas.openxmlformats.org/officeDocument/2006/relationships" r:embed="rId38"/>
            <a:stretch>
              <a:fillRect/>
            </a:stretch>
          </xdr:blipFill>
          <xdr:spPr>
            <a:xfrm>
              <a:off x="6042949" y="12321203"/>
              <a:ext cx="311782" cy="434175"/>
            </a:xfrm>
            <a:prstGeom prst="rect">
              <a:avLst/>
            </a:prstGeom>
          </xdr:spPr>
        </xdr:pic>
      </mc:Fallback>
    </mc:AlternateContent>
    <xdr:clientData/>
  </xdr:twoCellAnchor>
  <xdr:twoCellAnchor>
    <xdr:from>
      <xdr:col>3</xdr:col>
      <xdr:colOff>0</xdr:colOff>
      <xdr:row>87</xdr:row>
      <xdr:rowOff>0</xdr:rowOff>
    </xdr:from>
    <xdr:to>
      <xdr:col>17</xdr:col>
      <xdr:colOff>485775</xdr:colOff>
      <xdr:row>120</xdr:row>
      <xdr:rowOff>32385</xdr:rowOff>
    </xdr:to>
    <xdr:graphicFrame macro="">
      <xdr:nvGraphicFramePr>
        <xdr:cNvPr id="31" name="Chart 30">
          <a:extLst>
            <a:ext uri="{FF2B5EF4-FFF2-40B4-BE49-F238E27FC236}">
              <a16:creationId xmlns:a16="http://schemas.microsoft.com/office/drawing/2014/main" id="{2BB0296C-3116-442F-8C72-36684D5E4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xdr:col>
      <xdr:colOff>0</xdr:colOff>
      <xdr:row>127</xdr:row>
      <xdr:rowOff>0</xdr:rowOff>
    </xdr:from>
    <xdr:to>
      <xdr:col>15</xdr:col>
      <xdr:colOff>514350</xdr:colOff>
      <xdr:row>155</xdr:row>
      <xdr:rowOff>36195</xdr:rowOff>
    </xdr:to>
    <xdr:graphicFrame macro="">
      <xdr:nvGraphicFramePr>
        <xdr:cNvPr id="32" name="Chart 31">
          <a:extLst>
            <a:ext uri="{FF2B5EF4-FFF2-40B4-BE49-F238E27FC236}">
              <a16:creationId xmlns:a16="http://schemas.microsoft.com/office/drawing/2014/main" id="{33BB26D1-90D2-4058-91CB-B10287687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3</xdr:col>
      <xdr:colOff>0</xdr:colOff>
      <xdr:row>162</xdr:row>
      <xdr:rowOff>0</xdr:rowOff>
    </xdr:from>
    <xdr:to>
      <xdr:col>11</xdr:col>
      <xdr:colOff>457200</xdr:colOff>
      <xdr:row>191</xdr:row>
      <xdr:rowOff>30480</xdr:rowOff>
    </xdr:to>
    <xdr:sp macro="" textlink="">
      <xdr:nvSpPr>
        <xdr:cNvPr id="33" name="AutoShape 12">
          <a:extLst>
            <a:ext uri="{FF2B5EF4-FFF2-40B4-BE49-F238E27FC236}">
              <a16:creationId xmlns:a16="http://schemas.microsoft.com/office/drawing/2014/main" id="{456F9183-967F-4CB4-8305-2D750D25B41E}"/>
            </a:ext>
          </a:extLst>
        </xdr:cNvPr>
        <xdr:cNvSpPr>
          <a:spLocks noChangeAspect="1" noChangeArrowheads="1"/>
        </xdr:cNvSpPr>
      </xdr:nvSpPr>
      <xdr:spPr bwMode="auto">
        <a:xfrm>
          <a:off x="1828800" y="29483050"/>
          <a:ext cx="5334000" cy="53708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xdr:colOff>
      <xdr:row>162</xdr:row>
      <xdr:rowOff>0</xdr:rowOff>
    </xdr:from>
    <xdr:to>
      <xdr:col>16</xdr:col>
      <xdr:colOff>449581</xdr:colOff>
      <xdr:row>187</xdr:row>
      <xdr:rowOff>129540</xdr:rowOff>
    </xdr:to>
    <xdr:pic>
      <xdr:nvPicPr>
        <xdr:cNvPr id="34" name="Picture 33">
          <a:extLst>
            <a:ext uri="{FF2B5EF4-FFF2-40B4-BE49-F238E27FC236}">
              <a16:creationId xmlns:a16="http://schemas.microsoft.com/office/drawing/2014/main" id="{6A1CD3BB-1107-4AF3-B65C-391021C90FA6}"/>
            </a:ext>
          </a:extLst>
        </xdr:cNvPr>
        <xdr:cNvPicPr>
          <a:picLocks noChangeAspect="1"/>
        </xdr:cNvPicPr>
      </xdr:nvPicPr>
      <xdr:blipFill>
        <a:blip xmlns:r="http://schemas.openxmlformats.org/officeDocument/2006/relationships" r:embed="rId41"/>
        <a:stretch>
          <a:fillRect/>
        </a:stretch>
      </xdr:blipFill>
      <xdr:spPr>
        <a:xfrm>
          <a:off x="1828801" y="29483050"/>
          <a:ext cx="8374380" cy="4733290"/>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0.10979</cdr:x>
      <cdr:y>0.16659</cdr:y>
    </cdr:from>
    <cdr:to>
      <cdr:x>0.17036</cdr:x>
      <cdr:y>0.2223</cdr:y>
    </cdr:to>
    <cdr:sp macro="" textlink="">
      <cdr:nvSpPr>
        <cdr:cNvPr id="2" name="TextBox 1">
          <a:extLst xmlns:a="http://schemas.openxmlformats.org/drawingml/2006/main">
            <a:ext uri="{FF2B5EF4-FFF2-40B4-BE49-F238E27FC236}">
              <a16:creationId xmlns:a16="http://schemas.microsoft.com/office/drawing/2014/main" id="{F6B2C01D-2FAC-EF80-920F-8450245DF8E5}"/>
            </a:ext>
          </a:extLst>
        </cdr:cNvPr>
        <cdr:cNvSpPr txBox="1"/>
      </cdr:nvSpPr>
      <cdr:spPr>
        <a:xfrm xmlns:a="http://schemas.openxmlformats.org/drawingml/2006/main">
          <a:off x="691762" y="737131"/>
          <a:ext cx="381663" cy="2464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kern="1200" dirty="0"/>
            <a:t>73</a:t>
          </a:r>
        </a:p>
      </cdr:txBody>
    </cdr:sp>
  </cdr:relSizeAnchor>
  <cdr:relSizeAnchor xmlns:cdr="http://schemas.openxmlformats.org/drawingml/2006/chartDrawing">
    <cdr:from>
      <cdr:x>0.29957</cdr:x>
      <cdr:y>0.69381</cdr:y>
    </cdr:from>
    <cdr:to>
      <cdr:x>0.36015</cdr:x>
      <cdr:y>0.74952</cdr:y>
    </cdr:to>
    <cdr:sp macro="" textlink="">
      <cdr:nvSpPr>
        <cdr:cNvPr id="3" name="TextBox 1">
          <a:extLst xmlns:a="http://schemas.openxmlformats.org/drawingml/2006/main">
            <a:ext uri="{FF2B5EF4-FFF2-40B4-BE49-F238E27FC236}">
              <a16:creationId xmlns:a16="http://schemas.microsoft.com/office/drawing/2014/main" id="{5D552611-B272-5F63-29DE-D43BB26E117E}"/>
            </a:ext>
          </a:extLst>
        </cdr:cNvPr>
        <cdr:cNvSpPr txBox="1"/>
      </cdr:nvSpPr>
      <cdr:spPr>
        <a:xfrm xmlns:a="http://schemas.openxmlformats.org/drawingml/2006/main">
          <a:off x="1887550" y="3069955"/>
          <a:ext cx="381663" cy="2464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kern="1200" dirty="0"/>
            <a:t>13</a:t>
          </a:r>
          <a:endParaRPr lang="en-AU" sz="1100" kern="1200" dirty="0"/>
        </a:p>
      </cdr:txBody>
    </cdr:sp>
  </cdr:relSizeAnchor>
  <cdr:relSizeAnchor xmlns:cdr="http://schemas.openxmlformats.org/drawingml/2006/chartDrawing">
    <cdr:from>
      <cdr:x>0.48683</cdr:x>
      <cdr:y>0.6981</cdr:y>
    </cdr:from>
    <cdr:to>
      <cdr:x>0.54741</cdr:x>
      <cdr:y>0.75381</cdr:y>
    </cdr:to>
    <cdr:sp macro="" textlink="">
      <cdr:nvSpPr>
        <cdr:cNvPr id="4" name="TextBox 1">
          <a:extLst xmlns:a="http://schemas.openxmlformats.org/drawingml/2006/main">
            <a:ext uri="{FF2B5EF4-FFF2-40B4-BE49-F238E27FC236}">
              <a16:creationId xmlns:a16="http://schemas.microsoft.com/office/drawing/2014/main" id="{D2CF133F-2ABA-8567-6AF6-87F2EBDCB1DF}"/>
            </a:ext>
          </a:extLst>
        </cdr:cNvPr>
        <cdr:cNvSpPr txBox="1"/>
      </cdr:nvSpPr>
      <cdr:spPr>
        <a:xfrm xmlns:a="http://schemas.openxmlformats.org/drawingml/2006/main">
          <a:off x="3067436" y="3088950"/>
          <a:ext cx="381663" cy="2464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kern="1200" dirty="0"/>
            <a:t>12</a:t>
          </a:r>
          <a:endParaRPr lang="en-AU" sz="1100" kern="1200" dirty="0"/>
        </a:p>
      </cdr:txBody>
    </cdr:sp>
  </cdr:relSizeAnchor>
  <cdr:relSizeAnchor xmlns:cdr="http://schemas.openxmlformats.org/drawingml/2006/chartDrawing">
    <cdr:from>
      <cdr:x>0.85329</cdr:x>
      <cdr:y>0.77502</cdr:y>
    </cdr:from>
    <cdr:to>
      <cdr:x>0.91387</cdr:x>
      <cdr:y>0.83072</cdr:y>
    </cdr:to>
    <cdr:sp macro="" textlink="">
      <cdr:nvSpPr>
        <cdr:cNvPr id="6" name="TextBox 1">
          <a:extLst xmlns:a="http://schemas.openxmlformats.org/drawingml/2006/main">
            <a:ext uri="{FF2B5EF4-FFF2-40B4-BE49-F238E27FC236}">
              <a16:creationId xmlns:a16="http://schemas.microsoft.com/office/drawing/2014/main" id="{C19F30F4-EBA5-9DDB-5D89-E2BA753DA1A1}"/>
            </a:ext>
          </a:extLst>
        </cdr:cNvPr>
        <cdr:cNvSpPr txBox="1"/>
      </cdr:nvSpPr>
      <cdr:spPr>
        <a:xfrm xmlns:a="http://schemas.openxmlformats.org/drawingml/2006/main">
          <a:off x="5376407" y="3429289"/>
          <a:ext cx="381663" cy="2464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kern="1200" dirty="0"/>
            <a:t>3</a:t>
          </a:r>
          <a:endParaRPr lang="en-AU" sz="1100" kern="1200" dirty="0"/>
        </a:p>
      </cdr:txBody>
    </cdr:sp>
  </cdr:relSizeAnchor>
  <cdr:relSizeAnchor xmlns:cdr="http://schemas.openxmlformats.org/drawingml/2006/chartDrawing">
    <cdr:from>
      <cdr:x>0.67767</cdr:x>
      <cdr:y>0.72935</cdr:y>
    </cdr:from>
    <cdr:to>
      <cdr:x>0.73824</cdr:x>
      <cdr:y>0.78506</cdr:y>
    </cdr:to>
    <cdr:sp macro="" textlink="">
      <cdr:nvSpPr>
        <cdr:cNvPr id="7" name="TextBox 1">
          <a:extLst xmlns:a="http://schemas.openxmlformats.org/drawingml/2006/main">
            <a:ext uri="{FF2B5EF4-FFF2-40B4-BE49-F238E27FC236}">
              <a16:creationId xmlns:a16="http://schemas.microsoft.com/office/drawing/2014/main" id="{C19F30F4-EBA5-9DDB-5D89-E2BA753DA1A1}"/>
            </a:ext>
          </a:extLst>
        </cdr:cNvPr>
        <cdr:cNvSpPr txBox="1"/>
      </cdr:nvSpPr>
      <cdr:spPr>
        <a:xfrm xmlns:a="http://schemas.openxmlformats.org/drawingml/2006/main">
          <a:off x="4269849" y="3227215"/>
          <a:ext cx="381663" cy="2464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kern="1200" dirty="0"/>
            <a:t>8</a:t>
          </a:r>
          <a:endParaRPr lang="en-AU" sz="1100" kern="1200" dirty="0"/>
        </a:p>
      </cdr:txBody>
    </cdr:sp>
  </cdr:relSizeAnchor>
</c:userShapes>
</file>

<file path=xl/drawings/drawing7.xml><?xml version="1.0" encoding="utf-8"?>
<c:userShapes xmlns:c="http://schemas.openxmlformats.org/drawingml/2006/chart">
  <cdr:relSizeAnchor xmlns:cdr="http://schemas.openxmlformats.org/drawingml/2006/chartDrawing">
    <cdr:from>
      <cdr:x>0.10979</cdr:x>
      <cdr:y>0.16659</cdr:y>
    </cdr:from>
    <cdr:to>
      <cdr:x>0.17036</cdr:x>
      <cdr:y>0.2223</cdr:y>
    </cdr:to>
    <cdr:sp macro="" textlink="">
      <cdr:nvSpPr>
        <cdr:cNvPr id="2" name="TextBox 1">
          <a:extLst xmlns:a="http://schemas.openxmlformats.org/drawingml/2006/main">
            <a:ext uri="{FF2B5EF4-FFF2-40B4-BE49-F238E27FC236}">
              <a16:creationId xmlns:a16="http://schemas.microsoft.com/office/drawing/2014/main" id="{F6B2C01D-2FAC-EF80-920F-8450245DF8E5}"/>
            </a:ext>
          </a:extLst>
        </cdr:cNvPr>
        <cdr:cNvSpPr txBox="1"/>
      </cdr:nvSpPr>
      <cdr:spPr>
        <a:xfrm xmlns:a="http://schemas.openxmlformats.org/drawingml/2006/main">
          <a:off x="691762" y="737131"/>
          <a:ext cx="381663" cy="2464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kern="1200" dirty="0"/>
            <a:t>73</a:t>
          </a:r>
        </a:p>
      </cdr:txBody>
    </cdr:sp>
  </cdr:relSizeAnchor>
  <cdr:relSizeAnchor xmlns:cdr="http://schemas.openxmlformats.org/drawingml/2006/chartDrawing">
    <cdr:from>
      <cdr:x>0.29957</cdr:x>
      <cdr:y>0.69381</cdr:y>
    </cdr:from>
    <cdr:to>
      <cdr:x>0.36015</cdr:x>
      <cdr:y>0.74952</cdr:y>
    </cdr:to>
    <cdr:sp macro="" textlink="">
      <cdr:nvSpPr>
        <cdr:cNvPr id="3" name="TextBox 1">
          <a:extLst xmlns:a="http://schemas.openxmlformats.org/drawingml/2006/main">
            <a:ext uri="{FF2B5EF4-FFF2-40B4-BE49-F238E27FC236}">
              <a16:creationId xmlns:a16="http://schemas.microsoft.com/office/drawing/2014/main" id="{5D552611-B272-5F63-29DE-D43BB26E117E}"/>
            </a:ext>
          </a:extLst>
        </cdr:cNvPr>
        <cdr:cNvSpPr txBox="1"/>
      </cdr:nvSpPr>
      <cdr:spPr>
        <a:xfrm xmlns:a="http://schemas.openxmlformats.org/drawingml/2006/main">
          <a:off x="1887550" y="3069955"/>
          <a:ext cx="381663" cy="2464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kern="1200" dirty="0"/>
            <a:t>13</a:t>
          </a:r>
          <a:endParaRPr lang="en-AU" sz="1100" kern="1200" dirty="0"/>
        </a:p>
      </cdr:txBody>
    </cdr:sp>
  </cdr:relSizeAnchor>
  <cdr:relSizeAnchor xmlns:cdr="http://schemas.openxmlformats.org/drawingml/2006/chartDrawing">
    <cdr:from>
      <cdr:x>0.48683</cdr:x>
      <cdr:y>0.6981</cdr:y>
    </cdr:from>
    <cdr:to>
      <cdr:x>0.54741</cdr:x>
      <cdr:y>0.75381</cdr:y>
    </cdr:to>
    <cdr:sp macro="" textlink="">
      <cdr:nvSpPr>
        <cdr:cNvPr id="4" name="TextBox 1">
          <a:extLst xmlns:a="http://schemas.openxmlformats.org/drawingml/2006/main">
            <a:ext uri="{FF2B5EF4-FFF2-40B4-BE49-F238E27FC236}">
              <a16:creationId xmlns:a16="http://schemas.microsoft.com/office/drawing/2014/main" id="{D2CF133F-2ABA-8567-6AF6-87F2EBDCB1DF}"/>
            </a:ext>
          </a:extLst>
        </cdr:cNvPr>
        <cdr:cNvSpPr txBox="1"/>
      </cdr:nvSpPr>
      <cdr:spPr>
        <a:xfrm xmlns:a="http://schemas.openxmlformats.org/drawingml/2006/main">
          <a:off x="3067436" y="3088950"/>
          <a:ext cx="381663" cy="2464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kern="1200" dirty="0"/>
            <a:t>12</a:t>
          </a:r>
          <a:endParaRPr lang="en-AU" sz="1100" kern="1200" dirty="0"/>
        </a:p>
      </cdr:txBody>
    </cdr:sp>
  </cdr:relSizeAnchor>
  <cdr:relSizeAnchor xmlns:cdr="http://schemas.openxmlformats.org/drawingml/2006/chartDrawing">
    <cdr:from>
      <cdr:x>0.85329</cdr:x>
      <cdr:y>0.77502</cdr:y>
    </cdr:from>
    <cdr:to>
      <cdr:x>0.91387</cdr:x>
      <cdr:y>0.83072</cdr:y>
    </cdr:to>
    <cdr:sp macro="" textlink="">
      <cdr:nvSpPr>
        <cdr:cNvPr id="6" name="TextBox 1">
          <a:extLst xmlns:a="http://schemas.openxmlformats.org/drawingml/2006/main">
            <a:ext uri="{FF2B5EF4-FFF2-40B4-BE49-F238E27FC236}">
              <a16:creationId xmlns:a16="http://schemas.microsoft.com/office/drawing/2014/main" id="{C19F30F4-EBA5-9DDB-5D89-E2BA753DA1A1}"/>
            </a:ext>
          </a:extLst>
        </cdr:cNvPr>
        <cdr:cNvSpPr txBox="1"/>
      </cdr:nvSpPr>
      <cdr:spPr>
        <a:xfrm xmlns:a="http://schemas.openxmlformats.org/drawingml/2006/main">
          <a:off x="5376407" y="3429289"/>
          <a:ext cx="381663" cy="2464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kern="1200" dirty="0"/>
            <a:t>3</a:t>
          </a:r>
          <a:endParaRPr lang="en-AU" sz="1100" kern="1200" dirty="0"/>
        </a:p>
      </cdr:txBody>
    </cdr:sp>
  </cdr:relSizeAnchor>
  <cdr:relSizeAnchor xmlns:cdr="http://schemas.openxmlformats.org/drawingml/2006/chartDrawing">
    <cdr:from>
      <cdr:x>0.67767</cdr:x>
      <cdr:y>0.72935</cdr:y>
    </cdr:from>
    <cdr:to>
      <cdr:x>0.73824</cdr:x>
      <cdr:y>0.78506</cdr:y>
    </cdr:to>
    <cdr:sp macro="" textlink="">
      <cdr:nvSpPr>
        <cdr:cNvPr id="7" name="TextBox 1">
          <a:extLst xmlns:a="http://schemas.openxmlformats.org/drawingml/2006/main">
            <a:ext uri="{FF2B5EF4-FFF2-40B4-BE49-F238E27FC236}">
              <a16:creationId xmlns:a16="http://schemas.microsoft.com/office/drawing/2014/main" id="{C19F30F4-EBA5-9DDB-5D89-E2BA753DA1A1}"/>
            </a:ext>
          </a:extLst>
        </cdr:cNvPr>
        <cdr:cNvSpPr txBox="1"/>
      </cdr:nvSpPr>
      <cdr:spPr>
        <a:xfrm xmlns:a="http://schemas.openxmlformats.org/drawingml/2006/main">
          <a:off x="4269849" y="3227215"/>
          <a:ext cx="381663" cy="2464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kern="1200" dirty="0"/>
            <a:t>8</a:t>
          </a:r>
          <a:endParaRPr lang="en-AU" sz="1100" kern="1200" dirty="0"/>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anielle.francis\AppData\Local\Microsoft\Windows\INetCache\Content.Outlook\BF934BB6\Danielle%20master%20map%20data%20(002).xlsx" TargetMode="External"/><Relationship Id="rId1" Type="http://schemas.openxmlformats.org/officeDocument/2006/relationships/externalLinkPath" Target="file:///C:\Users\danielle.francis\AppData\Local\Microsoft\Windows\INetCache\Content.Outlook\BF934BB6\Danielle%20master%20map%20data%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lean dataset"/>
      <sheetName val="Sheet2"/>
      <sheetName val="Sheet3"/>
      <sheetName val="RAKSHIT"/>
      <sheetName val="Feb 2024"/>
      <sheetName val="Gallons converts"/>
      <sheetName val="Rules &amp; decisions"/>
      <sheetName val="Progress stats"/>
      <sheetName val="OVerlap tables"/>
      <sheetName val="Other charts"/>
      <sheetName val="Timeline"/>
      <sheetName val="Poss Steerco"/>
      <sheetName val="Overlaps LA"/>
      <sheetName val="241126 # drinking now"/>
      <sheetName val="241126 raw columns"/>
      <sheetName val="Sheet1"/>
      <sheetName val="RMcharts"/>
      <sheetName val="Rak Clean DatasetDF"/>
      <sheetName val="Sheet4"/>
      <sheetName val="Sheet8"/>
      <sheetName val="Sheet6"/>
      <sheetName val="Sheet12"/>
      <sheetName val="Global purified recycled water "/>
      <sheetName val="Global purified recycled water,"/>
      <sheetName val="Global prw,by water "/>
    </sheetNames>
    <sheetDataSet>
      <sheetData sheetId="0"/>
      <sheetData sheetId="1">
        <row r="2">
          <cell r="G2"/>
          <cell r="H2" t="str">
            <v>Reservoir</v>
          </cell>
        </row>
        <row r="3">
          <cell r="G3"/>
          <cell r="H3" t="str">
            <v>Groundwater</v>
          </cell>
        </row>
        <row r="4">
          <cell r="G4"/>
          <cell r="H4" t="str">
            <v>Treated</v>
          </cell>
        </row>
        <row r="5">
          <cell r="G5"/>
          <cell r="H5" t="str">
            <v>Groundwater</v>
          </cell>
        </row>
        <row r="6">
          <cell r="G6"/>
          <cell r="H6" t="str">
            <v>Groundwater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11T04:49:18.204"/>
    </inkml:context>
    <inkml:brush xml:id="br0">
      <inkml:brushProperty name="width" value="0.05" units="cm"/>
      <inkml:brushProperty name="height" value="0.05" units="cm"/>
      <inkml:brushProperty name="color" value="#E71224"/>
    </inkml:brush>
  </inkml:definitions>
  <inkml:trace contextRef="#ctx0" brushRef="#br0">305 39 24575,'-17'-14'0,"6"10"0,1 0 0,-1 0 0,0 1 0,1 0 0,-2 0 0,1 2 0,0-1 0,0 1 0,0 1 0,-1 0 0,1 1 0,0 0 0,-18 4 0,23-3 0,0 0 0,0 1 0,1 0 0,-1 0 0,1 0 0,0 1 0,0 0 0,0 0 0,0 0 0,1 0 0,0 1 0,0 0 0,0 0 0,0 0 0,1 0 0,0 0 0,0 1 0,0 0 0,1-1 0,-1 1 0,0 7 0,-3 6 0,1 1 0,2 0 0,0-1 0,1 1 0,0 26 0,2-40 0,0-1 0,0 1 0,1-1 0,0 0 0,0 1 0,0-1 0,1 0 0,-1 0 0,3 5 0,-2-6 0,1-1 0,-1 0 0,0 0 0,1 0 0,0 0 0,-1 0 0,1 0 0,0-1 0,0 0 0,1 1 0,-1-1 0,7 3 0,15 8 0,74 32 0,-86-41 0,1 0 0,-1 0 0,1-1 0,0-1 0,26 1 0,-28-3 0,0 0 0,-1-1 0,1 0 0,0-1 0,-1 0 0,22-8 0,-28 8 0,0 0 0,0-1 0,0 0 0,0 0 0,0 0 0,-1 0 0,1-1 0,-1 1 0,0-1 0,0 0 0,-1-1 0,1 1 0,-1-1 0,0 1 0,0-1 0,3-7 0,3-9 0,-1 0 0,7-27 0,-13 38 0,0 0 0,-1 0 0,0 0 0,-1 0 0,0 0 0,0 0 0,-3-16 0,2 23 0,0-6 0,-1 1 0,0-1 0,-1 0 0,-4-10 0,5 16 0,1 0 0,-1 1 0,0-1 0,0 1 0,0-1 0,0 1 0,0 0 0,0 0 0,0 0 0,-1 0 0,1 0 0,-1 1 0,0-1 0,1 1 0,-1 0 0,-5-2 0,-68-22-1365,56 17-5461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12T03:49:30.036"/>
    </inkml:context>
    <inkml:brush xml:id="br0">
      <inkml:brushProperty name="width" value="0.05" units="cm"/>
      <inkml:brushProperty name="height" value="0.05" units="cm"/>
      <inkml:brushProperty name="color" value="#E71224"/>
    </inkml:brush>
  </inkml:definitions>
  <inkml:trace contextRef="#ctx0" brushRef="#br0">55 0 24575,'1'20'0,"-2"-1"0,0 1 0,-2-1 0,0 1 0,-11 36 0,6-33 0,1 1 0,1 0 0,2 0 0,0 0 0,1 0 0,1 1 0,3 38 0,-1-60 0,0-1 0,1 1 0,-1-1 0,1 1 0,0-1 0,0 1 0,0-1 0,0 1 0,0-1 0,0 0 0,1 0 0,-1 0 0,1 1 0,0-1 0,-1-1 0,1 1 0,0 0 0,0 0 0,0-1 0,5 3 0,1 1 0,1-1 0,0-1 0,1 1 0,12 2 0,14 5 0,-11-3 0,1-1 0,-1-1 0,1-1 0,0-2 0,1 0 0,-1-2 0,1-1 0,-1-1 0,34-5 0,-55 5 0,0 1 0,0-1 0,0 0 0,0 0 0,0-1 0,0 0 0,0 0 0,0 0 0,-1 0 0,1-1 0,-1 1 0,0-1 0,1-1 0,-1 1 0,-1 0 0,1-1 0,0 0 0,-1 0 0,0 0 0,0 0 0,0 0 0,0-1 0,-1 1 0,0-1 0,0 0 0,0 0 0,0 0 0,-1 0 0,0 0 0,1-7 0,2-19 0,-2 1 0,-1-1 0,-1 0 0,-2 0 0,-1 1 0,-10-42 0,12 68 0,0 0 0,0 0 0,-1 0 0,0 0 0,0 0 0,0 1 0,0-1 0,0 1 0,-1-1 0,1 1 0,-1 0 0,0 0 0,0 0 0,0 0 0,0 1 0,-1-1 0,1 1 0,-1 0 0,0 0 0,1 0 0,-1 0 0,0 1 0,0-1 0,-5 0 0,-8-1 0,0 1 0,-1 0 0,1 1 0,-30 3 0,-26-2 0,44-4 167,-50-15 0,-13-2-1866,59 16-5127</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12T03:49:30.048"/>
    </inkml:context>
    <inkml:brush xml:id="br0">
      <inkml:brushProperty name="width" value="0.05" units="cm"/>
      <inkml:brushProperty name="height" value="0.05" units="cm"/>
      <inkml:brushProperty name="color" value="#E71224"/>
    </inkml:brush>
  </inkml:definitions>
  <inkml:trace contextRef="#ctx0" brushRef="#br0">1027 161 24575,'-668'0'0,"656"0"0,1 0 0,0 0 0,0 1 0,-1 1 0,1 0 0,0 0 0,0 1 0,0 0 0,1 1 0,-1 0 0,1 1 0,0 0 0,0 1 0,0 0 0,-12 10 0,1 2 0,1 0 0,0 2 0,1 0 0,-23 33 0,35-44 0,1 1 0,0 0 0,1 1 0,0-1 0,0 1 0,1 0 0,0 0 0,1 1 0,1-1 0,0 1 0,0-1 0,1 1 0,1 14 0,1-20 0,0 0 0,0 0 0,1 0 0,0 0 0,0-1 0,0 1 0,1-1 0,-1 1 0,1-1 0,1 0 0,-1 0 0,1-1 0,0 1 0,0-1 0,0 1 0,1-1 0,9 6 0,8 5 0,0-1 0,43 20 0,-45-24 0,68 36 0,84 38 0,-137-68 0,0 3 0,41 28 0,-22-13 0,-34-22 0,0-1 0,0-1 0,1 0 0,0-2 0,40 11 0,24 1 0,145 28 0,-221-46 0,1-2 0,-1 1 0,1-1 0,-1-1 0,1 1 0,-1-2 0,0 1 0,1-1 0,-1-1 0,13-4 0,-9 1 0,-1-1 0,1 1 0,-1-2 0,-1 0 0,0 0 0,16-16 0,-10 7 0,0-1 0,-2-1 0,-1 0 0,0-1 0,16-30 0,-11 10 0,-1 0 0,13-46 0,-26 69 0,0-1 0,-1 1 0,0-1 0,-2 0 0,0 0 0,-1 0 0,-1 0 0,-1 0 0,0 0 0,-1 0 0,-1 0 0,-1 0 0,-1 1 0,0 0 0,-1 0 0,-1 0 0,-11-19 0,1 6 0,-2 1 0,-2 1 0,0 1 0,-49-48 0,53 60 0,-1 1 0,0 0 0,-1 1 0,0 1 0,-1 1 0,0 1 0,-1 1 0,-34-11 0,20 10 0,0 1 0,-1 1 0,0 3 0,-56-3 0,-85 10-1365,147-2-5461</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12T03:49:30.049"/>
    </inkml:context>
    <inkml:brush xml:id="br0">
      <inkml:brushProperty name="width" value="0.05" units="cm"/>
      <inkml:brushProperty name="height" value="0.05" units="cm"/>
      <inkml:brushProperty name="color" value="#E71224"/>
    </inkml:brush>
  </inkml:definitions>
  <inkml:trace contextRef="#ctx0" brushRef="#br0">532 0 24575,'-3'0'0,"-1"1"0,0-1 0,1 1 0,-1 0 0,1 0 0,-1 0 0,1 1 0,-1-1 0,1 1 0,0-1 0,0 1 0,-4 3 0,-34 31 0,28-23 0,-16 15 0,2 2 0,1 0 0,1 2 0,2 0 0,1 2 0,-19 41 0,35-66 0,0 0 0,-1 0 0,0 0 0,0-1 0,-11 9 0,-5 7 0,-19 20 0,24-27 0,1 1 0,1 0 0,1 1 0,-17 27 0,28-40 0,1 1 0,0-1 0,1 0 0,-1 1 0,1-1 0,1 1 0,-1 0 0,1 0 0,0 0 0,1-1 0,-1 1 0,1 0 0,1 0 0,-1 0 0,1 0 0,1 0 0,-1-1 0,1 1 0,0 0 0,3 6 0,0-4 0,-1-1 0,2 1 0,-1-1 0,1 0 0,0 0 0,1-1 0,0 1 0,0-1 0,0-1 0,15 11 0,7 1 0,55 26 0,-83-44 0,9 4 0,-1 0 0,1-1 0,0 0 0,0-1 0,1 0 0,-1 0 0,20-1 0,4-2 0,37-5 0,-22 0 0,-34 4 0,0 0 0,1-1 0,-1-1 0,0-1 0,0 0 0,-1-1 0,0-1 0,0 0 0,21-14 0,-7 1 0,-2-2 0,0 0 0,30-34 0,-44 41 0,0-1 0,-1-1 0,0 0 0,12-28 0,-13 23 0,2 1 0,22-31 0,-8 20 0,-13 18 0,-1-1 0,0 0 0,18-33 0,-27 43 0,-1 1 0,0-1 0,-1 0 0,1 1 0,-1-1 0,0 0 0,0 0 0,0 0 0,-1 0 0,0 0 0,0 0 0,0 0 0,-1 0 0,1 0 0,-1 0 0,0 0 0,-1 0 0,1 0 0,-1 0 0,-2-4 0,-4-4 0,0 0 0,0 0 0,-2 1 0,1 1 0,-2-1 0,1 2 0,-2-1 0,1 1 0,-1 1 0,-1 0 0,0 1 0,-18-9 0,12 7 0,-1 2 0,-1 0 0,1 1 0,-1 1 0,0 1 0,0 1 0,-1 1 0,-24-1 0,22 3 0,1-2 0,-33-8 0,31 5 0,-44-3 0,36 8-1365,4 0-5461</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12T03:49:30.050"/>
    </inkml:context>
    <inkml:brush xml:id="br0">
      <inkml:brushProperty name="width" value="0.05" units="cm"/>
      <inkml:brushProperty name="height" value="0.05" units="cm"/>
      <inkml:brushProperty name="color" value="#E71224"/>
    </inkml:brush>
  </inkml:definitions>
  <inkml:trace contextRef="#ctx0" brushRef="#br0">1 0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12T03:49:30.055"/>
    </inkml:context>
    <inkml:brush xml:id="br0">
      <inkml:brushProperty name="width" value="0.05" units="cm"/>
      <inkml:brushProperty name="height" value="0.05" units="cm"/>
      <inkml:brushProperty name="color" value="#E71224"/>
    </inkml:brush>
  </inkml:definitions>
  <inkml:trace contextRef="#ctx0" brushRef="#br0">597 104 24575,'-138'9'0,"79"-3"0,21-1 0,-1 1 0,1 3 0,1 1 0,0 1 0,-40 19 0,68-26 0,1 0 0,0 1 0,0 0 0,0 0 0,0 1 0,1 0 0,0 0 0,0 1 0,0 0 0,1 0 0,0 0 0,1 1 0,-1 0 0,2 0 0,-1 0 0,1 1 0,0-1 0,1 1 0,0 0 0,-2 10 0,3-7 0,0 1 0,1-1 0,0 0 0,1 1 0,1-1 0,0 0 0,0 1 0,2-1 0,-1 0 0,6 14 0,-4-17 0,-1 0 0,2 0 0,-1-1 0,1 1 0,1-1 0,0-1 0,0 1 0,0-1 0,1 0 0,0 0 0,0-1 0,1 0 0,14 9 0,13 7 0,97 54 0,-108-64 0,2 0 0,0-2 0,37 10 0,173 39 0,-189-45 0,-26-7 0,0-1 0,27 4 0,14-4 0,1-2 0,-1-4 0,75-8 0,-133 8 0,1 0 0,-1-1 0,1 0 0,-1 0 0,0 0 0,0 0 0,0-1 0,1 0 0,-2 0 0,1 0 0,0 0 0,0-1 0,3-2 0,-4 2 0,-1 0 0,1 0 0,-1-1 0,0 1 0,0-1 0,0 1 0,0-1 0,-1 0 0,0 1 0,1-1 0,-1 0 0,-1 0 0,1 0 0,0-7 0,1-39 0,-4-67 0,-1 42 0,2 65 0,1-22 0,-1 0 0,-1 0 0,-2 0 0,-12-44 0,12 66 0,-1 1 0,-1-1 0,0 1 0,0 0 0,-1 0 0,0 1 0,-1 0 0,-8-8 0,-5-6 0,10 12 0,0 0 0,0 0 0,-1 1 0,0 1 0,-21-12 0,-71-28 0,60 29 0,17 9 0,0 1 0,0 1 0,-1 1 0,-42-5 0,-59-13-1365,94 21-5461</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12T03:49:30.056"/>
    </inkml:context>
    <inkml:brush xml:id="br0">
      <inkml:brushProperty name="width" value="0.05" units="cm"/>
      <inkml:brushProperty name="height" value="0.05" units="cm"/>
      <inkml:brushProperty name="color" value="#E71224"/>
    </inkml:brush>
  </inkml:definitions>
  <inkml:trace contextRef="#ctx0" brushRef="#br0">482 17 24575,'-12'-4'0,"-1"1"0,0 0 0,0 0 0,0 1 0,0 1 0,0 0 0,-20 2 0,4-1 0,7-1 0,0 2 0,0 0 0,1 2 0,-1 0 0,-34 11 0,46-11 0,-1 1 0,1 0 0,-1 1 0,1 0 0,1 1 0,-1 0 0,1 0 0,0 1 0,0 0 0,1 1 0,0 0 0,-13 16 0,17-17 0,0 1 0,0-1 0,1 1 0,0 0 0,0 1 0,1-1 0,0 0 0,0 1 0,1-1 0,0 1 0,0 9 0,1 2 0,1 1 0,1-1 0,7 32 0,-5-38 0,0-1 0,1 1 0,1-1 0,0 0 0,1 0 0,1 0 0,0-1 0,19 22 0,6 2 0,47 40 0,-63-61 0,0-2 0,0 0 0,1-1 0,1-1 0,0-1 0,1 0 0,0-1 0,0-2 0,0 0 0,29 6 0,-8-4 0,-4 0 0,0-2 0,54 3 0,-79-9 0,2 0 0,0-1 0,1 0 0,-1-1 0,23-5 0,-33 5 0,1 0 0,-1-1 0,0 1 0,0-1 0,0 0 0,0 0 0,0-1 0,0 1 0,-1-1 0,1 0 0,-1 0 0,0 0 0,0 0 0,0-1 0,0 1 0,-1-1 0,1 0 0,-1 0 0,2-5 0,4-9 0,-1-2 0,-1 1 0,0-1 0,-2 0 0,-1 0 0,2-31 0,-5-129 0,-2 112 0,2 50 0,0 6 0,0 0 0,-1 0 0,-1 0 0,-2-14 0,3 22 0,-1 1 0,1-1 0,-1 0 0,1 1 0,-1 0 0,0-1 0,0 1 0,0 0 0,-1 0 0,1 0 0,-1 0 0,0 1 0,0-1 0,0 1 0,0-1 0,0 1 0,-5-3 0,-3 1 49,0-1 0,-1 1 0,1 1-1,-1 0 1,1 0 0,-16-1 0,-6 2-903,-35 1 1,41 2-5973</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12T03:49:30.057"/>
    </inkml:context>
    <inkml:brush xml:id="br0">
      <inkml:brushProperty name="width" value="0.05" units="cm"/>
      <inkml:brushProperty name="height" value="0.05" units="cm"/>
      <inkml:brushProperty name="color" value="#E71224"/>
    </inkml:brush>
  </inkml:definitions>
  <inkml:trace contextRef="#ctx0" brushRef="#br0">264 59 24575,'-12'1'0,"0"0"0,0 1 0,0 0 0,0 1 0,1 0 0,-1 1 0,1 0 0,0 1 0,0 0 0,0 2 0,1-1 0,-1 0 0,2 2 0,-1-1 0,1 1 0,0 0 0,1 1 0,-1 1 0,2-1 0,-1 1 0,2 0 0,-1 0 0,1 1 0,1 1 0,0-1 0,0 0 0,-4 17 0,8-25 0,1 0 0,-1 1 0,1-1 0,-1 0 0,1 0 0,0 0 0,0 1 0,0-1 0,1 0 0,-1 0 0,1 0 0,-1 0 0,1 0 0,2 5 0,-1-5 0,-1-1 0,1 0 0,-1-1 0,1 1 0,0 0 0,0 0 0,0-1 0,0 1 0,0-1 0,0 2 0,0-2 0,0 0 0,1 0 0,-1 0 0,0 0 0,1-1 0,-1 1 0,5 0 0,21 6 0,0 2 0,0 0 0,40 22 0,28 10 0,-52-24 0,0 3 0,52 30 0,-80-40 0,27 14 0,-40-22 0,0-1 0,0 0 0,0 0 0,0 0 0,0 0 0,0-1 0,0 1 0,0-1 0,0 0 0,0 0 0,1 0 0,2 0 0,-4-1 0,-1 1 0,1-1 0,-1 0 0,1 0 0,-1 0 0,0 0 0,0 0 0,1 0 0,-1 0 0,0 0 0,0 0 0,0-1 0,0 1 0,0 0 0,0-1 0,-1 1 0,1-1 0,0 1 0,-1-1 0,1 1 0,-1-1 0,1 1 0,-1-1 0,0 1 0,0-4 0,2-6 0,-2 0 0,0-18 0,-1 21 0,2 3 0,-1 0 0,0 0 0,-1-1 0,1 1 0,-1 0 0,0 0 0,0 0 0,-1 0 0,1 1 0,-1-1 0,0 0 0,0 1 0,-1-1 0,1 1 0,-1 0 0,-6-8 0,-61-56 0,2 3 0,32 25-455,2-2 0,-45-78 0,46 63-6371</inkml:trace>
  <inkml:trace contextRef="#ctx0" brushRef="#br0" timeOffset="1">370 651 24575,'-16'0'0,"-6"0"0,0 0 0,0 1 0,0 1 0,-28 7 0,43-7 0,1 0 0,0 0 0,-1 1 0,1 0 0,1 0 0,-1 0 0,0 1 0,1 0 0,-1 0 0,1 0 0,0 1 0,1-1 0,-1 1 0,1 1 0,0 0 0,0-1 0,0 1 0,-4 11 0,1-4 0,1 2 0,1-1 0,0 0 0,1 1 0,1 0 0,0 0 0,-1 21 0,4-29 0,0 2 0,1-1 0,0 0 0,0 0 0,1-1 0,0 1 0,0-1 0,1 1 0,-1 0 0,2-1 0,-1 0 0,1 0 0,0-1 0,0 1 0,1-1 0,5 6 0,2 0 0,0-1 0,0 0 0,1-1 0,1-1 0,0 0 0,0 0 0,0-2 0,1 0 0,17 5 0,13 3 0,88 16 0,-97-25 0,0-2 0,1-1 0,-1-2 0,1-1 0,46-7 0,-76 6 0,0 0 0,0-1 0,0 1 0,0-1 0,-1-1 0,1 1 0,8-6 0,-13 6 0,1-1 0,0 1 0,-1 0 0,0 0 0,0 0 0,1-1 0,-1 1 0,-1-1 0,1 0 0,0 1 0,-1-1 0,1 0 0,-1 0 0,0 0 0,0 0 0,0 0 0,0 0 0,0-4 0,0-5 0,0 2 0,-1 0 0,0-1 0,0 1 0,-1 0 0,-1-2 0,0 2 0,0 0 0,-1 0 0,-1 0 0,1 0 0,-1 0 0,-7-11 0,-7-9 0,-1 0 0,-37-42 0,42 56 0,-1-1 0,0 1 0,-1 1 0,-1 1 0,-21-15 0,25 22 0,0 0 0,0 0 0,0 1 0,0 1 0,-1 0 0,0 0 0,0 2 0,-26-5 0,-69 5-1365,62 4-5461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11T04:49:21.573"/>
    </inkml:context>
    <inkml:brush xml:id="br0">
      <inkml:brushProperty name="width" value="0.05" units="cm"/>
      <inkml:brushProperty name="height" value="0.05" units="cm"/>
      <inkml:brushProperty name="color" value="#E71224"/>
    </inkml:brush>
  </inkml:definitions>
  <inkml:trace contextRef="#ctx0" brushRef="#br0">55 0 24575,'1'20'0,"-2"-1"0,0 1 0,-2-1 0,0 1 0,-11 36 0,6-33 0,1 1 0,1 0 0,2 0 0,0 0 0,1 0 0,1 1 0,3 38 0,-1-60 0,0-1 0,1 1 0,-1-1 0,1 1 0,0-1 0,0 1 0,0-1 0,0 1 0,0-1 0,0 0 0,1 0 0,-1 0 0,1 1 0,0-1 0,-1-1 0,1 1 0,0 0 0,0 0 0,0-1 0,5 3 0,1 1 0,1-1 0,0-1 0,1 1 0,12 2 0,14 5 0,-11-3 0,1-1 0,-1-1 0,1-1 0,0-2 0,1 0 0,-1-2 0,1-1 0,-1-1 0,34-5 0,-55 5 0,0 1 0,0-1 0,0 0 0,0 0 0,0-1 0,0 0 0,0 0 0,0 0 0,-1 0 0,1-1 0,-1 1 0,0-1 0,1-1 0,-1 1 0,-1 0 0,1-1 0,0 0 0,-1 0 0,0 0 0,0 0 0,0 0 0,0-1 0,-1 1 0,0-1 0,0 0 0,0 0 0,0 0 0,-1 0 0,0 0 0,1-7 0,2-19 0,-2 1 0,-1-1 0,-1 0 0,-2 0 0,-1 1 0,-10-42 0,12 68 0,0 0 0,0 0 0,-1 0 0,0 0 0,0 0 0,0 1 0,0-1 0,0 1 0,-1-1 0,1 1 0,-1 0 0,0 0 0,0 0 0,0 0 0,0 1 0,-1-1 0,1 1 0,-1 0 0,0 0 0,1 0 0,-1 0 0,0 1 0,0-1 0,-5 0 0,-8-1 0,0 1 0,-1 0 0,1 1 0,-30 3 0,-26-2 0,44-4 167,-50-15 0,-13-2-1866,59 16-5127</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11T05:36:37.229"/>
    </inkml:context>
    <inkml:brush xml:id="br0">
      <inkml:brushProperty name="width" value="0.05" units="cm"/>
      <inkml:brushProperty name="height" value="0.05" units="cm"/>
      <inkml:brushProperty name="color" value="#E71224"/>
    </inkml:brush>
  </inkml:definitions>
  <inkml:trace contextRef="#ctx0" brushRef="#br0">1027 161 24575,'-668'0'0,"656"0"0,1 0 0,0 0 0,0 1 0,-1 1 0,1 0 0,0 0 0,0 1 0,0 0 0,1 1 0,-1 0 0,1 1 0,0 0 0,0 1 0,0 0 0,-12 10 0,1 2 0,1 0 0,0 2 0,1 0 0,-23 33 0,35-44 0,1 1 0,0 0 0,1 1 0,0-1 0,0 1 0,1 0 0,0 0 0,1 1 0,1-1 0,0 1 0,0-1 0,1 1 0,1 14 0,1-20 0,0 0 0,0 0 0,1 0 0,0 0 0,0-1 0,0 1 0,1-1 0,-1 1 0,1-1 0,1 0 0,-1 0 0,1-1 0,0 1 0,0-1 0,0 1 0,1-1 0,9 6 0,8 5 0,0-1 0,43 20 0,-45-24 0,68 36 0,84 38 0,-137-68 0,0 3 0,41 28 0,-22-13 0,-34-22 0,0-1 0,0-1 0,1 0 0,0-2 0,40 11 0,24 1 0,145 28 0,-221-46 0,1-2 0,-1 1 0,1-1 0,-1-1 0,1 1 0,-1-2 0,0 1 0,1-1 0,-1-1 0,13-4 0,-9 1 0,-1-1 0,1 1 0,-1-2 0,-1 0 0,0 0 0,16-16 0,-10 7 0,0-1 0,-2-1 0,-1 0 0,0-1 0,16-30 0,-11 10 0,-1 0 0,13-46 0,-26 69 0,0-1 0,-1 1 0,0-1 0,-2 0 0,0 0 0,-1 0 0,-1 0 0,-1 0 0,0 0 0,-1 0 0,-1 0 0,-1 0 0,-1 1 0,0 0 0,-1 0 0,-1 0 0,-11-19 0,1 6 0,-2 1 0,-2 1 0,0 1 0,-49-48 0,53 60 0,-1 1 0,0 0 0,-1 1 0,0 1 0,-1 1 0,0 1 0,-1 1 0,-34-11 0,20 10 0,0 1 0,-1 1 0,0 3 0,-56-3 0,-85 10-1365,147-2-5461</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11T05:36:39.908"/>
    </inkml:context>
    <inkml:brush xml:id="br0">
      <inkml:brushProperty name="width" value="0.05" units="cm"/>
      <inkml:brushProperty name="height" value="0.05" units="cm"/>
      <inkml:brushProperty name="color" value="#E71224"/>
    </inkml:brush>
  </inkml:definitions>
  <inkml:trace contextRef="#ctx0" brushRef="#br0">532 0 24575,'-3'0'0,"-1"1"0,0-1 0,1 1 0,-1 0 0,1 0 0,-1 0 0,1 1 0,-1-1 0,1 1 0,0-1 0,0 1 0,-4 3 0,-34 31 0,28-23 0,-16 15 0,2 2 0,1 0 0,1 2 0,2 0 0,1 2 0,-19 41 0,35-66 0,0 0 0,-1 0 0,0 0 0,0-1 0,-11 9 0,-5 7 0,-19 20 0,24-27 0,1 1 0,1 0 0,1 1 0,-17 27 0,28-40 0,1 1 0,0-1 0,1 0 0,-1 1 0,1-1 0,1 1 0,-1 0 0,1 0 0,0 0 0,1-1 0,-1 1 0,1 0 0,1 0 0,-1 0 0,1 0 0,1 0 0,-1-1 0,1 1 0,0 0 0,3 6 0,0-4 0,-1-1 0,2 1 0,-1-1 0,1 0 0,0 0 0,1-1 0,0 1 0,0-1 0,0-1 0,15 11 0,7 1 0,55 26 0,-83-44 0,9 4 0,-1 0 0,1-1 0,0 0 0,0-1 0,1 0 0,-1 0 0,20-1 0,4-2 0,37-5 0,-22 0 0,-34 4 0,0 0 0,1-1 0,-1-1 0,0-1 0,0 0 0,-1-1 0,0-1 0,0 0 0,21-14 0,-7 1 0,-2-2 0,0 0 0,30-34 0,-44 41 0,0-1 0,-1-1 0,0 0 0,12-28 0,-13 23 0,2 1 0,22-31 0,-8 20 0,-13 18 0,-1-1 0,0 0 0,18-33 0,-27 43 0,-1 1 0,0-1 0,-1 0 0,1 1 0,-1-1 0,0 0 0,0 0 0,0 0 0,-1 0 0,0 0 0,0 0 0,0 0 0,-1 0 0,1 0 0,-1 0 0,0 0 0,-1 0 0,1 0 0,-1 0 0,-2-4 0,-4-4 0,0 0 0,0 0 0,-2 1 0,1 1 0,-2-1 0,1 2 0,-2-1 0,1 1 0,-1 1 0,-1 0 0,0 1 0,-18-9 0,12 7 0,-1 2 0,-1 0 0,1 1 0,-1 1 0,0 1 0,0 1 0,-1 1 0,-24-1 0,22 3 0,1-2 0,-33-8 0,31 5 0,-44-3 0,36 8-1365,4 0-5461</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11T05:37:06.289"/>
    </inkml:context>
    <inkml:brush xml:id="br0">
      <inkml:brushProperty name="width" value="0.05" units="cm"/>
      <inkml:brushProperty name="height" value="0.05" units="cm"/>
      <inkml:brushProperty name="color" value="#E71224"/>
    </inkml:brush>
  </inkml:definitions>
  <inkml:trace contextRef="#ctx0" brushRef="#br0">1 0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11T05:49:30.047"/>
    </inkml:context>
    <inkml:brush xml:id="br0">
      <inkml:brushProperty name="width" value="0.05" units="cm"/>
      <inkml:brushProperty name="height" value="0.05" units="cm"/>
      <inkml:brushProperty name="color" value="#E71224"/>
    </inkml:brush>
  </inkml:definitions>
  <inkml:trace contextRef="#ctx0" brushRef="#br0">597 104 24575,'-138'9'0,"79"-3"0,21-1 0,-1 1 0,1 3 0,1 1 0,0 1 0,-40 19 0,68-26 0,1 0 0,0 1 0,0 0 0,0 0 0,0 1 0,1 0 0,0 0 0,0 1 0,0 0 0,1 0 0,0 0 0,1 1 0,-1 0 0,2 0 0,-1 0 0,1 1 0,0-1 0,1 1 0,0 0 0,-2 10 0,3-7 0,0 1 0,1-1 0,0 0 0,1 1 0,1-1 0,0 0 0,0 1 0,2-1 0,-1 0 0,6 14 0,-4-17 0,-1 0 0,2 0 0,-1-1 0,1 1 0,1-1 0,0-1 0,0 1 0,0-1 0,1 0 0,0 0 0,0-1 0,1 0 0,14 9 0,13 7 0,97 54 0,-108-64 0,2 0 0,0-2 0,37 10 0,173 39 0,-189-45 0,-26-7 0,0-1 0,27 4 0,14-4 0,1-2 0,-1-4 0,75-8 0,-133 8 0,1 0 0,-1-1 0,1 0 0,-1 0 0,0 0 0,0 0 0,0-1 0,1 0 0,-2 0 0,1 0 0,0 0 0,0-1 0,3-2 0,-4 2 0,-1 0 0,1 0 0,-1-1 0,0 1 0,0-1 0,0 1 0,0-1 0,-1 0 0,0 1 0,1-1 0,-1 0 0,-1 0 0,1 0 0,0-7 0,1-39 0,-4-67 0,-1 42 0,2 65 0,1-22 0,-1 0 0,-1 0 0,-2 0 0,-12-44 0,12 66 0,-1 1 0,-1-1 0,0 1 0,0 0 0,-1 0 0,0 1 0,-1 0 0,-8-8 0,-5-6 0,10 12 0,0 0 0,0 0 0,-1 1 0,0 1 0,-21-12 0,-71-28 0,60 29 0,17 9 0,0 1 0,0 1 0,-1 1 0,-42-5 0,-59-13-1365,94 21-5461</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11T05:54:47.689"/>
    </inkml:context>
    <inkml:brush xml:id="br0">
      <inkml:brushProperty name="width" value="0.05" units="cm"/>
      <inkml:brushProperty name="height" value="0.05" units="cm"/>
      <inkml:brushProperty name="color" value="#E71224"/>
    </inkml:brush>
  </inkml:definitions>
  <inkml:trace contextRef="#ctx0" brushRef="#br0">482 17 24575,'-12'-4'0,"-1"1"0,0 0 0,0 0 0,0 1 0,0 1 0,0 0 0,-20 2 0,4-1 0,7-1 0,0 2 0,0 0 0,1 2 0,-1 0 0,-34 11 0,46-11 0,-1 1 0,1 0 0,-1 1 0,1 0 0,1 1 0,-1 0 0,1 0 0,0 1 0,0 0 0,1 1 0,0 0 0,-13 16 0,17-17 0,0 1 0,0-1 0,1 1 0,0 0 0,0 1 0,1-1 0,0 0 0,0 1 0,1-1 0,0 1 0,0 9 0,1 2 0,1 1 0,1-1 0,7 32 0,-5-38 0,0-1 0,1 1 0,1-1 0,0 0 0,1 0 0,1 0 0,0-1 0,19 22 0,6 2 0,47 40 0,-63-61 0,0-2 0,0 0 0,1-1 0,1-1 0,0-1 0,1 0 0,0-1 0,0-2 0,0 0 0,29 6 0,-8-4 0,-4 0 0,0-2 0,54 3 0,-79-9 0,2 0 0,0-1 0,1 0 0,-1-1 0,23-5 0,-33 5 0,1 0 0,-1-1 0,0 1 0,0-1 0,0 0 0,0 0 0,0-1 0,0 1 0,-1-1 0,1 0 0,-1 0 0,0 0 0,0 0 0,0-1 0,0 1 0,-1-1 0,1 0 0,-1 0 0,2-5 0,4-9 0,-1-2 0,-1 1 0,0-1 0,-2 0 0,-1 0 0,2-31 0,-5-129 0,-2 112 0,2 50 0,0 6 0,0 0 0,-1 0 0,-1 0 0,-2-14 0,3 22 0,-1 1 0,1-1 0,-1 0 0,1 1 0,-1 0 0,0-1 0,0 1 0,0 0 0,-1 0 0,1 0 0,-1 0 0,0 1 0,0-1 0,0 1 0,0-1 0,0 1 0,-5-3 0,-3 1 49,0-1 0,-1 1 0,1 1-1,-1 0 1,1 0 0,-16-1 0,-6 2-903,-35 1 1,41 2-5973</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11T06:01:24.780"/>
    </inkml:context>
    <inkml:brush xml:id="br0">
      <inkml:brushProperty name="width" value="0.05" units="cm"/>
      <inkml:brushProperty name="height" value="0.05" units="cm"/>
      <inkml:brushProperty name="color" value="#E71224"/>
    </inkml:brush>
  </inkml:definitions>
  <inkml:trace contextRef="#ctx0" brushRef="#br0">265 59 24575,'-12'1'0,"0"0"0,0 1 0,0 0 0,0 1 0,0 0 0,0 1 0,1 0 0,0 1 0,0 0 0,0 1 0,1 0 0,0 1 0,0 0 0,0 1 0,1 0 0,0 0 0,1 1 0,-1 0 0,2 1 0,-1 0 0,2 0 0,-1 0 0,1 1 0,1 0 0,0 0 0,0 1 0,-4 16 0,8-25 0,1 0 0,-1 0 0,1 0 0,-1 1 0,1-1 0,0 0 0,0 0 0,0 1 0,1-1 0,-1 0 0,1 0 0,-1 0 0,1 0 0,2 6 0,-1-7 0,-1 0 0,1 0 0,-1 0 0,1 0 0,0-1 0,0 1 0,0 0 0,0-1 0,0 1 0,0-1 0,0 0 0,0 0 0,1 1 0,-1-2 0,0 1 0,1 0 0,-1 0 0,5 0 0,21 6 0,0 2 0,0 0 0,40 22 0,29 10 0,-53-24 0,-1 2 0,53 32 0,-80-41 0,27 15 0,-40-24 0,-1 0 0,1 0 0,0 0 0,0 0 0,0 0 0,1 0 0,-1-1 0,0 1 0,0-1 0,0 0 0,0 0 0,4-1 0,-5 0 0,-1 1 0,0-1 0,1 0 0,-1 0 0,1 0 0,-1 0 0,0 0 0,0 0 0,1 0 0,-1 0 0,0 0 0,0-1 0,0 1 0,0 0 0,-1-1 0,1 1 0,0-1 0,-1 1 0,1-1 0,0 1 0,-1-1 0,0 1 0,1-1 0,-1 0 0,0-2 0,1-7 0,0 0 0,-2-18 0,1 21 0,0 3 0,0 0 0,0 0 0,0 0 0,-1 0 0,1-1 0,-1 1 0,0 0 0,-1 1 0,0-1 0,1 0 0,-1 0 0,-1 1 0,1-1 0,-1 1 0,1 0 0,-7-7 0,-62-57 0,3 3 0,33 24-455,2-2 0,-47-76 0,47 62-6371</inkml:trace>
  <inkml:trace contextRef="#ctx0" brushRef="#br0" timeOffset="2501.33">371 651 24575,'-16'0'0,"-6"-1"0,-1 1 0,1 2 0,0 0 0,-28 7 0,44-7 0,-1 0 0,1 0 0,0 1 0,0 0 0,0 0 0,0 0 0,0 1 0,1 0 0,0 0 0,-1 0 0,2 1 0,-1 0 0,0 0 0,1 0 0,0 1 0,0-1 0,1 1 0,-6 11 0,2-3 0,2 0 0,-1 0 0,2 0 0,-1 1 0,2 0 0,0 0 0,-1 21 0,4-28 0,0 0 0,1 0 0,0 0 0,0 0 0,1-1 0,0 1 0,0 0 0,1-1 0,0 0 0,0 1 0,0-1 0,1 0 0,0-1 0,1 1 0,-1-1 0,7 6 0,0 0 0,1-1 0,1 0 0,0-1 0,0-1 0,1 0 0,0-1 0,1 0 0,-1-1 0,19 5 0,11 3 0,88 15 0,-96-24 0,1-1 0,-1-2 0,1-2 0,0-1 0,46-7 0,-76 6 0,0 0 0,0-1 0,0 0 0,0 0 0,-1 0 0,1-1 0,8-4 0,-13 5 0,1 0 0,-1 0 0,1 0 0,-1-1 0,0 1 0,1 0 0,-1-1 0,-1 0 0,1 1 0,0-1 0,-1 0 0,1 0 0,-1 0 0,0 0 0,0 0 0,0 0 0,0 0 0,0-4 0,0-4 0,0 0 0,-1 1 0,0-1 0,0 1 0,-1-1 0,-1 1 0,0-1 0,0 1 0,-1 0 0,-1 0 0,1 0 0,-1 0 0,-7-11 0,-7-9 0,-1 1 0,-37-44 0,42 56 0,-1 1 0,0 0 0,-1 1 0,-1 1 0,-22-14 0,27 20 0,-1 1 0,0 0 0,0 1 0,-1 0 0,0 1 0,0 1 0,0 0 0,-25-2 0,-69 2-1365,60 5-5461</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3-12T03:49:30.035"/>
    </inkml:context>
    <inkml:brush xml:id="br0">
      <inkml:brushProperty name="width" value="0.05" units="cm"/>
      <inkml:brushProperty name="height" value="0.05" units="cm"/>
      <inkml:brushProperty name="color" value="#E71224"/>
    </inkml:brush>
  </inkml:definitions>
  <inkml:trace contextRef="#ctx0" brushRef="#br0">305 39 24575,'-17'-14'0,"6"10"0,1 0 0,-1 0 0,0 1 0,1 0 0,-2 0 0,1 2 0,0-1 0,0 1 0,0 1 0,-1 0 0,1 1 0,0 0 0,-18 4 0,23-3 0,0 0 0,0 1 0,1 0 0,-1 0 0,1 0 0,0 1 0,0 0 0,0 0 0,0 0 0,1 0 0,0 1 0,0 0 0,0 0 0,0 0 0,1 0 0,0 0 0,0 1 0,0 0 0,1-1 0,-1 1 0,0 7 0,-3 6 0,1 1 0,2 0 0,0-1 0,1 1 0,0 26 0,2-40 0,0-1 0,0 1 0,1-1 0,0 0 0,0 1 0,0-1 0,1 0 0,-1 0 0,3 5 0,-2-6 0,1-1 0,-1 0 0,0 0 0,1 0 0,0 0 0,-1 0 0,1 0 0,0-1 0,0 0 0,1 1 0,-1-1 0,7 3 0,15 8 0,74 32 0,-86-41 0,1 0 0,-1 0 0,1-1 0,0-1 0,26 1 0,-28-3 0,0 0 0,-1-1 0,1 0 0,0-1 0,-1 0 0,22-8 0,-28 8 0,0 0 0,0-1 0,0 0 0,0 0 0,0 0 0,-1 0 0,1-1 0,-1 1 0,0-1 0,0 0 0,-1-1 0,1 1 0,-1-1 0,0 1 0,0-1 0,3-7 0,3-9 0,-1 0 0,7-27 0,-13 38 0,0 0 0,-1 0 0,0 0 0,-1 0 0,0 0 0,0 0 0,-3-16 0,2 23 0,0-6 0,-1 1 0,0-1 0,-1 0 0,-4-10 0,5 16 0,1 0 0,-1 1 0,0-1 0,0 1 0,0-1 0,0 1 0,0 0 0,0 0 0,0 0 0,-1 0 0,1 0 0,-1 1 0,0-1 0,1 1 0,-1 0 0,-5-2 0,-68-22-1365,56 17-5461</inkml:trace>
</inkml:ink>
</file>

<file path=xl/persons/person.xml><?xml version="1.0" encoding="utf-8"?>
<personList xmlns="http://schemas.microsoft.com/office/spreadsheetml/2018/threadedcomments" xmlns:x="http://schemas.openxmlformats.org/spreadsheetml/2006/main">
  <person displayName="Danielle Francis" id="{B80AFC29-A6F5-4378-ABDC-46CC0986F3EE}" userId="S::danielle.francis@wsaa.asn.au::b1b62a76-0cea-4aee-8518-cb4872e9f64a"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M1" dT="2024-01-04T11:22:05.35" personId="{B80AFC29-A6F5-4378-ABDC-46CC0986F3EE}" id="{6DE628D7-D93B-4A4E-9C46-19168A01EF24}">
    <text>https://www.kylesconverter.com/flow/acre--feet-per-year-to-liters-per-year</text>
    <extLst>
      <x:ext xmlns:xltc2="http://schemas.microsoft.com/office/spreadsheetml/2020/threadedcomments2" uri="{F7C98A9C-CBB3-438F-8F68-D28B6AF4A901}">
        <xltc2:checksum>678283112</xltc2:checksum>
        <xltc2:hyperlink startIndex="0" length="74" url="https://www.kylesconverter.com/flow/acre--feet-per-year-to-liters-per-year"/>
      </x:ext>
    </extLst>
  </threadedComment>
  <threadedComment ref="AF2" dT="2026-01-10T03:23:22.08" personId="{B80AFC29-A6F5-4378-ABDC-46CC0986F3EE}" id="{5B2EAB51-4E01-4A4A-A08D-995DEF805289}">
    <text xml:space="preserve">For example, in Castle Rock it’s about 33%, San Diego will be almost 50% when it begins operating, Ventura will be about 20%, and in Beaufort West it’s 20-30%.)
</text>
  </threadedComment>
  <threadedComment ref="AG6" dT="2026-01-07T23:22:58.27" personId="{B80AFC29-A6F5-4378-ABDC-46CC0986F3EE}" id="{987E86FE-E60D-4597-9E58-D97FB30C856B}">
    <text xml:space="preserve">pureALTA was one of the earlier purification projects based on ozone/BAF as opposed to membranes. </text>
  </threadedComment>
  <threadedComment ref="N10" dT="2026-01-08T01:50:28.79" personId="{B80AFC29-A6F5-4378-ABDC-46CC0986F3EE}" id="{F25CFF9A-68B9-4B4C-9368-10CBCF9A471B}">
    <text xml:space="preserve">Watercare will collaborate and consult with Māori (indigenous population of New Zealand), communities, and other stakeholders before making decisions on long-term water and wastewater solutions. We will also partner with Māori to co-design solutions that address any cultural sensitivities. 
By taking communities on the journey with us, we hope to secure a higher level of acceptance and support for PRW, ensuring sufficient community buy-in should the time come to implement a PRW solution.
</text>
  </threadedComment>
  <threadedComment ref="Q14" dT="2026-01-08T04:19:36.30" personId="{B80AFC29-A6F5-4378-ABDC-46CC0986F3EE}" id="{16381069-EA37-4BA0-9DFC-3D2DFAB342AC}">
    <text xml:space="preserve">The scheme can reclaim and pump up to 1.75 m³/s of treated water to the Llobregat river, 8 km. upstream of water withdrawal to DWTP.
The actual pumping rate varies daily, depending on natural river flows. In 2023, a total of 35,848,601 m³ of reclaimed water was pumped, averaging 1.14 m³/s.
The water produced at the DWTP is supplied to an area with approximately three million inhabitants and 21 towns, supplemented by other DWTPs.
The reclamation plant was built in 2006, designed to be used for environmental and irrigation purposes. The pumping for indirect potable reuse (IPR) was added in 2009. Two trials followed, the most comprehensive in 2019. 
Continuous IPR operation began in November 2022 due to extreme drought conditions.
</text>
  </threadedComment>
  <threadedComment ref="Z14" dT="2024-06-16T03:07:52.61" personId="{B80AFC29-A6F5-4378-ABDC-46CC0986F3EE}" id="{7AB705AA-F5B9-4414-8C86-E1DFB6F4433D}">
    <text>This is the role of each one:
Catalan Water Agency: funds and leads the project
Catalan Health Authority: oversees the health safety of the project"
Metropolitan Area of Barcelona: local authority, owner of the reclamation facilities
Aigües de Barcelona: owner of the drinking water treatment plant, and operator of the reclamation facilities</text>
  </threadedComment>
  <threadedComment ref="Y20" dT="2024-02-19T00:52:45.39" personId="{B80AFC29-A6F5-4378-ABDC-46CC0986F3EE}" id="{C3CD6B76-ED93-43FA-8926-154FA831D03F}">
    <text>(The existing water supply scheme is referred to as the Modder- and Caledon River Novo Transfer Scheme.)</text>
  </threadedComment>
  <threadedComment ref="S28" dT="2024-02-15T22:45:31.29" personId="{B80AFC29-A6F5-4378-ABDC-46CC0986F3EE}" id="{25A2E39A-B6FD-493E-AD9C-C5AC6A686DA3}">
    <text xml:space="preserve">The Central Coast Blue Advanced Water Purification Facility will produce approximately 900 Acre Feet (AF) per year.  Groundwater modelling indicates that extractions from the Northern Cities Management Area of the Santa Maria Groundwater basin due to the seawater barrier benefits of the project will yield approximately 1,420 AFY, providing the three participating Cities with the following additional water supply:
City of Grover Beach-  510 AFY
City of Pismo Beach-   555 AFY
City of Arroyo Grande- 355 AFY
</text>
  </threadedComment>
  <threadedComment ref="T28" dT="2024-02-21T11:05:52.12" personId="{B80AFC29-A6F5-4378-ABDC-46CC0986F3EE}" id="{D9621109-823A-43C7-A9E4-35289BE8D524}">
    <text>Michael edits: Purified recycled water will augment existing supplies and be supplied to the cities whole service area. The groundwater recharge project will inject purified water into the Northern Cities Management Area of the Santa Maria Groundwater Basin where it will recharge the groundwater basin and protect it from seawater intrusion.</text>
  </threadedComment>
  <threadedComment ref="P31" dT="2026-01-08T06:05:05.03" personId="{B80AFC29-A6F5-4378-ABDC-46CC0986F3EE}" id="{04235261-25F1-46CD-A0DE-3C3BF8C42071}">
    <text>E.L. Huie Jr.  Constructed Wetlands: 17.4 MGD Panhandle Road Constructed Wetlands: 3.3MGD</text>
  </threadedComment>
  <threadedComment ref="P35" dT="2026-01-08T06:05:24.83" personId="{B80AFC29-A6F5-4378-ABDC-46CC0986F3EE}" id="{14845589-9591-47BC-8CDC-E27BF8ABAF13}">
    <text>The DEMO is 5 gpm (18.9 lpm) ie 5 gallons per minute no figure for the full scale scheme</text>
  </threadedComment>
  <threadedComment ref="O41" dT="2024-07-19T06:23:30.17" personId="{B80AFC29-A6F5-4378-ABDC-46CC0986F3EE}" id="{92A82EA3-D375-4510-8C54-E43183769620}">
    <text>Estimated 123822, 20% of eMalahleni water supply</text>
  </threadedComment>
  <threadedComment ref="O45" dT="2024-03-05T02:57:18.47" personId="{B80AFC29-A6F5-4378-ABDC-46CC0986F3EE}" id="{1377B9FC-0286-47B8-9E8D-6554993ADFA7}">
    <text>Used to say 220k for first set of calcs</text>
  </threadedComment>
  <threadedComment ref="S45" dT="2024-03-05T02:56:27.92" personId="{B80AFC29-A6F5-4378-ABDC-46CC0986F3EE}" id="{1987E9B5-C055-4291-810E-BA43515E2C4B}">
    <text>Used to say: George Municipality is located within the Garden Route District of the Western Cape Province of South Africa. It contains six towns: George, Haarlem, Herold’s Bay, Uniondale, Victoria Bay and Wilderness, and has a population of around 220,000 people.</text>
  </threadedComment>
  <threadedComment ref="O49" dT="2024-02-19T11:05:32.43" personId="{B80AFC29-A6F5-4378-ABDC-46CC0986F3EE}" id="{BB7279EF-BDD1-4481-A7B2-892DBF11ABF5}">
    <text xml:space="preserve">38.5 MGD = potable for ~600K people (for public water supply/domestic use)
</text>
  </threadedComment>
  <threadedComment ref="U55" dT="2024-02-21T11:48:41.42" personId="{B80AFC29-A6F5-4378-ABDC-46CC0986F3EE}" id="{AF773844-A21F-4E8D-BAB3-4FE6E983181A}">
    <text>https://en.wikipedia.org/wiki/Essex</text>
    <extLst>
      <x:ext xmlns:xltc2="http://schemas.microsoft.com/office/spreadsheetml/2020/threadedcomments2" uri="{F7C98A9C-CBB3-438F-8F68-D28B6AF4A901}">
        <xltc2:checksum>1713488553</xltc2:checksum>
        <xltc2:hyperlink startIndex="0" length="35" url="https://en.wikipedia.org/wiki/Essex"/>
      </x:ext>
    </extLst>
  </threadedComment>
  <threadedComment ref="Z57" dT="2024-02-13T08:13:21.77" personId="{B80AFC29-A6F5-4378-ABDC-46CC0986F3EE}" id="{49CCA054-AA2F-4A34-A4A0-27E1A5F3F1F4}">
    <text>Source water for both plants is supplied by the Los Angeles County Sanitation Districts. 
LVL receives source water from the Long Beach Water Reclamation Plant
Both the spreading grounds and seawater barrier injection wells are owned and operated by the Los Angeles County Department of Public Works.
Potable reuse water from LVL goes to the seawater barrier injection wells</text>
  </threadedComment>
  <threadedComment ref="O60" dT="2026-01-08T23:00:52.79" personId="{B80AFC29-A6F5-4378-ABDC-46CC0986F3EE}" id="{EFD79DAB-E1F1-4299-A9F6-49CCFD43EC91}">
    <text>13400 for DPR Headworks + 716600 for Pure Water LA (was called Operation NEXT)</text>
  </threadedComment>
  <threadedComment ref="P60" dT="2026-01-08T23:02:17.71" personId="{B80AFC29-A6F5-4378-ABDC-46CC0986F3EE}" id="{6035BFB9-966C-47F2-9564-5FCC83548ABD}">
    <text>230 MDG for Pure Water LA and 1 MGD for DPR Headworks</text>
  </threadedComment>
  <threadedComment ref="R60" dT="2026-01-08T23:03:17.07" personId="{B80AFC29-A6F5-4378-ABDC-46CC0986F3EE}" id="{8CBE7084-CBF5-4884-97FC-CC35A01482BE}">
    <text>1120 for DPR Headworks plus 258,000 for Pure Water Los Angeles (was called Operation NEXT)</text>
  </threadedComment>
  <threadedComment ref="O61" dT="2026-01-08T23:06:23.98" personId="{B80AFC29-A6F5-4378-ABDC-46CC0986F3EE}" id="{6FF60F7E-D148-4302-B357-0AC18400B13A}">
    <text xml:space="preserve">Kendra: We serve 350,000 but not all of that population is served by this facility. Due to mixing of the system exact number is unknown. </text>
  </threadedComment>
  <threadedComment ref="W65" dT="2026-01-08T23:29:58.81" personId="{B80AFC29-A6F5-4378-ABDC-46CC0986F3EE}" id="{76BE583C-6047-4565-9092-9683D636F2D6}">
    <text xml:space="preserve">Recycled water from wastewater, b. Stormwater, c. Other: +Agriculture drainage water from crop irrigation +Processing water from food packaging (e.g., bagged salad). </text>
  </threadedComment>
  <threadedComment ref="O66" dT="2024-02-26T23:47:44.56" personId="{B80AFC29-A6F5-4378-ABDC-46CC0986F3EE}" id="{487D982D-E8C7-4DBA-9621-5C8ECF256FA8}">
    <text>The project will serve the entire population of Morro Bay, estimated to be approximately 11,000 people</text>
  </threadedComment>
  <threadedComment ref="O67" dT="2026-01-08T23:33:29.53" personId="{B80AFC29-A6F5-4378-ABDC-46CC0986F3EE}" id="{6C5ED37B-BBE4-4103-94AE-FE0D35DEA850}">
    <text>You can roughly state 209,000 since I bet almost all visit restaurants or services in town at some point.  Argument could be made less since some rural folks are on private wells.  Your call.</text>
  </threadedComment>
  <threadedComment ref="O69" dT="2024-02-19T00:26:56.35" personId="{B80AFC29-A6F5-4378-ABDC-46CC0986F3EE}" id="{D5C25DDA-AAE4-4088-840F-E223E038C1F8}">
    <text xml:space="preserve">Purified water is injected into our local groundwater basin and then is provided with redundant treatment at our Mission Basin Groundwater Purification Facility, and then blended with water produced from the City’s surface water filtration plant in the distribution system. The Mission Basin plant (6.37 mgd) was constructed in 1992 and the surface water filtration plant (25 mgd) was constructed in 1983. Population served is ~170,000.
</text>
  </threadedComment>
  <threadedComment ref="W70" dT="2024-06-16T01:16:43.10" personId="{B80AFC29-A6F5-4378-ABDC-46CC0986F3EE}" id="{696B0996-B384-4489-B1B9-AFC01CDC02B9}">
    <text xml:space="preserve">c.      FROM PETER: Other - Pre-treated industrial wastewater – [poultry abbatoir] process water Do you have another word for poultry abbatoir? To reduce the yuck factor we use to call it a “food processing plant”, don’t know if that’s correct in English.
</text>
  </threadedComment>
  <threadedComment ref="O72" dT="2024-02-15T01:08:48.25" personId="{B80AFC29-A6F5-4378-ABDC-46CC0986F3EE}" id="{1DA7766C-63BB-4999-BB93-6D5A851582D8}">
    <text xml:space="preserve">So, our service area serves 2.5 million people who received GWRS water as part of their drinking water supply.
We have 19 member agencies who pump water out of the groundwater basin, and that amounts to 23 cities served. 
</text>
  </threadedComment>
  <threadedComment ref="O74" dT="2024-03-07T03:31:15.89" personId="{B80AFC29-A6F5-4378-ABDC-46CC0986F3EE}" id="{1FEF9DD6-910F-41C5-816C-CC650CEA07B6}">
    <text>WAS 13000 BUT THAT WAS CUSTOMERS</text>
  </threadedComment>
  <threadedComment ref="Q75" dT="2026-01-08T23:54:45.16" personId="{B80AFC29-A6F5-4378-ABDC-46CC0986F3EE}" id="{CC056637-F4F9-4369-939D-634102AEC331}">
    <text>28GL/Y</text>
  </threadedComment>
  <threadedComment ref="P78" dT="2026-01-09T00:05:52.20" personId="{B80AFC29-A6F5-4378-ABDC-46CC0986F3EE}" id="{C02D0CD0-31DE-40E8-AB47-4B34600947B5}">
    <text xml:space="preserve">the plan is to gain knowledge about the skill level, monitoring and maintenance requirements in house as well as to train our operators.  We have many wastewater works in the province and we will look at the feasibility of employing reuse at each site to a varying degree e.g. some in rural areas would probably be treated to agricultural standards and those in water strapped areas could be used for potable.  The issue is that most wasteworks are in rural areas which needs to be handled carefully.  Reuse should go to all social levels and not be seen to be given to the low income sector.  Darvill reuse could be upgrade to a greater volume and distributed at some point but there are no plans to do that due to the cost of infrastructure to distribute.
</text>
  </threadedComment>
  <threadedComment ref="W80" dT="2024-02-10T11:23:12.96" personId="{B80AFC29-A6F5-4378-ABDC-46CC0986F3EE}" id="{B4EB37D5-2130-4FA2-8F86-A294401FB43A}">
    <text>Reclaimed water from Polk County’s Northwest Regional Wastewater Treatment Facility</text>
  </threadedComment>
  <threadedComment ref="O81" dT="2024-02-14T04:23:28.50" personId="{B80AFC29-A6F5-4378-ABDC-46CC0986F3EE}" id="{B59DD9D2-D79D-4F65-A083-58BEE2E1078F}">
    <text xml:space="preserve">How many PEOPLE (not properties) will be supplied with the pure water from your project/facility?  Is the answer 19 million? Answer: Up to 15 million. While Metropolitan’s entire service area is 19 million and they all benefit, up to 15 million could receive the water.
</text>
  </threadedComment>
  <threadedComment ref="O84" dT="2024-02-10T04:34:31.22" personId="{B80AFC29-A6F5-4378-ABDC-46CC0986F3EE}" id="{2AA08078-9E3E-458E-828C-750C6F6BD1B6}">
    <text xml:space="preserve">TMWA has roughly 135,000 connections which is over 400,000 people. This facility will produce up to 2MGD, which is a small fraction of the total potable water demand.  
</text>
  </threadedComment>
  <threadedComment ref="X84" dT="2024-02-10T04:37:10.70" personId="{B80AFC29-A6F5-4378-ABDC-46CC0986F3EE}" id="{C5057037-96D6-4635-A21B-B54C64582C26}">
    <text xml:space="preserve">The facility will come on line in the 2020s for testing and groundwater injection. Groundwater travel time is many years so extracted water will not be served to the public until 2030s. </text>
  </threadedComment>
  <threadedComment ref="O86" dT="2024-06-16T04:35:00.57" personId="{B80AFC29-A6F5-4378-ABDC-46CC0986F3EE}" id="{E3838596-E09A-4D5F-A8DC-71DCE02E125A}">
    <text>Up to 100k</text>
  </threadedComment>
  <threadedComment ref="O87" dT="2026-01-09T00:34:34.00" personId="{B80AFC29-A6F5-4378-ABDC-46CC0986F3EE}" id="{B7CFA927-75C0-4FFD-B516-F2784F650A7F}">
    <text xml:space="preserve">Doug Campbell gave me the pop'n served (2019) estimates per plant, 2020s:  (452,632 + 258,772) = 711,404
2030s: (711,404 + 581,579 + 45,614) = 1,338,597
</text>
  </threadedComment>
  <threadedComment ref="O89" dT="2024-02-26T02:30:05.21" personId="{B80AFC29-A6F5-4378-ABDC-46CC0986F3EE}" id="{F4DB8E37-90F1-4D10-BD51-4B1CF5C646A3}">
    <text xml:space="preserve">Total is 2.7m including the 1m that get PureWaterSF (so separating those numbers to avoid double counting) </text>
  </threadedComment>
  <threadedComment ref="P89" dT="2024-02-26T02:18:45.51" personId="{B80AFC29-A6F5-4378-ABDC-46CC0986F3EE}" id="{1269D0F5-A88D-4ABE-89D2-3CFFAE91EBC7}">
    <text>This project will provide a dry-year supply of 3.5 million gallons (13.3 million litres) a day to the RWS. Additionally, this project will provide a local benefit to San Jose and Santa Clara by providing 6.5 million gallons (24.6 million litres) a day to the two cities during all years. WHICH IS IT? I've asked</text>
  </threadedComment>
  <threadedComment ref="O90" dT="2026-01-09T00:50:17.46" personId="{B80AFC29-A6F5-4378-ABDC-46CC0986F3EE}" id="{509BA6AD-B2F9-4EA3-A5E4-10C0689649FF}">
    <text>(calling zero as it’s part of the 2.7m already captured via the other 2. They are each labelled &gt;1m or higher on the map, but a total of 2.7m is counted in the ‘how many ppl drinking’ calculation</text>
  </threadedComment>
  <threadedComment ref="O91" dT="2024-03-07T12:20:29.39" personId="{B80AFC29-A6F5-4378-ABDC-46CC0986F3EE}" id="{70AF446B-0092-4C52-93C5-DD86C0869CA6}">
    <text xml:space="preserve">The project will produce enough water annually for approximately 10,000 households – or more than 30,000 residents. However, because EMWD’s distribution system is interconnected through its service area, purified water could potentially reach nearly 700,000 water customers.
</text>
  </threadedComment>
  <threadedComment ref="P91" dT="2024-03-07T12:23:10.27" personId="{B80AFC29-A6F5-4378-ABDC-46CC0986F3EE}" id="{705114EA-AC36-4702-BEC3-86DE842A0193}">
    <text xml:space="preserve">The project is permitted for 4,000 acre feet per year of tertiary replenishment water. The design capacity of the PWR facility is 2.2 million gallons per day. EMWD anticipates a blend of approximately 2,000 acre feet of advance treated water and 2,000 acre feet of tertiary treated water.
(April, I’m interpreting this to mean that the scheme can produce an output of 2,2 MGD of purified recycled water, is that right?)
</text>
  </threadedComment>
  <threadedComment ref="P92" dT="2024-06-18T05:27:23.26" personId="{B80AFC29-A6F5-4378-ABDC-46CC0986F3EE}" id="{B94A2108-983A-41EC-85D6-6F9B22D0864A}">
    <text xml:space="preserve">Hossein note: 
The current 8mgd plant is not for groundwater recharge and it is mainly  for outreach/education as well as enhancing the recycled water quality. Our future purified water project is planned for up to 24 mgd Direct Potable Reuse (RWA/TWA) by 2030. 
</text>
  </threadedComment>
  <threadedComment ref="O94" dT="2024-02-11T01:23:33.75" personId="{B80AFC29-A6F5-4378-ABDC-46CC0986F3EE}" id="{CF06FC1C-BF95-4457-8F0B-FB66BF5B8D9D}">
    <text xml:space="preserve">How many people (not connections to properties) is your potable reuse program expected to serve? (eg Google tells me the population of Santa Monica is 86,452… will the water produced when SWIP potable reuse goes live be distributed to them all?) Approximately 90,000 residents. And yes, once potable reuse goes live with groundwater injection it will eventually be distributed to everyone after retention time in the groundwater basin and final treatment through the City’s drinking water treatment plant.
</text>
    <extLst>
      <x:ext xmlns:xltc2="http://schemas.microsoft.com/office/spreadsheetml/2020/threadedcomments2" uri="{F7C98A9C-CBB3-438F-8F68-D28B6AF4A901}">
        <xltc2:checksum>1246877598</xltc2:checksum>
        <xltc2:hyperlink startIndex="121" length="10" url="https://aus01.safelinks.protection.outlook.com/?url=https%3A%2F%2Furldefense.com%2Fv3%2F__https%3A%2Fworldpopulationreview.com%2Fus-cities%2Fsanta-monica-ca-population__%3B!!OfuUnHCITYtmmjM!pKRYT4CmNal9KR2B04yxbBA4fxNVCWZkptiaC2WZKcP4YyBHqwleZaEJr67E16AgLXYL03Qm3dlD7juYZuDswC-6487J1Asx5eVd3MM%24&amp;data=05%7C02%7Cdanielle.francis%40wsaa.asn.au%7C8cf0addfa74e4dcc4caa08dc1b8b4400%7Cb7623afd7fd24f2cb52f58a25b652288%7C0%7C0%7C638415532238514829%7CUnknown%7CTWFpbGZsb3d8eyJWIjoiMC4wLjAwMDAiLCJQIjoiV2luMzIiLCJBTiI6Ik1haWwiLCJXVCI6Mn0%3D%7C3000%7C%7C%7C&amp;sdata=Mg1R%2B8r5Wptevf0aawu5B2XNLucmb7%2BKb9iIU9IvMvw%3D&amp;reserved=0"/>
      </x:ext>
    </extLst>
  </threadedComment>
  <threadedComment ref="X94" dT="2024-02-11T04:04:37.50" personId="{B80AFC29-A6F5-4378-ABDC-46CC0986F3EE}" id="{A989A672-3F75-45BC-842A-B4550329B069}">
    <text>I need to allocate you to a category (because I’ll be grouping them on the map). I’m going to allocate you as Planned, since your potable reuse is planned to start summer 2024. (I note your non-potable is Operating already, but our map is specifically focussing on potable reuse. Ok? Rereading the “Operating” line, SWIP would fall under Operating. The facility is now permitted for groundwater recharge and the injection well is substantially complete, but we are waiting for Summer 2024 due to permit amendments on the drinking water side for another project currently in construction. So because we won’t start producing water until summer, we cannot start injecting water until then as well. Convoluted answer so maybe see proposed revisions below. Let me know if that is better.
SWIP is operating, currently serving approximately 20 irrigation and dual-plumbing customers, with plans to serve dozens more customers by 2029. Groundwater recharge operations are available and planned to begin Summer 2024.</text>
  </threadedComment>
  <threadedComment ref="T95" dT="2024-02-17T01:07:17.32" personId="{B80AFC29-A6F5-4378-ABDC-46CC0986F3EE}" id="{B93EF604-4599-47B3-9D9B-4528AA2F229D}">
    <text xml:space="preserve">Scottsdale Water has been doing non-potable reuse for turf irrigation since 1980 and currently works with 23 golf courses in Scottsdale, Arizona. Any not used for irrigation water is now recharged on the Scottsdale Water Campus through 63 wells.
These past commitments set the stage to strategically plan for a larger scale facility, our current world-class Scottsdale Water Campus, and ultimately be proactive for drought management.
Our innovation and dedication to sustainability paves the way for Advanced Purified Recycled Water.
</text>
  </threadedComment>
  <threadedComment ref="Y95" dT="2024-02-17T01:09:35.03" personId="{B80AFC29-A6F5-4378-ABDC-46CC0986F3EE}" id="{4E36F1F9-9513-4D9F-91C9-8C5909BE916C}">
    <text xml:space="preserve">Gainey Water Reclamation Plant was constructed in the early 1980s and is licensed to process up to 1.7 million gallons of wastewater daily, adhering to the Arizona Department of Environmental Quality's (ADEQ) Class A+ standards. The treated effluent is utilized for irrigation at the Gainey Ranch golf course and other designated areas within the community. Wastewater reaches the Gainey Ranch via the City of Scottsdale's Southwest Pump Station (SWPS).
Gainey Water Reclamation Plant is comprised of a comprehensive treatment process that includes initial screening, biological nutrient removal within aeration basins, a diffused aeration system, secondary clarifiers, and the circulation and disposal of activated sludge. The water is further refined in a secondary treatment through tertiary filters and advanced UV technology and then distributed for reuse.
</text>
  </threadedComment>
  <threadedComment ref="Z95" dT="2024-02-17T01:10:20.23" personId="{B80AFC29-A6F5-4378-ABDC-46CC0986F3EE}" id="{0F82CA7E-96B6-471C-987C-DB4F5F453FE3}">
    <text xml:space="preserve">Since the early 1990s, Scottsdale has supplied non-potable water to 23 golf courses in the northern part of the city via the Reclaimed Water Distribution System (RWDS), a partnership between the public and private sectors. The RWDS, an intricate network of pipelines, booster pumps, and water treatment facilities, can deliver up to 20 million gallons per day of non-potable water for turf irrigation to its member clubs.
Initiated by Desert Mountain Properties and Scottsdale, the RWDS aimed to wean north Scottsdale's golf courses off groundwater for irrigation. Under this agreement, Desert Mountain along with 12 other clubs, contributed $30 million for system construction and improvements, plus an additional $22.5 million for enhancing the Advanced Water Treatment facility's water quality.
Currently managed by Scottsdale, the RWDS operates with the financial support of its member clubs, which cover their water usage and all associated maintenance, operational, and capital expenses of the system.
</text>
  </threadedComment>
  <threadedComment ref="Q98" dT="2026-01-09T01:12:38.17" personId="{B80AFC29-A6F5-4378-ABDC-46CC0986F3EE}" id="{A5A313F4-30F5-48A1-971B-A752EB26D4FC}">
    <text>59 GL/Y</text>
  </threadedComment>
  <threadedComment ref="O100" dT="2024-02-08T19:21:13.93" personId="{B80AFC29-A6F5-4378-ABDC-46CC0986F3EE}" id="{9DB2A13A-EE36-46F8-ACD1-EB0E25D9115C}">
    <text xml:space="preserve">We serve approximately 55,000 connections that represents just over 170,000 people. 
</text>
  </threadedComment>
  <threadedComment ref="P100" dT="2026-01-09T01:20:36.43" personId="{B80AFC29-A6F5-4378-ABDC-46CC0986F3EE}" id="{C5403DE0-D7FD-41A6-93D1-041ED04F691F}">
    <text>We currently anticipate a 3-5 MGD size plant that would represent 15-25% of our water supply portfolio. Recycled water for irrigation already represents over 20% of the District’s water supply portfolio.</text>
  </threadedComment>
  <threadedComment ref="X100" dT="2024-02-08T01:52:03.42" personId="{B80AFC29-A6F5-4378-ABDC-46CC0986F3EE}" id="{72349122-8464-4F11-A63F-B10A7DF4B033}">
    <text xml:space="preserve">This project is currently in the planning phase. We are preparing to conduct feasibility studies, leading to preliminary design and environmental review. We are currently doing significant stakeholder outreach. And lastly, we are aiming to implement a DPR Pilot Demonstration Plant in the next 3-4 years, and a full scale DPR facility in 5-8 years. </text>
  </threadedComment>
  <threadedComment ref="O101" dT="2024-03-04T05:09:18.22" personId="{B80AFC29-A6F5-4378-ABDC-46CC0986F3EE}" id="{D42CFBD2-4874-4886-920C-34B2354ECD9C}">
    <text>Was 4148000 in RM calcs</text>
  </threadedComment>
  <threadedComment ref="O104" dT="2024-03-05T02:28:31.64" personId="{B80AFC29-A6F5-4378-ABDC-46CC0986F3EE}" id="{F8D54D65-6D69-43E8-87D1-138C4D35CBCE}">
    <text xml:space="preserve">Typically 1m but 2 during drought. We will use 2 as per Brian’s edits to the story. </text>
  </threadedComment>
  <threadedComment ref="Q105" dT="2024-02-15T00:12:47.36" personId="{B80AFC29-A6F5-4378-ABDC-46CC0986F3EE}" id="{F4404F91-5420-46FA-8E4A-7FF3D2955AC0}">
    <text>processes 600m3 /h = that's input, as for output: Effectivement, avec les pertes en eau lors du traitement, la capacité réelle est d’environ 115 m3/h en 1ère étape (démonstrateur Jourdain) et 450 m3/h en solution à long terme. Si on prend l’hypothèse que cette solution pourra fonctionner environ la moitié de l’année, cela représente un volume complémentaire d’environ 2 millions de m3 à long terme. Je complète la réponse de Julien sur la capacité de production de l'usine. Avec 600 m3/h d'eau brute (effluent secondaire) à traiter, l'unité d'affinage, si elle conserve la même ligne de procédé et les mêmes taux de conversion que l'usine de démonstration, devrait permettre une capacité de production nette de 10,400 m3/j (10.4 MLD).</text>
  </threadedComment>
  <threadedComment ref="R106" dT="2024-11-23T04:04:35.62" personId="{B80AFC29-A6F5-4378-ABDC-46CC0986F3EE}" id="{5DFD4599-06B8-473A-8F30-B475720A3B82}">
    <text xml:space="preserve">Phase 1a of VenturaWaterPure will be on line at the end of 2027 and supply approximately 3,600 acre feet of water per year or 20% of the City’s demand. </text>
  </threadedComment>
  <threadedComment ref="R107" dT="2026-01-09T01:40:13.66" personId="{B80AFC29-A6F5-4378-ABDC-46CC0986F3EE}" id="{A1C0E926-D922-4A63-B2B0-AF0373CD8326}">
    <text>5 gallons per minute</text>
  </threadedComment>
  <threadedComment ref="O108" dT="2026-01-13T01:33:15.74" personId="{B80AFC29-A6F5-4378-ABDC-46CC0986F3EE}" id="{E2442001-10B0-4BBA-AD38-7E426F70DCC6}">
    <text xml:space="preserve">Approximately 350,000 full-time residents 
</text>
  </threadedComment>
  <threadedComment ref="O109" dT="2024-01-09T00:01:29.46" personId="{B80AFC29-A6F5-4378-ABDC-46CC0986F3EE}" id="{A73DB0DC-563B-431F-A939-87594F1308EA}">
    <text>See Zohreh extra email info do not publish</text>
  </threadedComment>
  <threadedComment ref="P109" dT="2026-01-09T01:43:10.00" personId="{B80AFC29-A6F5-4378-ABDC-46CC0986F3EE}" id="{CC03002E-C216-4318-AEBE-EDC724648307}">
    <text>It will start with 0.5 MGD, and the city wants to be prepared to expand it to 1.5 MGD in phases</text>
  </threadedComment>
  <threadedComment ref="T109" dT="2024-01-08T05:56:18.83" personId="{B80AFC29-A6F5-4378-ABDC-46CC0986F3EE}" id="{CF0939C5-7FDB-449F-A3DD-B7D6F2D0E7C0}">
    <text xml:space="preserve">DF note - that doesn't really answer whether the whole operating area / customer base will receive the water but that's ok for now, will chase this detail if necessary. </text>
  </threadedComment>
  <threadedComment ref="O110" dT="2026-01-09T01:47:24.37" personId="{B80AFC29-A6F5-4378-ABDC-46CC0986F3EE}" id="{5E7CAE9A-E2B9-4772-BC0C-1D1408AFBFD0}">
    <text xml:space="preserve">For the DPR it was 104,000 in WIchita Falls and an additional 36,000 potable wholesale customers for a total of 140,000.  For the IPR it is 104,000 in Wichita Falls, 36,000 in potable wholesale customers and an additional 1700 for raw wholesale customers.
</text>
  </threadedComment>
  <threadedComment ref="P110" dT="2026-01-09T01:48:10.33" personId="{B80AFC29-A6F5-4378-ABDC-46CC0986F3EE}" id="{428945BA-8C5E-4DD1-8301-9B7D027BEAE9}">
    <text xml:space="preserve">The DPR treated 7.5 MGD of wastewater effluent, producing 5MGD of RO permeate, which was blended with 5 MGD of raw surface water and treated through the conventional water treatment plant for an ultimate 10 MGD production.
</text>
  </threadedComment>
  <threadedComment ref="P111" dT="2024-02-10T04:00:15.51" personId="{B80AFC29-A6F5-4378-ABDC-46CC0986F3EE}" id="{ACC564D6-C48F-412E-8E03-1BC02E34B245}">
    <text xml:space="preserve">Thomas: Well the capacity (name plate production capacity) is 21 000 m3/day so the 5.5 MGD seems correct to me.
</text>
  </threadedComment>
  <threadedComment ref="Q111" dT="2026-01-09T01:50:42.74" personId="{B80AFC29-A6F5-4378-ABDC-46CC0986F3EE}" id="{297E7974-FF00-42C5-BDA8-0B341E5EB1A3}">
    <text>Thomas: Well the capacity (name plate production capacity) is 21 000 m3/day so the 5.5 MGD seems correct to me.</text>
  </threadedComment>
  <threadedComment ref="O112" dT="2024-02-05T23:32:28.82" personId="{B80AFC29-A6F5-4378-ABDC-46CC0986F3EE}" id="{0E3EC2F6-B3B9-441F-83C8-BAC0955B8003}">
    <text>Chosen as mid-point between EVH’s permanent estimate of 40k and his summer estimate of 100k</text>
  </threadedComment>
  <threadedComment ref="Q112" dT="2026-01-09T01:52:51.61" personId="{B80AFC29-A6F5-4378-ABDC-46CC0986F3EE}" id="{A69DFDCC-F21C-4F04-B7F6-7EC91FDE200F}">
    <text>In recent years the average intake of effluent was around 3,3 million m³/year and the yearly production of infiltration water was around 2,3 million m³/year - DF using output</text>
  </threadedComment>
</ThreadedComments>
</file>

<file path=xl/threadedComments/threadedComment2.xml><?xml version="1.0" encoding="utf-8"?>
<ThreadedComments xmlns="http://schemas.microsoft.com/office/spreadsheetml/2018/threadedcomments" xmlns:x="http://schemas.openxmlformats.org/spreadsheetml/2006/main">
  <threadedComment ref="E3" dT="2024-01-15T01:55:32.08" personId="{B80AFC29-A6F5-4378-ABDC-46CC0986F3EE}" id="{7CC32DE6-599A-40C3-821F-F10FE44B39D4}">
    <text>The WHERE is Column D: the WHAT is usually Column H</text>
  </threadedComment>
  <threadedComment ref="V3" dT="2024-01-04T11:22:05.35" personId="{B80AFC29-A6F5-4378-ABDC-46CC0986F3EE}" id="{F6E5307D-87D0-4D84-A3FB-08EEDF06BF64}">
    <text>https://www.kylesconverter.com/flow/acre--feet-per-year-to-liters-per-year</text>
    <extLst>
      <x:ext xmlns:xltc2="http://schemas.microsoft.com/office/spreadsheetml/2020/threadedcomments2" uri="{F7C98A9C-CBB3-438F-8F68-D28B6AF4A901}">
        <xltc2:checksum>678283112</xltc2:checksum>
        <xltc2:hyperlink startIndex="0" length="74" url="https://www.kylesconverter.com/flow/acre--feet-per-year-to-liters-per-year"/>
      </x:ext>
    </extLst>
  </threadedComment>
  <threadedComment ref="AA4" dT="2025-09-08T08:00:46.22" personId="{B80AFC29-A6F5-4378-ABDC-46CC0986F3EE}" id="{03247532-B82E-4C55-BDA1-8B07F6CE8D00}">
    <text>The first commissioning of WPC Hofstade will take place in May 2025, starting the production of 50 m³/h as direct potable reuse. In the second half of 2025, scale-up of the production capacity to 100 m³/h will take place, to be fully operational by 2026. Next to the direct potable reuse, WPC Hofstade is also a demonstration project for indirect storage of drinking water by means of Aquifer Storage &amp; Recovery (ASR). Therefore, a new ASR well is drilled in the deep fractured bedrock on site, with a total depth of 220m. First tests demonstrated the potential to store 20 m³/h between 140 and 220m, in the deep aquifer. Once the reuse water is available, the experiments will continue in the second half of 2025.
The idea is to inject part of the reuse water (20 out of 100 m³/h) in the wet season, when the drinking water demand is low. This way, the project accumulates a strategic buffer of drinking water underground, in the months of water excess in Flanders (= Aquifer storage). In the following dry months with water scarcity, the water is pumped up and can be used again as extra source for drinking water (= Aquifer Recovery). We call this ASR project our “winter-summer battery for drinking water”.</text>
  </threadedComment>
  <threadedComment ref="R5" dT="2024-06-14T07:18:46.81" personId="{B80AFC29-A6F5-4378-ABDC-46CC0986F3EE}" id="{67F6DE6E-A5CC-409B-8B2C-FB718585132D}">
    <text xml:space="preserve">Operational 10Ml/day (existing scheme
In Construction 15Ml/day (optimization &amp; renewal)
Planned 10Ml/day (Additional Wellfield and Treatment Capacity)
I have counted this as OPERATING as it is already in use, which is more relevant than the enhancements in progress. </text>
  </threadedComment>
  <threadedComment ref="T5" dT="2024-11-17T23:30:01.27" personId="{B80AFC29-A6F5-4378-ABDC-46CC0986F3EE}" id="{887C9D94-32A1-44B6-AB5B-8D7E9F627AEA}">
    <text xml:space="preserve">David A template says 
Operational 10Ml/day (existing scheme
In Construction 15Ml/day (optimization &amp; renewal)
Planned 10Ml/day (Additional Wellfield and Treatment Capacity)
Adds to 35 ultimate capacity
</text>
  </threadedComment>
  <threadedComment ref="W5" dT="2024-02-24T06:10:15.22" personId="{B80AFC29-A6F5-4378-ABDC-46CC0986F3EE}" id="{585CF233-EC58-4BE8-BB7B-CC04DB683248}">
    <text>David Allpass said 150k - 175k so I have gone with the lower</text>
  </threadedComment>
  <threadedComment ref="AA5" dT="2024-06-14T07:26:59.25" personId="{B80AFC29-A6F5-4378-ABDC-46CC0986F3EE}" id="{DDE1A6E0-E7AE-40CE-B2E8-3B96A55B41FA}">
    <text xml:space="preserve">David only gave Phase 1 (Optimisation) – 2025 
Phase 2 (Expansion)- 2038
 ie the dates for the improvement works so I will check with him the start year for the existing scheme. </text>
  </threadedComment>
  <threadedComment ref="L6" dT="2024-06-05T19:34:22.70" personId="{B80AFC29-A6F5-4378-ABDC-46CC0986F3EE}" id="{2CFD7B7F-A512-4601-AD9F-D5B62F12C7FD}">
    <text>Aurora + 10 WISE partnership</text>
  </threadedComment>
  <threadedComment ref="W6" dT="2024-02-23T03:26:16.18" personId="{B80AFC29-A6F5-4378-ABDC-46CC0986F3EE}" id="{7149905D-EFE9-4F44-80DA-F383772BA51E}">
    <text>From their video</text>
  </threadedComment>
  <threadedComment ref="Y6" dT="2024-06-05T19:32:09.46" personId="{B80AFC29-A6F5-4378-ABDC-46CC0986F3EE}" id="{69BF90B7-9D81-4B6E-98AC-EC8DD306DDA9}">
    <text>Aurora Water recaptures water from the South Platte River near Brighton, CO. This water was previously used by Aurora customers and has been treated by Metro Water Recovery. Aurora owns water rights which allows for reuse of the majority of its water to the point of extinction.</text>
  </threadedComment>
  <threadedComment ref="L8" dT="2024-06-16T03:20:43.43" personId="{B80AFC29-A6F5-4378-ABDC-46CC0986F3EE}" id="{FE342BA3-0FE4-40F4-A8D4-FA351F89DDAF}">
    <text>The scheme can reclaim and pump up to 1.75 m³/s of treated water to the Llobregat river, 8 km. upstream of water withdrawal to DWTP.
The actual pumping rate varies daily, depending on natural river flows. In 2023, a total of 35,848,601 m³ of reclaimed water was pumped, averaging 1.14 m³/s.
The water produced at the DWTP is supplied to an area with approximately three million inhabitants and 21 towns, supplemented by other DWTPs.
The reclamation plant was built in 2006, designed to be used for environmental and irrigation purposes. The pumping for indirect potable reuse (IPR) was added in 2009. Two trials followed, the most comprehensive in 2019. 
Continuous IPR operation began in November 2022 due to extreme drought conditions.</text>
  </threadedComment>
  <threadedComment ref="Q8" dT="2024-06-16T03:07:52.61" personId="{B80AFC29-A6F5-4378-ABDC-46CC0986F3EE}" id="{AB0BDD92-EE7C-4A7B-8A8B-DE3D17318AD7}">
    <text>This is the role of each one:
Catalan Water Agency: funds and leads the project
Catalan Health Authority: oversees the health safety of the project"
Metropolitan Area of Barcelona: local authority, owner of the reclamation facilities
Aigües de Barcelona: owner of the drinking water treatment plant, and operator of the reclamation facilities</text>
  </threadedComment>
  <threadedComment ref="R8" dT="2024-06-16T03:09:27.43" personId="{B80AFC29-A6F5-4378-ABDC-46CC0986F3EE}" id="{0458E122-7809-4A96-BAA0-91A767D3E407}">
    <text>The project is operating from November 2022. 
It was conceived as a “safety net” against extreme droughts, and a trial was made in 2019. The 2021-2024 drought (still ongoing) forced the facilities to be put into operation, and they have now been running continuously for a year and a half.</text>
  </threadedComment>
  <threadedComment ref="R8" dT="2024-06-16T03:23:34.20" personId="{B80AFC29-A6F5-4378-ABDC-46CC0986F3EE}" id="{11A46023-D04F-44CE-8E8C-099AF903EA09}" parentId="{0458E122-7809-4A96-BAA0-91A767D3E407}">
    <text>One distinctive aspect of this project is that it doesn't hinge on an advanced reclamation treatment (purification). Instead, we're using a plant originally designed for environmental and irrigation purposes, without major upgrades. The regeneration process involves coagulation-flocculation and weighted lamellar settling, followed by filtration through microscreens (10 µm) and combined disinfection using ultraviolet radiation (50 mJ/cm2), optionally with sodium hypochlorite. No membranes are used.
On the other side, the drinking water treatment plant employs an exhaustive treatment process. It has two advanced treatment lines running in parallel. After a shared initial stage for both treatments, involving sand removal, pre-oxidation with chlorine dioxide, flocculation, settling, and sand filtration, the water splits into two independent lines. One side undergoes ozone treatment and activated carbon filtration, while the other side goes through ultrafiltration and reverse osmosis treatment. 
Finally, water from both lines is blended, chlorinated, and distributed.
This underscores the importance of the monitoring we carried out in 2019, which aimed at evaluating the overall efficiency of the entire treatment process (WWTP — Reclamation — River buffer — DWTP).</text>
  </threadedComment>
  <threadedComment ref="S8" dT="2024-06-16T03:20:26.02" personId="{B80AFC29-A6F5-4378-ABDC-46CC0986F3EE}" id="{A85F8C34-DA73-4208-88FD-504FD8684FF5}">
    <text>The scheme can reclaim and pump up to 1.75 m³/s of treated water to the Llobregat river, 8 km. upstream of water withdrawal to DWTP.
The actual pumping rate varies daily, depending on natural river flows. In 2023, a total of 35,848,601 m³ of reclaimed water was pumped, averaging 1.14 m³/s.
The water produced at the DWTP is supplied to an area with approximately three million inhabitants and 21 towns, supplemented by other DWTPs.
The reclamation plant was built in 2006, designed to be used for environmental and irrigation purposes. The pumping for indirect potable reuse (IPR) was added in 2009. Two trials followed, the most comprehensive in 2019. 
Continuous IPR operation began in November 2022 due to extreme drought conditions.</text>
  </threadedComment>
  <threadedComment ref="W8" dT="2024-06-16T03:20:55.45" personId="{B80AFC29-A6F5-4378-ABDC-46CC0986F3EE}" id="{CFD1E385-E80D-45B5-A80F-3DCFC24CF28E}">
    <text>The scheme can reclaim and pump up to 1.75 m³/s of treated water to the Llobregat river, 8 km. upstream of water withdrawal to DWTP.
The actual pumping rate varies daily, depending on natural river flows. In 2023, a total of 35,848,601 m³ of reclaimed water was pumped, averaging 1.14 m³/s.
The water produced at the DWTP is supplied to an area with approximately three million inhabitants and 21 towns, supplemented by other DWTPs.
The reclamation plant was built in 2006, designed to be used for environmental and irrigation purposes. The pumping for indirect potable reuse (IPR) was added in 2009. Two trials followed, the most comprehensive in 2019. 
Continuous IPR operation began in November 2022 due to extreme drought conditions.</text>
  </threadedComment>
  <threadedComment ref="Z8" dT="2024-06-16T03:14:22.38" personId="{B80AFC29-A6F5-4378-ABDC-46CC0986F3EE}" id="{3063488D-9507-4C94-BC65-15C25D7E8F15}">
    <text>Reservoir augmentation. 
However, it will suit better “river augmentation”, because  the water is not added to a reservoir but is directly mixed into the Llobregat River, 8 km upstream of the Drinking Water Treatment Plant. Anyway, this process reduces the need to release water from the Llobregat River's dams, ultimately resulting in more water being retained in the reservoirs.</text>
  </threadedComment>
  <threadedComment ref="L9" dT="2024-06-16T04:01:48.99" personId="{B80AFC29-A6F5-4378-ABDC-46CC0986F3EE}" id="{FA362DB8-E062-4EB6-BFC1-552B2FB1B192}">
    <text>No answer provided it's not mainly for replenishment anyway</text>
  </threadedComment>
  <threadedComment ref="R9" dT="2024-06-16T03:59:46.14" personId="{B80AFC29-A6F5-4378-ABDC-46CC0986F3EE}" id="{46D0F79A-EB0B-4351-A346-5EDFFC674C8F}">
    <text>The barrier was built in 2010, but the operation was stopped for financial reasons. The injection was resumed in 2021, and it has been in continuous operation since then. 
During the 2021-2024 drought (still ongoing) it has achieved a peak injection of 10.000 m3/day.</text>
  </threadedComment>
  <threadedComment ref="R9" dT="2024-06-16T04:02:49.04" personId="{B80AFC29-A6F5-4378-ABDC-46CC0986F3EE}" id="{0F17A704-648A-41B6-90B3-E5B3B4E2B5C7}" parentId="{46D0F79A-EB0B-4351-A346-5EDFFC674C8F}">
    <text xml:space="preserve">In addition to the general reclamation treatment at El Prat de Llobregat plant (described in the “Indirect Potable Reuse in the Llobregat River” form), the water to be injected passes through a second (or “advanced”) reclamation system, including ultrafiltration, reverse osmosis (around 50% of the water) and UV disinfection. 
There are 14 injection wells located throughout the coastal shoreline.
</text>
  </threadedComment>
  <threadedComment ref="S9" dT="2024-06-16T04:02:23.67" personId="{B80AFC29-A6F5-4378-ABDC-46CC0986F3EE}" id="{A2362A65-D44A-43A5-9A8E-C47D53E41752}">
    <text xml:space="preserve">The injected flow depends on the piezometric levels in the aquifer, varying from 2.000 m3/day (when levels are high) up to 10.000 m3/day (when levels are under the sea level).
</text>
  </threadedComment>
  <threadedComment ref="W9" dT="2024-06-16T04:02:14.54" personId="{B80AFC29-A6F5-4378-ABDC-46CC0986F3EE}" id="{0B2F2A33-3B3B-4479-BA80-655E844862F3}">
    <text>No figure given and it's not for replenishment mainly anyway</text>
  </threadedComment>
  <threadedComment ref="X9" dT="2024-06-16T04:00:50.85" personId="{B80AFC29-A6F5-4378-ABDC-46CC0986F3EE}" id="{9D6FF8E9-9DD0-4C97-904F-A45BCBFA963C}">
    <text>There is a component of indirect potable reuse, since the replenished aquifer is used for water supply purposes.</text>
  </threadedComment>
  <threadedComment ref="Z9" dT="2024-06-16T04:01:09.82" personId="{B80AFC29-A6F5-4378-ABDC-46CC0986F3EE}" id="{C67939D2-33D3-4686-8E7F-45013B3DC11F}">
    <text>Groundwater augmentation. 
However, the main objective is to create a barrier to seawater intrusion, not to replenish.</text>
  </threadedComment>
  <threadedComment ref="R10" dT="2024-07-12T02:41:25.58" personId="{B80AFC29-A6F5-4378-ABDC-46CC0986F3EE}" id="{4A043851-9AA9-4024-A342-52FAAECF134F}">
    <text xml:space="preserve">Exploring or potential. Rancho Water is conducting feasibility studies and has developed an implementation plan.
</text>
  </threadedComment>
  <threadedComment ref="T10" dT="2024-07-12T02:51:23.73" personId="{B80AFC29-A6F5-4378-ABDC-46CC0986F3EE}" id="{6E346168-D81C-4056-AE36-1CDBD40AC336}">
    <text>DF's calculation - pls check RM ☺️</text>
  </threadedComment>
  <threadedComment ref="R11" dT="2024-06-16T00:55:31.01" personId="{B80AFC29-A6F5-4378-ABDC-46CC0986F3EE}" id="{858D82AC-5A16-4688-B646-FE9CC99D04B3}">
    <text>The conveyance mechanism for the reuse water (pump station and pipeline) has been completed, we are in the planning stages of the upgrades to the wastewater treatment plant, which will begin construction in 2026 and completed by 2030.
DF note: I'm calling this Construction as it seems to represent the middle ground but will let terry decide</text>
  </threadedComment>
  <threadedComment ref="R13" dT="2024-02-25T11:18:16.30" personId="{B80AFC29-A6F5-4378-ABDC-46CC0986F3EE}" id="{0A9ED144-A5D8-43F4-8952-14ABA6954001}">
    <text xml:space="preserve">We are operating the  WRP 7 days a week, supplying reclaimed water the Municipality. The Beaufort West WRP plant has been in operation since 10 January 2011. </text>
  </threadedComment>
  <threadedComment ref="S13" dT="2024-02-25T11:19:22.30" personId="{B80AFC29-A6F5-4378-ABDC-46CC0986F3EE}" id="{90D5EE54-C2C0-47F3-A797-D12432105C5F}">
    <text xml:space="preserve">The WRP supplies around 20 – 30% of the total potable supply to the town. </text>
  </threadedComment>
  <threadedComment ref="W13" dT="2024-02-25T11:18:38.94" personId="{B80AFC29-A6F5-4378-ABDC-46CC0986F3EE}" id="{744F6E58-249E-46D7-9C77-C6DBFE30668C}">
    <text>Beaufort West Municipal supplies potable water to approximately 51 177 people (2021).</text>
  </threadedComment>
  <threadedComment ref="Z13" dT="2024-02-25T11:17:46.86" personId="{B80AFC29-A6F5-4378-ABDC-46CC0986F3EE}" id="{C8EDF2D2-59A3-4BD0-B198-884B1121B203}">
    <text>Reservoir augmentation – blending purified recycled water into a water reservoir used as a source of drinking water supply for a public water system (Toilet-to-Tap)</text>
  </threadedComment>
  <threadedComment ref="L14" dT="2024-06-15T23:14:57.42" personId="{B80AFC29-A6F5-4378-ABDC-46CC0986F3EE}" id="{71034488-2248-4F72-97F2-1B657F426125}">
    <text>1 at this time</text>
  </threadedComment>
  <threadedComment ref="R14" dT="2024-06-15T23:06:00.28" personId="{B80AFC29-A6F5-4378-ABDC-46CC0986F3EE}" id="{5FEDB1E4-E8D4-4C61-B049-69F31946B5B8}">
    <text>Bassil says Planning and exploring various options so I have gone with Exploring the most conservative, he can tell me if he wants to change</text>
  </threadedComment>
  <threadedComment ref="R14" dT="2024-06-23T23:59:12.30" personId="{B80AFC29-A6F5-4378-ABDC-46CC0986F3EE}" id="{271C9309-DB9D-4F18-B1AA-7969F35651E8}" parentId="{5FEDB1E4-E8D4-4C61-B049-69F31946B5B8}">
    <text xml:space="preserve">He said Planned not Exploring please. </text>
  </threadedComment>
  <threadedComment ref="X14" dT="2024-06-15T23:06:47.99" personId="{B80AFC29-A6F5-4378-ABDC-46CC0986F3EE}" id="{73181EA0-9270-4BFE-88DA-9959F3579B7F}">
    <text>At this time, includes both</text>
  </threadedComment>
  <threadedComment ref="R15" dT="2024-06-14T07:37:33.71" personId="{B80AFC29-A6F5-4378-ABDC-46CC0986F3EE}" id="{DF2B7F75-C7BF-4E04-8D32-CFC465A7DD4B}">
    <text xml:space="preserve">Phased: 
Ready for Operation: Strandfontein West WTP. 
Construction: 
CFA Replenishment Plant
Phillipi Water Treatment Plant
Planned:
Mitchells Plain WTP
I picked construction as that seemed to be the most definitive. </text>
  </threadedComment>
  <threadedComment ref="S15" dT="2024-02-24T04:59:56.04" personId="{B80AFC29-A6F5-4378-ABDC-46CC0986F3EE}" id="{07EEAF6A-2E20-4EAF-803D-A44442DE1D38}">
    <text>That's based on Table 1 in strategy which says 20 and 25 MLD for the 2 phases</text>
  </threadedComment>
  <threadedComment ref="W15" dT="2024-06-14T07:49:55.40" personId="{B80AFC29-A6F5-4378-ABDC-46CC0986F3EE}" id="{345FB255-6BC1-48C3-91F2-8DA4B0B2E2A9}">
    <text>David Allpass said 325000 - 350,000 so I have gone with the most conservative</text>
  </threadedComment>
  <threadedComment ref="Y15" dT="2024-06-14T07:40:51.24" personId="{B80AFC29-A6F5-4378-ABDC-46CC0986F3EE}" id="{32E96A39-7EF0-41BC-A1A4-DC372941E6D9}">
    <text>c) Natural Aquifer Recharge &amp; Recycled water from wastewater</text>
  </threadedComment>
  <threadedComment ref="Y15" dT="2024-06-14T07:42:55.29" personId="{B80AFC29-A6F5-4378-ABDC-46CC0986F3EE}" id="{5DDF2FBA-B7F5-4EE0-9746-35E6E2D821CF}" parentId="{32E96A39-7EF0-41BC-A1A4-DC372941E6D9}">
    <text xml:space="preserve">I have put RW from WW since this whole map is about the manmade intervention, not the natural aquifer bit. It's the bit that’s being recycled that we’re covering. </text>
  </threadedComment>
  <threadedComment ref="Z15" dT="2024-06-14T07:52:01.05" personId="{B80AFC29-A6F5-4378-ABDC-46CC0986F3EE}" id="{5CB9BAC7-7F9E-4088-9342-E4B45352ADDA}">
    <text xml:space="preserve">David said e) Groundwater Augmentation  &amp; Potable Water Supply….. I''m going to ask him if we can call that Groundwater since it inlcudes Groundwater, and add Other </text>
  </threadedComment>
  <threadedComment ref="Z17" dT="2024-02-21T10:46:27.16" personId="{B80AFC29-A6F5-4378-ABDC-46CC0986F3EE}" id="{9C1EB530-8F8B-4ACC-8AD8-0C398EAAB850}">
    <text>Groundwater augmentation/groundwater replenishment reuse project (GRRP)</text>
  </threadedComment>
  <threadedComment ref="R18" dT="2024-02-15T11:51:53.21" personId="{B80AFC29-A6F5-4378-ABDC-46CC0986F3EE}" id="{537D5C1A-3AD6-43C0-976C-2FD0F2C4E1A1}">
    <text>Castle Rock Water was an integral partner to the development of the Direct Potable Reuse regulations being created in Colorado. In anticipation of these regulations and the inevitable reuse water supply source for Colorado, Castle Rock Water added Advanced Treatment to Plum Creek Water Purification Facility in 2020. A pilot project was conducted in 2018 to determine the treatment processes best suited for the environmental, financial and technological factors of the water system. Direct Potable Reuse regulations were approved in 2022.</text>
  </threadedComment>
  <threadedComment ref="S18" dT="2024-05-22T04:27:10.16" personId="{B80AFC29-A6F5-4378-ABDC-46CC0986F3EE}" id="{F9B40036-518B-49C1-A043-BCB56541BC3D}">
    <text xml:space="preserve">Hello Danielle – The only change is the our water treatment plant (the Plum Creek Water Purification Facility) is currently 6 MGD capacity and is being designed for an expansion to 12 MGD over the next three years.
</text>
  </threadedComment>
  <threadedComment ref="Z18" dT="2024-02-15T11:49:35.31" personId="{B80AFC29-A6F5-4378-ABDC-46CC0986F3EE}" id="{4F81E594-2151-448E-AFD8-8E991838783E}">
    <text>This project is raw water augmentation in which the reuse water supply is pumped into a blending tank that also receives surface water and groundwater.</text>
  </threadedComment>
  <threadedComment ref="I19" dT="2024-02-15T22:45:31.29" personId="{B80AFC29-A6F5-4378-ABDC-46CC0986F3EE}" id="{B64F4D6D-D7B3-4F18-8F46-A22BE3DDFFA6}">
    <text xml:space="preserve">The Central Coast Blue Advanced Water Purification Facility will produce approximately 900 Acre Feet (AF) per year.  Groundwater modelling indicates that extractions from the Northern Cities Management Area of the Santa Maria Groundwater basin due to the seawater barrier benefits of the project will yield approximately 1,420 AFY, providing the three participating Cities with the following additional water supply:
City of Grover Beach-  510 AFY
City of Pismo Beach-   555 AFY
City of Arroyo Grande- 355 AFY
</text>
  </threadedComment>
  <threadedComment ref="J19" dT="2024-02-21T11:05:52.12" personId="{B80AFC29-A6F5-4378-ABDC-46CC0986F3EE}" id="{9D6E4243-6557-4518-AC90-67B7B5DEEF00}">
    <text>Michael edits: Purified recycled water will augment existing supplies and be supplied to the cities whole service area. The groundwater recharge project will inject purified water into the Northern Cities Management Area of the Santa Maria Groundwater Basin where it will recharge the groundwater basin and protect it from seawater intrusion.</text>
  </threadedComment>
  <threadedComment ref="R19" dT="2024-02-15T22:31:37.54" personId="{B80AFC29-A6F5-4378-ABDC-46CC0986F3EE}" id="{A1F4691B-EAC3-4EED-BA47-F7B6CC1FA7E0}">
    <text>Planned.   The Central Coast Blue project is entering the final stages of permitting and design.  Bidding and initiation of construction is dependent on funding and financing that are still uncertain due to recent State grant reductions and continued construction cost increase pressures and inflation impacts.</text>
  </threadedComment>
  <threadedComment ref="X19" dT="2024-02-15T22:31:59.46" personId="{B80AFC29-A6F5-4378-ABDC-46CC0986F3EE}" id="{921A2E83-F50F-4998-B1C8-BD422B4C9587}">
    <text>Treated wastewater currently discharged to an ocean outfall under State permit by the City of Pismo Beach</text>
  </threadedComment>
  <threadedComment ref="Z19" dT="2024-02-15T22:32:47.79" personId="{B80AFC29-A6F5-4378-ABDC-46CC0986F3EE}" id="{48DE7458-3C2D-43EA-A3E1-A9D14C3AF42A}">
    <text>Groundwater augmentation establishing a freshwater barrier along a section of the coastline in the project area as a seawater intrusion barrier.</text>
  </threadedComment>
  <threadedComment ref="R21" dT="2024-02-22T11:47:35.16" personId="{B80AFC29-A6F5-4378-ABDC-46CC0986F3EE}" id="{72C0779E-9EAA-4D79-8EA0-5B82DE2BDAEA}">
    <text>Planned (Currently in final design. Construction will begin in 2024 with the facility anticipated to be operational by early 2027.)</text>
  </threadedComment>
  <threadedComment ref="S21" dT="2024-03-07T12:23:10.27" personId="{B80AFC29-A6F5-4378-ABDC-46CC0986F3EE}" id="{202BE069-6BF6-4DDA-AC28-42BF16AA39F1}">
    <text xml:space="preserve">The project is permitted for 4,000 acre feet per year of tertiary replenishment water. The design capacity of the PWR facility is 2.2 million gallons per day. EMWD anticipates a blend of approximately 2,000 acre feet of advance treated water and 2,000 acre feet of tertiary treated water.
I need to get my head around that and crunch the comparison - I think the 2.2 is the OUTPUT probbaly
</text>
  </threadedComment>
  <threadedComment ref="W21" dT="2024-03-07T12:20:29.39" personId="{B80AFC29-A6F5-4378-ABDC-46CC0986F3EE}" id="{C0E369C9-A88C-494B-B12B-B101D63EAF2F}">
    <text xml:space="preserve">The project will produce enough water annually for approximately 10,000 households – or more than 30,000 residents. However, because EMWD’s distribution system is interconnected through its service area, purified water could potentially reach nearly 700,000 water customers.
</text>
  </threadedComment>
  <threadedComment ref="I22" dT="2024-03-05T02:56:27.92" personId="{B80AFC29-A6F5-4378-ABDC-46CC0986F3EE}" id="{B6C1D79D-1D2E-416E-A2D5-52E25A6C761A}">
    <text>Used to say: George Municipality is located within the Garden Route District of the Western Cape Province of South Africa. It contains six towns: George, Haarlem, Herold’s Bay, Uniondale, Victoria Bay and Wilderness, and has a population of around 220,000 people.</text>
  </threadedComment>
  <threadedComment ref="L22" dT="2024-03-05T02:56:58.26" personId="{B80AFC29-A6F5-4378-ABDC-46CC0986F3EE}" id="{F1B00DD8-AD03-4E2A-A66D-93FD0B1A1BDE}">
    <text>Used to be 6 for first set of calcs</text>
  </threadedComment>
  <threadedComment ref="R22" dT="2024-02-24T13:44:46.47" personId="{B80AFC29-A6F5-4378-ABDC-46CC0986F3EE}" id="{B1DAC579-DC0F-4B16-B2C8-26D2C06F4634}">
    <text>(was in use 2012-17 and ongoing investigations to determine if it is still available for use in future)</text>
  </threadedComment>
  <threadedComment ref="S22" dT="2024-03-05T03:00:16.27" personId="{B80AFC29-A6F5-4378-ABDC-46CC0986F3EE}" id="{8329BF74-EE78-4D06-BC06-1E101A666F95}">
    <text>I had thought 25 MLD</text>
  </threadedComment>
  <threadedComment ref="W22" dT="2024-03-05T02:57:18.47" personId="{B80AFC29-A6F5-4378-ABDC-46CC0986F3EE}" id="{3DA26F88-7E9F-4E02-86AF-8D691ECF42BB}">
    <text>Used to say 220k for first set of calcs</text>
  </threadedComment>
  <threadedComment ref="L24" dT="2024-02-19T10:59:59.36" personId="{B80AFC29-A6F5-4378-ABDC-46CC0986F3EE}" id="{91DD0196-EB08-4B09-8900-B5656A571232}">
    <text>See Leila note - no real cties but 1 is the default base score so using it</text>
  </threadedComment>
  <threadedComment ref="R24" dT="2024-02-06T00:57:33.03" personId="{B80AFC29-A6F5-4378-ABDC-46CC0986F3EE}" id="{CB515D86-6B9F-4D69-8354-89F4A2637088}">
    <text>The SWIFT Research Center, which currently replenishes the Potomac aquifer with up to one million gallons of SWIFT Water™ daily has been in operation since May 2018. The first full-scale SWIFT facility is currently under construction at HRSD’s James River Treatment Plant and is slated for completion in late 2026.</text>
  </threadedComment>
  <threadedComment ref="U24" dT="2024-02-06T02:14:32.58" personId="{B80AFC29-A6F5-4378-ABDC-46CC0986F3EE}" id="{E5B90023-C559-46E7-83F7-3EC44A2E5F8E}">
    <text>Ultimate capacity is 50 MGD which is 16+34</text>
  </threadedComment>
  <threadedComment ref="W24" dT="2024-02-19T11:05:32.43" personId="{B80AFC29-A6F5-4378-ABDC-46CC0986F3EE}" id="{A3BF992A-A3D8-4487-9549-883C50A67CD2}">
    <text xml:space="preserve">38.5 MGD = potable for ~600K people (for public water supply/domestic use)
</text>
  </threadedComment>
  <threadedComment ref="W25" dT="2024-07-16T04:57:01.89" personId="{B80AFC29-A6F5-4378-ABDC-46CC0986F3EE}" id="{853D1311-1D5B-4BFC-A62E-5EAF2FBC788E}">
    <text>This is Bart just told me that size dot (middle) for the PDF map</text>
  </threadedComment>
  <threadedComment ref="K26" dT="2024-02-21T11:48:41.42" personId="{B80AFC29-A6F5-4378-ABDC-46CC0986F3EE}" id="{00612842-E5E0-4C1B-8CB1-DEB1C37BEE92}">
    <text>https://en.wikipedia.org/wiki/Essex</text>
    <extLst>
      <x:ext xmlns:xltc2="http://schemas.microsoft.com/office/spreadsheetml/2020/threadedcomments2" uri="{F7C98A9C-CBB3-438F-8F68-D28B6AF4A901}">
        <xltc2:checksum>1713488553</xltc2:checksum>
        <xltc2:hyperlink startIndex="0" length="35" url="https://en.wikipedia.org/wiki/Essex"/>
      </x:ext>
    </extLst>
  </threadedComment>
  <threadedComment ref="W26" dT="2024-02-21T11:52:35.68" personId="{B80AFC29-A6F5-4378-ABDC-46CC0986F3EE}" id="{EB8DB1AC-E7FA-49BA-BB01-03300CBB606B}">
    <text>1,832,751 https://en.wikipedia.org/wiki/Essex</text>
    <extLst>
      <x:ext xmlns:xltc2="http://schemas.microsoft.com/office/spreadsheetml/2020/threadedcomments2" uri="{F7C98A9C-CBB3-438F-8F68-D28B6AF4A901}">
        <xltc2:checksum>437396855</xltc2:checksum>
        <xltc2:hyperlink startIndex="10" length="35" url="https://en.wikipedia.org/wiki/Essex"/>
      </x:ext>
    </extLst>
  </threadedComment>
  <threadedComment ref="W26" dT="2024-02-26T19:01:50.89" personId="{B80AFC29-A6F5-4378-ABDC-46CC0986F3EE}" id="{177F5E4A-0E6E-4B80-AD6F-7BF598E85B76}" parentId="{EB8DB1AC-E7FA-49BA-BB01-03300CBB606B}">
    <text xml:space="preserve">Afsaneh mentioned that the water goes to Haningfield &amp; Langford WTW…. This number looks reasonable, I could see a website saying Haningfield WTW supplies 540000 households. Afsaneh getting a number. </text>
  </threadedComment>
  <threadedComment ref="T27" dT="2024-07-19T06:22:57.05" personId="{B80AFC29-A6F5-4378-ABDC-46CC0986F3EE}" id="{A2E2EC1B-09BF-42E4-B3F3-5F42F56DCED6}">
    <text>They said 40-50 we have chosen the midpoint</text>
  </threadedComment>
  <threadedComment ref="W27" dT="2024-07-19T06:23:30.17" personId="{B80AFC29-A6F5-4378-ABDC-46CC0986F3EE}" id="{F1B2B090-E8F5-4EC0-A084-C624CA97E49F}">
    <text>Estimated 123822, 20% of eMalahleni water supply</text>
  </threadedComment>
  <threadedComment ref="Y27" dT="2024-07-19T06:20:58.05" personId="{B80AFC29-A6F5-4378-ABDC-46CC0986F3EE}" id="{BDDBBC18-34FC-4E2D-A581-69609197B561}">
    <text>Acid mine drainage</text>
  </threadedComment>
  <threadedComment ref="R28" dT="2024-06-15T23:42:02.64" personId="{B80AFC29-A6F5-4378-ABDC-46CC0986F3EE}" id="{9AB82F81-E564-4781-A32D-40A24005C469}">
    <text>Pilot testing was completed by January 2023, project was finished by November 2023 and right now the project is under construction. We expect the construction to be finished by the end of this 2024 and began operations in early 2025.</text>
  </threadedComment>
  <threadedComment ref="Y28" dT="2024-06-15T23:43:13.33" personId="{B80AFC29-A6F5-4378-ABDC-46CC0986F3EE}" id="{E8063CD4-459D-46F3-A300-49F3222B3718}">
    <text xml:space="preserve">The project will be feed by regenerated from municipal treated wastewater </text>
  </threadedComment>
  <threadedComment ref="Q29" dT="2024-02-13T08:13:21.77" personId="{B80AFC29-A6F5-4378-ABDC-46CC0986F3EE}" id="{DFA14B38-8695-4B19-9D99-366288AE362F}">
    <text>Source water for both plants is supplied by the Los Angeles County Sanitation Districts. 
LVL receives source water from the Long Beach Water Reclamation Plant
Both the spreading grounds and seawater barrier injection wells are owned and operated by the Los Angeles County Department of Public Works.
Potable reuse water from LVL goes to the seawater barrier injection wells</text>
  </threadedComment>
  <threadedComment ref="R29" dT="2024-02-13T08:13:57.18" personId="{B80AFC29-A6F5-4378-ABDC-46CC0986F3EE}" id="{56749168-97BE-4B17-9D67-A420E0BAFA41}">
    <text>LVL has been in operation since 2003, with an expansion that was completed in 2014</text>
  </threadedComment>
  <threadedComment ref="Y29" dT="2024-02-13T08:14:39.35" personId="{B80AFC29-A6F5-4378-ABDC-46CC0986F3EE}" id="{C57DF19F-8176-4B3B-BA3E-11741FE00423}">
    <text>tertiary treated recycled water from wastewater</text>
  </threadedComment>
  <threadedComment ref="Z29" dT="2024-02-13T08:15:10.24" personId="{B80AFC29-A6F5-4378-ABDC-46CC0986F3EE}" id="{CA945BC2-65C2-41EE-8AF3-EC5AD91744C0}">
    <text>groundwater augmentation; LVL is used to prevent seawater intrusion as well</text>
  </threadedComment>
  <threadedComment ref="U32" dT="2024-06-16T02:07:11.53" personId="{B80AFC29-A6F5-4378-ABDC-46CC0986F3EE}" id="{0F267569-9362-44AF-B9F5-21E63468A458}">
    <text xml:space="preserve">KENDRA: 11 mgd now, construction will finish in late 2024 to expand to 16 mgd. By 2035 will be expanded to 30 mgd. 
</text>
  </threadedComment>
  <threadedComment ref="W32" dT="2024-06-16T02:05:54.67" personId="{B80AFC29-A6F5-4378-ABDC-46CC0986F3EE}" id="{04DE1540-E56C-4FD8-ADCF-4A27A45BF708}">
    <text xml:space="preserve">Kendra: We serve 350,000 but not all of that population is served by this facility. Due to mixing of the system exact number is unknown. 
I have left as 0 to be conservative. </text>
  </threadedComment>
  <threadedComment ref="Z32" dT="2024-06-16T02:04:17.51" personId="{B80AFC29-A6F5-4378-ABDC-46CC0986F3EE}" id="{129E85A4-4167-4878-92B0-184CCB9CA222}">
    <text>C – it is a river (not an aqueduct) but this seems closest. Feel free to change to e if appropriate.</text>
  </threadedComment>
  <threadedComment ref="R33" dT="2024-02-26T23:46:08.55" personId="{B80AFC29-A6F5-4378-ABDC-46CC0986F3EE}" id="{7287021F-4405-4CCA-8722-273DC23B58D5}">
    <text>The advanced water treatment facilities are built and available to use, but the injection wells and accompanying conveyance facilities, are in the process of being designed.</text>
  </threadedComment>
  <threadedComment ref="S33" dT="2024-02-26T23:47:26.81" personId="{B80AFC29-A6F5-4378-ABDC-46CC0986F3EE}" id="{6C606F18-C54E-4EA1-9911-320D25794E95}">
    <text>The City’s advanced treatment system has a capacity of 0.93 MGD, and is estimated to be able to produce up to 887 AFY of advanced purified water at full build out of the City</text>
  </threadedComment>
  <threadedComment ref="W33" dT="2024-02-26T23:47:44.56" personId="{B80AFC29-A6F5-4378-ABDC-46CC0986F3EE}" id="{284D9FE9-82D8-4200-A82F-FC2609A1191B}">
    <text>The project will serve the entire population of Morro Bay, estimated to be approximately 11,000 people</text>
  </threadedComment>
  <threadedComment ref="S34" dT="2024-06-16T01:19:59.56" personId="{B80AFC29-A6F5-4378-ABDC-46CC0986F3EE}" id="{93FD4245-E39C-44E9-AF8F-637F2212F2AF}">
    <text xml:space="preserve">PETER NOTE: The system can handle a flow capacity of 500-4000 megalitres per day (inflows) – what is the usual production (output) range? The system can handle an inflow of  1200 megalitres of recycled water per day. Output from the pretreatment to the desalination plant is 1000 MLD. Together with brackish water the desalination plant can produce 4000 MLD of drinking water from 5800 ML of raw water per day. Usual production is 2000 ML of drinking water per day.
</text>
  </threadedComment>
  <threadedComment ref="Y34" dT="2024-06-16T01:16:43.10" personId="{B80AFC29-A6F5-4378-ABDC-46CC0986F3EE}" id="{0BDA27BE-042E-4D58-929D-D2D9B4875521}">
    <text xml:space="preserve">c.      FROM PETER: Other - Pre-treated industrial wastewater – [poultry abbatoir] process water Do you have another word for poultry abbatoir? To reduce the yuck factor we use to call it a “food processing plant”, don’t know if that’s correct in English.
</text>
  </threadedComment>
  <threadedComment ref="Z34" dT="2024-06-16T01:18:26.02" personId="{B80AFC29-A6F5-4378-ABDC-46CC0986F3EE}" id="{70B82A1C-B93A-49A9-A593-D0684E77ED1B}">
    <text>PETER NOTE: d.       Treated water augmentation (?)
Yes, something between c and d. Recycled water is pretreated with UF and UV, and then blended with brackish groundwater before delivery to a desalination plant.</text>
  </threadedComment>
  <threadedComment ref="AC36" dT="2024-02-22T02:04:51.66" personId="{B80AFC29-A6F5-4378-ABDC-46CC0986F3EE}" id="{53626523-290C-43BF-BEED-5BE74FA234FA}">
    <text>In addition to the purification center, this project includes a state-of-the-art education facility where students and visitors can learn more about the importance of water resources in our state.</text>
  </threadedComment>
  <threadedComment ref="S37" dT="2024-08-01T01:47:35.18" personId="{B80AFC29-A6F5-4378-ABDC-46CC0986F3EE}" id="{6FBAE5D5-29B1-4654-A3FC-1D13AF099274}">
    <text xml:space="preserve">They had 13.4 MGD but see email from Nazario: 
Thanks Danielle,
Phoenix’s part looks good.  We are just getting to start with construction or rebuild of our 8 MGD plant.  It will be used for GW augmentation for a year or so, then we hope to go to potable system.  The plant should be producing 5 to 6.75 MGD of highly treated water to be sent to large irrigation customer and recharge basins and/or direct injection from about middle of 2026 to about end of 2027.  Then we hope to send the water to our potable water customers sometime in late 2027 or early 2028.
</text>
  </threadedComment>
  <threadedComment ref="S37" dT="2024-08-01T01:47:46.27" personId="{B80AFC29-A6F5-4378-ABDC-46CC0986F3EE}" id="{733CA6CA-A739-498A-8D56-3587A0ECA32E}" parentId="{6FBAE5D5-29B1-4654-A3FC-1D13AF099274}">
    <text>So I have just put 6 MGD</text>
  </threadedComment>
  <threadedComment ref="S37" dT="2024-08-01T01:49:26.47" personId="{B80AFC29-A6F5-4378-ABDC-46CC0986F3EE}" id="{BE400F6C-46D3-46BF-AEC9-C396F4CCE9FB}" parentId="{6FBAE5D5-29B1-4654-A3FC-1D13AF099274}">
    <text>Actually going bacmk to their template, they say that's just the first phas but that there are provisions for 13.4 so I will leave it as 13.4</text>
  </threadedComment>
  <threadedComment ref="Y38" dT="2024-02-13T01:59:32.40" personId="{B80AFC29-A6F5-4378-ABDC-46CC0986F3EE}" id="{20F7DF8B-72E4-4F8B-9CC9-31B1835E5655}">
    <text>tertiary treated recycled water from wastewater</text>
  </threadedComment>
  <threadedComment ref="AC38" dT="2024-02-13T02:03:09.40" personId="{B80AFC29-A6F5-4378-ABDC-46CC0986F3EE}" id="{8E9A14D5-83DD-4234-A2FB-788D00C24832}">
    <text xml:space="preserve">ARC is a multipurpose and multi-benefit site which encapsulates the Water Replenishment District's commitment to the community through the construction of a state-of-the-art Advanced Water Purification Facility, a fully digital Learning Center, and a green infrastructure Demonstration Garden. Water Replenishment District hosts thousands of visitors at the facility with tours and field trips each year.
</text>
  </threadedComment>
  <threadedComment ref="H39" dT="2024-02-13T04:52:35.29" personId="{B80AFC29-A6F5-4378-ABDC-46CC0986F3EE}" id="{1B14AD75-AAED-4331-8659-9262917F57E3}">
    <text>The LA County San Gabriel and Rio Hondo Spreading Grounds are large pond-like basins carved out by the Army Corps of Engineers in the 1930’s. 
https://www.wrd.org/groundwater-101</text>
    <extLst>
      <x:ext xmlns:xltc2="http://schemas.microsoft.com/office/spreadsheetml/2020/threadedcomments2" uri="{F7C98A9C-CBB3-438F-8F68-D28B6AF4A901}">
        <xltc2:checksum>961329857</xltc2:checksum>
        <xltc2:hyperlink startIndex="143" length="35" url="https://www.wrd.org/groundwater-101"/>
      </x:ext>
    </extLst>
  </threadedComment>
  <threadedComment ref="L41" dT="2024-06-16T02:32:37.66" personId="{B80AFC29-A6F5-4378-ABDC-46CC0986F3EE}" id="{4494EB3D-8AD5-4941-A539-8242DF2B67CB}">
    <text>Pilot plant (chloramination, UF, RO, advanced oxidation, activated carbon filtration and remineralization) has a capacity of 6 m3/h until the RO phase and of 1 m3/h beyond the RO.
As mentioned before, once we start to go full-scale, we can report on specific data of each of the projects.
Ideally, at least one full scale project should come online before the end of this decade.</text>
  </threadedComment>
  <threadedComment ref="R41" dT="2024-06-16T02:30:35.89" personId="{B80AFC29-A6F5-4378-ABDC-46CC0986F3EE}" id="{0B61C888-A8D2-4A15-BF97-1B6C87584EA9}">
    <text>In construction.
Experimental phase will most likely start by in early 2025, and it is intended to last, at least, 15 months.
DF NOTE: I EXPLAINED TO LLUIS THAT OUR MAP STAGES RELATE TO THE ULTIMATE PROJECT, SO WE WOULD CALL THIS EXPLORING, BECAUSE THE CONSTRUCTED PILOT WILL BE AN EXPLORATION TOWARDS A POSISBLE FUTURE PROJECT FOR ACTUAL IMPLEMENTATION.</text>
  </threadedComment>
  <threadedComment ref="S41" dT="2024-06-16T02:33:04.98" personId="{B80AFC29-A6F5-4378-ABDC-46CC0986F3EE}" id="{F67F35BF-1FD9-47BB-9901-160A0EBF7AF8}">
    <text>Pilot plant (chloramination, UF, RO, advanced oxidation, activated carbon filtration and remineralization) has a capacity of 6 m3/h until the RO phase and of 1 m3/h beyond the RO.
As mentioned before, once we start to go full-scale, we can report on specific data of each of the projects.
Ideally, at least one full scale project should come online before the end of this decade.</text>
  </threadedComment>
  <threadedComment ref="W41" dT="2024-06-16T02:32:42.50" personId="{B80AFC29-A6F5-4378-ABDC-46CC0986F3EE}" id="{0158E7A7-D4CF-4C0D-8671-5688C26CF5BB}">
    <text>Pilot plant (chloramination, UF, RO, advanced oxidation, activated carbon filtration and remineralization) has a capacity of 6 m3/h until the RO phase and of 1 m3/h beyond the RO.
As mentioned before, once we start to go full-scale, we can report on specific data of each of the projects.
Ideally, at least one full scale project should come online before the end of this decade.</text>
  </threadedComment>
  <threadedComment ref="X41" dT="2024-06-16T02:31:08.52" personId="{B80AFC29-A6F5-4378-ABDC-46CC0986F3EE}" id="{DFE66279-7465-4D7E-8836-97AB8E4592DE}">
    <text>Indirect potable reuse (direct potable reuse is forbidden by Spanish legislation, no matter what level of treatment)</text>
  </threadedComment>
  <threadedComment ref="Z41" dT="2024-06-16T02:31:52.29" personId="{B80AFC29-A6F5-4378-ABDC-46CC0986F3EE}" id="{FCF7AE6C-29E9-4189-9114-41A28805C11B}">
    <text>For this project, we solely aim at producing the purified water and to achieve its validation by health authorities. 
Once full-scale projects are implemented, we will be aiming at groundwater augmentation.</text>
  </threadedComment>
  <threadedComment ref="U42" dT="2024-02-22T22:55:07.12" personId="{B80AFC29-A6F5-4378-ABDC-46CC0986F3EE}" id="{B7CF8CCC-EB43-4881-B1F5-48650DE02537}">
    <text>They said 1-3 MGD so I picked the mid point</text>
  </threadedComment>
  <threadedComment ref="W42" dT="2024-02-22T23:50:23.57" personId="{B80AFC29-A6F5-4378-ABDC-46CC0986F3EE}" id="{D53FD50E-623A-4CD2-A0EF-017AD90505E0}">
    <text>https://worldpopulationreview.com/us-cities/south-jordan-ut-population says it has already passed 90000 so will go with that</text>
    <extLst>
      <x:ext xmlns:xltc2="http://schemas.microsoft.com/office/spreadsheetml/2020/threadedcomments2" uri="{F7C98A9C-CBB3-438F-8F68-D28B6AF4A901}">
        <xltc2:checksum>2628417541</xltc2:checksum>
        <xltc2:hyperlink startIndex="0" length="70" url="https://worldpopulationreview.com/us-cities/south-jordan-ut-population"/>
      </x:ext>
    </extLst>
  </threadedComment>
  <threadedComment ref="Y42" dT="2024-02-22T22:53:52.15" personId="{B80AFC29-A6F5-4378-ABDC-46CC0986F3EE}" id="{831BC4B0-C8B2-42CA-9066-B7F682044AE6}">
    <text xml:space="preserve">Effluent water from Jordan Basin Water Reclamation Facility. </text>
  </threadedComment>
  <threadedComment ref="R44" dT="2024-11-23T03:36:54.27" personId="{B80AFC29-A6F5-4378-ABDC-46CC0986F3EE}" id="{4565D5F8-CD26-4D96-AA15-A6E824BADC19}">
    <text>Planned – advanced water purification facility, groundwater injection
Construction – outfall, mbr/uv</text>
  </threadedComment>
  <threadedComment ref="S44" dT="2024-11-23T04:04:35.62" personId="{B80AFC29-A6F5-4378-ABDC-46CC0986F3EE}" id="{74A9D914-4A45-4CD1-B971-14765F29CFF7}">
    <text xml:space="preserve">Phase 1a of VenturaWaterPure will be on line at the end of 2027 and supply approximately 3,600 acre feet of water per year or 20% of the City’s demand. </text>
  </threadedComment>
  <threadedComment ref="AB44" dT="2024-11-23T04:05:04.34" personId="{B80AFC29-A6F5-4378-ABDC-46CC0986F3EE}" id="{F95579B7-6912-4F7D-986C-CD438F9981AC}">
    <text xml:space="preserve">Phase 1a of VenturaWaterPure will be on line at the end of 2027 and supply approximately 3,600 acre feet of water per year or 20% of the City’s demand. </text>
  </threadedComment>
  <threadedComment ref="R46" dT="2024-01-08T06:48:34.70" personId="{B80AFC29-A6F5-4378-ABDC-46CC0986F3EE}" id="{7D14A256-30F5-488D-A7FE-9668241D395E}">
    <text>(d) We are currently operating a pilot plant that is treating effluent from one of the wastewater treatment facilities.  We are working with stakeholders to explore this option.</text>
  </threadedComment>
  <threadedComment ref="S46" dT="2024-02-08T02:30:11.75" personId="{B80AFC29-A6F5-4378-ABDC-46CC0986F3EE}" id="{E2DF02BA-B10C-4F07-AD19-38432E343D00}">
    <text>We are presently seeking permission to build a 0.5 million gallon per day (MGD) facility as a demonstration facility.  For a full scale project at this location, it would be a little over 5.0 MGD</text>
  </threadedComment>
  <threadedComment ref="R47" dT="2024-02-09T05:10:19.35" personId="{B80AFC29-A6F5-4378-ABDC-46CC0986F3EE}" id="{B776AA81-DD66-4624-980B-FD0C05394490}">
    <text>Phase 1 – Demonstration Facility design (80%), construction Spring 2024, operational testing and regulatory permitting
Phase 2 – Full-scale design and construction</text>
  </threadedComment>
  <threadedComment ref="S47" dT="2024-03-05T01:12:48.30" personId="{B80AFC29-A6F5-4378-ABDC-46CC0986F3EE}" id="{D64D1B0E-C6AD-4BCE-9D28-E0A4F606E4E5}">
    <text>Scott rogers finally got back to me during map approval</text>
  </threadedComment>
  <threadedComment ref="W47" dT="2024-03-05T01:20:54.24" personId="{B80AFC29-A6F5-4378-ABDC-46CC0986F3EE}" id="{43FC2B68-9FC0-4336-B2C3-3487E0BB0ECC}">
    <text>Scott rogers update 29k to 115k</text>
  </threadedComment>
  <threadedComment ref="R48" dT="2024-02-08T00:24:12.06" personId="{B80AFC29-A6F5-4378-ABDC-46CC0986F3EE}" id="{305777CA-D3DA-4F36-A450-7FE09BA1E9BE}">
    <text xml:space="preserve">A small-scale pilot plant has been built and is expected to be fully commissioned by late February 2024. Data gathered during piloting will be used to evaluate the feasibility of PRW as a future water source option, guide full-scale facility planning and design, support permitting, and support drinking water regulatory development. Additionally, the facility will provide a venue for conducting tours and educating stakeholders on water purification processes.
Tertiary treated wastewater provides source water to the pilot plant. Treatment processes utilised are UF, RO, UV-AOP, GAC, and chlorination.
</text>
  </threadedComment>
  <threadedComment ref="X48" dT="2024-02-08T00:27:55.12" personId="{B80AFC29-A6F5-4378-ABDC-46CC0986F3EE}" id="{DE61640F-6549-4356-877E-E720ACB698DB}">
    <text xml:space="preserve">Watercare will collaborate and consult with Māori (indigenous population of New Zealand), communities, and other stakeholders before making decisions on long-term water and wastewater solutions. We will also partner with Māori to co-design solutions that address any cultural sensitivities. 
By taking communities on the journey with us, we hope to secure a higher level of acceptance and support for PRW, ensuring sufficient community buy-in should the time come to implement a PRW solution.
</text>
  </threadedComment>
  <threadedComment ref="L49" dT="2024-02-10T03:27:38.70" personId="{B80AFC29-A6F5-4378-ABDC-46CC0986F3EE}" id="{159C2FB1-A368-4FAE-BCD9-30EF343AF97F}">
    <text xml:space="preserve">] Its basically the southern section of Ballito only(Three neighbourhoods)
DF note: I feel like 3 neighbourhoods sill only makes for part of 1 city so 1. </text>
  </threadedComment>
  <threadedComment ref="W49" dT="2024-02-10T03:26:34.78" personId="{B80AFC29-A6F5-4378-ABDC-46CC0986F3EE}" id="{CC7CDC7A-9B4A-4E31-9D75-0FB31D5DEA91}">
    <text xml:space="preserve">Approximately 15 Thousand people as well as the main business hub in Ballito(Malls and small storage and industries)
</text>
  </threadedComment>
  <threadedComment ref="Z49" dT="2024-02-09T05:43:08.59" personId="{B80AFC29-A6F5-4378-ABDC-46CC0986F3EE}" id="{9AA585FA-3AB5-42FD-BC12-0425039CDBB3}">
    <text>part of the reuse water is blended into water reservoirs and used as a source of drinking water for public consumption. 
And, the other part is directly blended into the water distribution system for public consumption.  SEEING IF WE CAN ADD A STORY ON 2 LAYERS</text>
  </threadedComment>
  <threadedComment ref="R51" dT="2024-02-11T05:44:00.55" personId="{B80AFC29-A6F5-4378-ABDC-46CC0986F3EE}" id="{D9741D42-B109-4CFC-B8FE-ACC738B0D90F}">
    <text>The design of the scheme is nearly complete and the project is heading into the procurement stage. The Estimated completion date of the project is 2030</text>
  </threadedComment>
  <threadedComment ref="W51" dT="2024-02-24T00:39:11.91" personId="{B80AFC29-A6F5-4378-ABDC-46CC0986F3EE}" id="{C181966C-7567-485D-A877-CA105C2FE97E}">
    <text>4978000 is the population of CoCT according to this site. https://www.macrotrends.net/cities/22481/cape-town/population#:~:text=The%20current%20metro%20area%20population,a%201.93%25%20increase%20from%202021. 
Mark said 'most parts' - I am judging that as 80% which gives a figure of 3982400</text>
    <extLst>
      <x:ext xmlns:xltc2="http://schemas.microsoft.com/office/spreadsheetml/2020/threadedcomments2" uri="{F7C98A9C-CBB3-438F-8F68-D28B6AF4A901}">
        <xltc2:checksum>565823676</xltc2:checksum>
        <xltc2:hyperlink startIndex="58" length="148" url="https://www.macrotrends.net/cities/22481/cape-town/population#:~:text=The%20current%20metro%20area%20population,a%201.93%25%20increase%20from%202021"/>
      </x:ext>
    </extLst>
  </threadedComment>
  <threadedComment ref="Z51" dT="2024-02-11T05:45:35.19" personId="{B80AFC29-A6F5-4378-ABDC-46CC0986F3EE}" id="{F0BE374B-39EB-4C9C-A86B-1993023B4C25}">
    <text xml:space="preserve">Initially the scheme will be a raw water augmentation, where we the purified water will be blended with raw water at the head of the Faure Water Treatment Plant.
Ultimately the goal is to have Reservoir Augmentation. </text>
  </threadedComment>
  <threadedComment ref="R52" dT="2024-02-11T06:12:19.23" personId="{B80AFC29-A6F5-4378-ABDC-46CC0986F3EE}" id="{A2C9EEEE-792B-443B-A6C9-77FEB1D31BC7}">
    <text xml:space="preserve">Currently, the Project Quench demonstration project is in the final stage of construction with a completion date set for Spring 2024.  It is an approximately $4.5M US$ demonstration project focused on demonstrating the water quality achievable with a carbon-based system, operator training, and public engagement. </text>
  </threadedComment>
  <threadedComment ref="Y52" dT="2024-02-11T06:12:44.73" personId="{B80AFC29-A6F5-4378-ABDC-46CC0986F3EE}" id="{844FA9A5-825D-4EFD-9E6F-A193F2D8CF3D}">
    <text>A – public access quality reclaimed water.</text>
  </threadedComment>
  <threadedComment ref="Z52" dT="2024-02-11T06:13:11.01" personId="{B80AFC29-A6F5-4378-ABDC-46CC0986F3EE}" id="{45302525-71A8-4691-9B93-7BB547B5768E}">
    <text xml:space="preserve">A and D are both future possibilities.   
Potable reuse (direct or indirect) is not needed, as identified in our integrated water resources plan (IWRP) until the mid 2030’s.  </text>
  </threadedComment>
  <threadedComment ref="R53" dT="2024-02-05T19:09:31.00" personId="{B80AFC29-A6F5-4378-ABDC-46CC0986F3EE}" id="{ABAF0218-539A-4DB8-A5CC-3CCFDE15222F}">
    <text xml:space="preserve">E.L. Huie Jr.  Constructed Wetlands 
 In 2005, Phase One of the Constructed Wetlands were brought online with a permitted flow of 3.6MGD.  Over the next 5 years, phases 2 through 4 were constructed and brought online to provide a total treatment capacity of 17.4 MGD.  
Panhandle Road Constructed Wetlands
was constructed in 2003 with a treatment capacity of 3.3 MGD.  </text>
  </threadedComment>
  <threadedComment ref="U53" dT="2024-02-05T20:30:32.02" personId="{B80AFC29-A6F5-4378-ABDC-46CC0986F3EE}" id="{BC2B02BE-4902-4708-AEBF-09EF8E31E6DF}">
    <text>E.L. Huie Jr.  Constructed Wetlands: 17.4 MGD Panhandle Road Constructed Wetlands: 3.3MGD</text>
  </threadedComment>
  <threadedComment ref="R54" dT="2024-02-09T03:34:40.98" personId="{B80AFC29-A6F5-4378-ABDC-46CC0986F3EE}" id="{C6378CF5-AF31-4B0D-9515-611FA20D0AC5}">
    <text xml:space="preserve">This was a demonstration project that operated from June 2021 to May 2022.  We partnered with Colorado School of Mines and Carollo to build a pilot carbon-based advanced water treatment plant housed inside a trailer for the purpose of conducting public outreach and exploring the compatibility of our source water.  The demonstration was designed as a mobile unit so it could be used by other water providers after our testing was complete.
</text>
  </threadedComment>
  <threadedComment ref="R55" dT="2024-01-31T08:33:47.06" personId="{B80AFC29-A6F5-4378-ABDC-46CC0986F3EE}" id="{4D10EE79-FA14-49C2-94EB-B59CD0F3215D}">
    <text>In construction – This program is a progressive design build project. The East County AWP Project consists of five packages. Project construction began in 2022, with the Program beginning to produce and distribute purified water in 2026.</text>
  </threadedComment>
  <threadedComment ref="Z55" dT="2024-01-31T08:35:17.97" personId="{B80AFC29-A6F5-4378-ABDC-46CC0986F3EE}" id="{40BF4E1F-2A9D-4DA5-89DE-5F5AE3B71963}">
    <text xml:space="preserve">Reservoir augmentation – purified water will go to leave the advanced water purification facility and travel approximately 10 miles through a new pipeline delivering water to Lake Jennings reservoir. The purified water will be blended with the water in Lake Jennings before being treated again at the R.M. Levy Water Treatment Facility and then delivers to the community. </text>
  </threadedComment>
  <threadedComment ref="AB58" dT="2024-07-19T07:25:45.42" personId="{B80AFC29-A6F5-4378-ABDC-46CC0986F3EE}" id="{5035FC09-5434-446B-9A31-F186DE340C4C}">
    <text xml:space="preserve">Sydney said Future - I'll interpret this as 2040s/Unknown. I know it's the least mature of all his projeccts. </text>
  </threadedComment>
  <threadedComment ref="Y59" dT="2024-07-23T00:53:21.36" personId="{B80AFC29-A6F5-4378-ABDC-46CC0986F3EE}" id="{49DA0A94-515C-4331-A5C4-049E34E3B19E}">
    <text>Sydney says stormwater + seawater but I confirmed with mEgan, he meant A (RW from WW) + seawater</text>
  </threadedComment>
  <threadedComment ref="W60" dT="2024-07-23T00:55:25.07" personId="{B80AFC29-A6F5-4378-ABDC-46CC0986F3EE}" id="{1575F996-2D03-4287-8F6B-8239149D88C2}">
    <text>320000 but count as zero as it's non pot</text>
  </threadedComment>
  <threadedComment ref="F61" dT="2024-07-22T07:13:09.64" personId="{B80AFC29-A6F5-4378-ABDC-46CC0986F3EE}" id="{94942C0F-EAFD-4B6F-BCFE-92DD6F312E33}">
    <text xml:space="preserve">Severn Trent and Affinity Water, and the Canal &amp; River Trust, the c </text>
  </threadedComment>
  <threadedComment ref="K62" dT="2024-02-11T01:11:58.58" personId="{B80AFC29-A6F5-4378-ABDC-46CC0986F3EE}" id="{8C893693-9326-436C-B4F8-2C2466319591}">
    <text>I need to allocate you to a category (because I’ll be grouping them on the map). I’m going to allocate you as Planned, since your potable reuse is planned to start summer 2024. (I note your non-potable is Operating already, but our map is specifically focussing on potable reuse. Ok? Rereading the “Operating” line, SWIP would fall under Operating. The facility is now permitted for groundwater recharge and the injection well is substantially complete, but we are waiting for Summer 2024 due to permit amendments on the drinking water side for another project currently in construction. So because we won’t start producing water until summer, we cannot start injecting water until then as well. Convoluted answer so maybe see proposed revisions below. Let me know if that is better.
SWIP is operating, currently serving approximately 20 irrigation and dual-plumbing customers, with plans to serve dozens more customers by 2029. Groundwater recharge operations are available and planned to begin Summer 2024.</text>
  </threadedComment>
  <threadedComment ref="N62" dT="2024-02-11T00:04:42.57" personId="{B80AFC29-A6F5-4378-ABDC-46CC0986F3EE}" id="{2FDDFF02-0DCB-42C2-B0AE-67F54B254B8B}">
    <text xml:space="preserve">I’m trying to get clear on places with links to other places and make sure we don’t double-count. You mention MWD So-Cal as a partner in the program. Could you pls explain a little of that to me? For example are they supplying a portion of your water needs, but you’re also developing your own AWTP to provide a separate portion? And are some of the customers your program will serve, already counted in their 19 million people figure? MWD is a partner in that they are supporting the project and there will be a pipeline interconnection so that MWD may access a portion of the new recycled water.  Their project is completely separate from ours.  We do purchase imported water from MWD, but the Chino Basin Program will create 15,000 AFY of additional new local supplies. 
</text>
  </threadedComment>
  <threadedComment ref="X62" dT="2024-01-29T10:19:21.15" personId="{B80AFC29-A6F5-4378-ABDC-46CC0986F3EE}" id="{2403A06F-5311-4D9D-83B4-245C4689D985}">
    <text>Indirect potable reuse but sets the region up for direct potable reuse</text>
  </threadedComment>
  <threadedComment ref="D63" dT="2024-02-08T01:30:57.11" personId="{B80AFC29-A6F5-4378-ABDC-46CC0986F3EE}" id="{A63773A1-EB99-42CD-B3DF-E8D832D5FDD9}">
    <text xml:space="preserve">Moulton Niguel doesn't seem to be a place or community in its own right when you google it. And their brochure refers to South Orange County. </text>
  </threadedComment>
  <threadedComment ref="L63" dT="2024-02-08T19:22:51.84" personId="{B80AFC29-A6F5-4378-ABDC-46CC0986F3EE}" id="{2A02976A-3B45-438C-AEB7-85CAB4EA2DB9}">
    <text xml:space="preserve">Our physical project facilities will be located in the City of Laguna Niguel. However, our project will serve portions of 6 cities, including all of the City of Laguna Niguel and City of Aliso Viejo, and portions of the City of Mission Viejo, City of Laguna Hills, City of San Juan Capistrano and City of Dana Point. 
</text>
  </threadedComment>
  <threadedComment ref="N63" dT="2024-02-08T19:20:38.97" personId="{B80AFC29-A6F5-4378-ABDC-46CC0986F3EE}" id="{3594A78D-81C2-495A-9CB5-052B6A5A9C6E}">
    <text xml:space="preserve">Can I just check, is there any overlap with the big Orange County GWRS service area? I always ask this of places with similar names. It’s fine if it does, it’s just so I don’t double count their customers and your customers for example. No, while we are both in Orange County, GWRS is located in North Orange County and overlies the Orange County Groundwater Basin. We are located in South Orange County and do NOT overlie the Orange County Groundwater Basin. We actually do not have access to groundwater here in South Orange County and that is why we currently rely on imported water. 
</text>
  </threadedComment>
  <threadedComment ref="R63" dT="2024-02-08T01:51:56.65" personId="{B80AFC29-A6F5-4378-ABDC-46CC0986F3EE}" id="{A85704A5-39B4-4FFD-A037-92D1260C3C39}">
    <text xml:space="preserve">This project is currently in the planning phase. We are preparing to conduct feasibility studies, leading to preliminary design and environmental review. We are currently doing significant stakeholder outreach. And lastly, we are aiming to implement a DPR Pilot Demonstration Plant in the next 3-4 years, and a full scale DPR facility in 5-8 years. </text>
  </threadedComment>
  <threadedComment ref="W63" dT="2024-02-08T19:21:13.93" personId="{B80AFC29-A6F5-4378-ABDC-46CC0986F3EE}" id="{FF276EC3-83CC-4E24-9C43-709B87212117}">
    <text xml:space="preserve">We serve approximately 55,000 connections that represents just over 170,000 people. 
</text>
  </threadedComment>
  <threadedComment ref="X63" dT="2024-02-08T01:56:19.45" personId="{B80AFC29-A6F5-4378-ABDC-46CC0986F3EE}" id="{8CF77511-D460-44BC-A256-C403199C9B32}">
    <text xml:space="preserve">Direct Potable Reuse and non-potable reuse of urban runoff/stormwater. </text>
  </threadedComment>
  <threadedComment ref="Y63" dT="2024-02-08T01:56:57.86" personId="{B80AFC29-A6F5-4378-ABDC-46CC0986F3EE}" id="{589C5388-D6CF-41C1-A4B8-8FBB38B4B8E8}">
    <text>Direct Potable Reuse - wastewater source
Non-potable Reuse – stormwater and urban runoff
Please note these two sources remain separate – stormwater / urban runoff would only be used in the non-potable reuse system and would not be used as a source water for direct potable reuse. The source for direct potable reuse will be exclusively wastewater.</text>
  </threadedComment>
  <threadedComment ref="Z63" dT="2024-02-08T01:57:32.79" personId="{B80AFC29-A6F5-4378-ABDC-46CC0986F3EE}" id="{8FCBD04D-3F33-422F-ADC1-13626DA76919}">
    <text xml:space="preserve">DPR – Treated water augmentation
Non-potable Reuse – stormwater and urban runoff
</text>
  </threadedComment>
  <threadedComment ref="AA63" dT="2024-02-08T01:52:03.42" personId="{B80AFC29-A6F5-4378-ABDC-46CC0986F3EE}" id="{83D23480-07F5-41AB-ABC5-6B81B50CE965}">
    <text xml:space="preserve">This project is currently in the planning phase. We are preparing to conduct feasibility studies, leading to preliminary design and environmental review. We are currently doing significant stakeholder outreach. And lastly, we are aiming to implement a DPR Pilot Demonstration Plant in the next 3-4 years, and a full scale DPR facility in 5-8 years. </text>
  </threadedComment>
  <threadedComment ref="L66" dT="2024-02-07T07:39:16.45" personId="{B80AFC29-A6F5-4378-ABDC-46CC0986F3EE}" id="{1381F12B-0CF5-44A7-B743-BEBF37A69636}">
    <text xml:space="preserve">I said 1 even though there are 9 wastewater works they are taking over… she said some of them are rural areas. I don't know how many so keepig it 1 for now. </text>
  </threadedComment>
  <threadedComment ref="P66" dT="2024-02-06T06:28:21.96" personId="{B80AFC29-A6F5-4378-ABDC-46CC0986F3EE}" id="{A0B43B5C-E29B-4C7E-BFF1-5BF5F7EE6390}">
    <text>The Durban Remix Project is also a research project undertaken by eThekwini.
The contact people are:
megan.dharmalingum@durban.gov.za</text>
  </threadedComment>
  <threadedComment ref="R66" dT="2024-02-06T06:29:15.66" personId="{B80AFC29-A6F5-4378-ABDC-46CC0986F3EE}" id="{A967FF04-28F7-4700-AABC-F9FC1CAED7DF}">
    <text>The project is a demonstration plant.  It’s primary objective is for potable standard process water for Darvill Wastwater Works. The others objectives are to use it as a research facility to develop monitoring programs and to determine skill levels required for operations, as a training facility and finally  as an education facility where the public can visit an operational DPR plant.  This is part of the public buy-in strategy.</text>
  </threadedComment>
  <threadedComment ref="S66" dT="2024-02-07T05:08:52.97" personId="{B80AFC29-A6F5-4378-ABDC-46CC0986F3EE}" id="{5BF4FC9E-A248-4C5E-808F-9259207AC47A}">
    <text xml:space="preserve">So the plan is to gain knowledge about the skill level, monitoring and maintenance requirements in house as well as to train our operators.  We have many wastewater works in the province and we will look at the feasibility of employing reuse at each site to a varying degree e.g. some in rural areas would probably be treated to agricultural standards and those in water strapped areas could be used for potable.  The issue is that most wasteworks are in rural areas which needs to be handled carefully.  Reuse should go to all social levels and not be seen to be given to the low income sector.  Darvill reuse could be upgrade to a greater volume and distributed at some point but there are no plans to do that due to the cost of infrastructure to distribute.
</text>
  </threadedComment>
  <threadedComment ref="T66" dT="2024-02-07T05:10:30.33" personId="{B80AFC29-A6F5-4378-ABDC-46CC0986F3EE}" id="{157B1DA0-910F-45FA-AAFD-32E9245925A0}">
    <text>the demo plant is 2 million litres a day.They don't have an accurate figure of what capacity will exist in future, ie what potential project are they exploring, but it's the best figure we have… Ok to use this for a TOTAL, but not for a scheme-by-scheme breakdown</text>
  </threadedComment>
  <threadedComment ref="W66" dT="2024-02-07T05:07:31.50" personId="{B80AFC29-A6F5-4378-ABDC-46CC0986F3EE}" id="{EA0C991A-35E8-4B03-88B4-8FEFF8B0FF88}">
    <text>NOTE TO RM: Don't count in average chart
MS said too early to tell</text>
  </threadedComment>
  <threadedComment ref="Y66" dT="2024-02-06T06:29:54.62" personId="{B80AFC29-A6F5-4378-ABDC-46CC0986F3EE}" id="{2C60A7A2-F59F-4E06-BF5E-BDDA327FB412}">
    <text>Final Effluent from Darvill Wastewater Works before chlorination.</text>
  </threadedComment>
  <threadedComment ref="Z66" dT="2024-02-06T09:39:40.58" personId="{B80AFC29-A6F5-4378-ABDC-46CC0986F3EE}" id="{216EABCC-E7DB-48AD-A91B-F40805F5CD10}">
    <text xml:space="preserve">NOTE TO RM: MAY NOT COUNT IN TOTAL
e) The water is utilised without blending.  Although it is treated to potable standards, it is for demonstration and is utilised on the Darvill Wastewater plant.  It is not distributed.
Need to ask her what the FUTURE plant configuration is envisaged as. </text>
  </threadedComment>
  <threadedComment ref="AB66" dT="2024-02-07T05:15:26.49" personId="{B80AFC29-A6F5-4378-ABDC-46CC0986F3EE}" id="{8A92D5A5-1F88-4D2E-B205-248262B0C50D}">
    <text>Unknown at this point</text>
  </threadedComment>
  <threadedComment ref="R67" dT="2024-02-06T10:51:13.04" personId="{B80AFC29-A6F5-4378-ABDC-46CC0986F3EE}" id="{C2D835E1-7891-48F0-AC14-8594310E814B}">
    <text xml:space="preserve">C/D
The city recently completed a year-long demonstration facility involving membrane filtration, reverse osmosis, and UV AOP for potable reuse and is now moving into the full-scale design phase; updated cost estimates and regional engagement during the design phase will inform the implementation plan (specific projects and timeline). </text>
  </threadedComment>
  <threadedComment ref="W67" dT="2024-03-07T18:27:13.58" personId="{B80AFC29-A6F5-4378-ABDC-46CC0986F3EE}" id="{AA638460-2485-4D57-9056-7C6A341E94EF}">
    <text>They gave me the flyer after RMs model run</text>
  </threadedComment>
  <threadedComment ref="X67" dT="2024-02-06T10:51:54.67" personId="{B80AFC29-A6F5-4378-ABDC-46CC0986F3EE}" id="{010B8BE9-EECF-4964-BF2A-6C27B02C374C}">
    <text xml:space="preserve">The city is primarily interested in direct potable reuse, but is evaluating the cost and non-cost impacts of both indirect and direct potable reuse. </text>
  </threadedComment>
  <threadedComment ref="Z67" dT="2024-02-06T10:53:41.13" personId="{B80AFC29-A6F5-4378-ABDC-46CC0986F3EE}" id="{51E24C5E-2CD8-48D2-8192-BDFC125CB713}">
    <text>A/D</text>
  </threadedComment>
  <threadedComment ref="R68" dT="2024-02-10T04:30:31.22" personId="{B80AFC29-A6F5-4378-ABDC-46CC0986F3EE}" id="{D7D6F4A3-C415-4EAD-9E29-3683BDAD5210}">
    <text>C. Currently in design with construction expected to begin in 2025.</text>
  </threadedComment>
  <threadedComment ref="W68" dT="2024-02-10T04:34:31.22" personId="{B80AFC29-A6F5-4378-ABDC-46CC0986F3EE}" id="{A60683C5-AE22-4EA6-A62F-8DA7800A3B99}">
    <text xml:space="preserve">TMWA has roughly 135,000 connections which is over 400,000 people. This facility will produce up to 2MGD, which is a small fraction of the total potable water demand.  
</text>
  </threadedComment>
  <threadedComment ref="AA68" dT="2024-02-10T04:37:10.70" personId="{B80AFC29-A6F5-4378-ABDC-46CC0986F3EE}" id="{D6C0C426-9B5A-4FD2-8FD1-2817E18FC741}">
    <text xml:space="preserve">The facility will come on line in the 2020s for testing and groundwater injection. Groundwater travel time is many years so extracted water will not be served to the public until 2030s. </text>
  </threadedComment>
  <threadedComment ref="L69" dT="2024-06-16T04:24:05.52" personId="{B80AFC29-A6F5-4378-ABDC-46CC0986F3EE}" id="{B3063854-8622-459A-9A48-B5B9E644BCE0}">
    <text>No number given instead 'Central Coast region'</text>
  </threadedComment>
  <threadedComment ref="R69" dT="2024-06-16T04:19:45.55" personId="{B80AFC29-A6F5-4378-ABDC-46CC0986F3EE}" id="{92838820-3C70-473A-B8EC-7A2FF6E8E838}">
    <text xml:space="preserve">Potential.
PRW has been identified as a preferred supply option in the Central Coast Water Security Plan. Based on demand yield assessment, it is likely Council would be looking to implement this scheme in approximately 15-years.
In the meantime, Council is focussing on increasing community awareness and understanding of PRW and working with our regulators to develop confidence in PRW. </text>
  </threadedComment>
  <threadedComment ref="X69" dT="2024-06-16T04:20:11.52" personId="{B80AFC29-A6F5-4378-ABDC-46CC0986F3EE}" id="{6A84C7C8-7225-496B-9472-568073B82BB6}">
    <text>Indirect potable reuse. 
It is envisaged at this stage that PRW will be delivered to Wyong River, upstream of the water supply weir. The water would be mixed with surface water from Wyong River and then be pumped to Mardi Dam where it would be mixed with surface water from Ourimbah Creek and Mangrove Creek Dam.</text>
  </threadedComment>
  <threadedComment ref="Z69" dT="2024-06-16T04:21:14.04" personId="{B80AFC29-A6F5-4378-ABDC-46CC0986F3EE}" id="{E464BBA9-A5B3-4542-9481-F479BF14955E}">
    <text>It is envisaged at this stage that PRW will be delivered to Wyong River, upstream of the water supply weir. The water would be mixed with surface water from Wyong River and then be pumped to Mardi Dam where it would be mixed with surface water from Ourimbah Creek and Mangrove Creek Dam.</text>
  </threadedComment>
  <threadedComment ref="L70" dT="2024-06-16T04:46:31.26" personId="{B80AFC29-A6F5-4378-ABDC-46CC0986F3EE}" id="{C0A910E2-7DDA-4394-8E52-78A71F468BC9}">
    <text>Typically, it will service Newcastle LGA, Lake Macquarie LGA and parts of Port Stephens LGA. During a drought it may also service Cessnock LGA and Maitland LGA. Will also service Central Coast LGA through the inter-region connection. 
I went for 1 as default and for Newcastle</text>
  </threadedComment>
  <threadedComment ref="R70" dT="2024-06-16T04:44:31.95" personId="{B80AFC29-A6F5-4378-ABDC-46CC0986F3EE}" id="{EFE125A1-1ACC-4984-AB3A-BDD93A60766A}">
    <text>Hunter Water will explore purified recycled water for drinking as a potential future option to augment our drinking water supply. We have committed to engaging with our community and stakeholders about this option, and the implementation of an education program to help the community understand the water cycle and the potential role purified recycled water could play in our region’s water future.</text>
  </threadedComment>
  <threadedComment ref="T70" dT="2024-06-16T04:45:59.83" personId="{B80AFC29-A6F5-4378-ABDC-46CC0986F3EE}" id="{C5BDD24E-0954-4B95-869F-E0E25779862E}">
    <text xml:space="preserve">a) Initial investigations indicate a potential of up to, approximately 30 ML/day
</text>
  </threadedComment>
  <threadedComment ref="Z70" dT="2024-06-16T04:45:28.04" personId="{B80AFC29-A6F5-4378-ABDC-46CC0986F3EE}" id="{0CAC70F9-9326-4FBB-A828-7DE8BFBFC0AA}">
    <text>At this stage our initial investigations are reviewing reservoir augmentation at Grahamstown Dam. Further and alternative options could be explored as our investigations continue.</text>
  </threadedComment>
  <threadedComment ref="L71" dT="2024-06-16T04:34:38.96" personId="{B80AFC29-A6F5-4378-ABDC-46CC0986F3EE}" id="{176533DE-E549-4FC7-82CF-DE1002245D12}">
    <text>1-3 (Ballina/Byron and Lismore)</text>
  </threadedComment>
  <threadedComment ref="R71" dT="2024-06-16T04:33:08.31" personId="{B80AFC29-A6F5-4378-ABDC-46CC0986F3EE}" id="{44447430-96D5-4277-B6DF-5B6BC86DE911}">
    <text>D – Exploring the potential for PRW schemes.</text>
  </threadedComment>
  <threadedComment ref="T71" dT="2024-06-16T04:34:21.19" personId="{B80AFC29-A6F5-4378-ABDC-46CC0986F3EE}" id="{8E64A711-D248-4D96-AF53-B2C41B1E8EEE}">
    <text>5-10 ML/day</text>
  </threadedComment>
  <threadedComment ref="W71" dT="2024-06-16T04:35:00.57" personId="{B80AFC29-A6F5-4378-ABDC-46CC0986F3EE}" id="{6D52F7A3-5E51-48F0-9051-4E74258E4C28}">
    <text>Up to 100k</text>
  </threadedComment>
  <threadedComment ref="Z71" dT="2024-06-16T04:33:50.87" personId="{B80AFC29-A6F5-4378-ABDC-46CC0986F3EE}" id="{50EABAB9-74DC-4116-B392-EA4144E13896}">
    <text>All are considered in the study.
Most likely: B, C, and D.</text>
  </threadedComment>
  <threadedComment ref="R73" dT="2024-02-07T08:04:29.91" personId="{B80AFC29-A6F5-4378-ABDC-46CC0986F3EE}" id="{479863EA-7E7A-4407-BBCE-8D2AF42B7E60}">
    <text>We are currently in Phase 1 of construction. Phase 1 is working to provide Pure Water to the Northern part of the City by the end of 2025. 
Phase 2 of construction is in the planning phase, and once completed with provide nearly half of the City of San Diego’s water supply by 2035.</text>
  </threadedComment>
  <threadedComment ref="U73" dT="2024-05-26T19:06:59.87" personId="{B80AFC29-A6F5-4378-ABDC-46CC0986F3EE}" id="{38ECE436-095F-48CC-8528-D51FCE965D6D}">
    <text xml:space="preserve">Since Doug gave me the data for ppl by decade, I'm splitting the capacity by decade too. 30 MGD in Phase 1 2020s, a further 53 MGD by 2030s in Phase 2. </text>
  </threadedComment>
  <threadedComment ref="W73" dT="2024-02-07T08:03:40.18" personId="{B80AFC29-A6F5-4378-ABDC-46CC0986F3EE}" id="{78406A41-E3B7-4DA1-9DD6-AB78D67D88A2}">
    <text>https://worldpopulationreview.com/us-cities/san-diego-ca-population</text>
    <extLst>
      <x:ext xmlns:xltc2="http://schemas.microsoft.com/office/spreadsheetml/2020/threadedcomments2" uri="{F7C98A9C-CBB3-438F-8F68-D28B6AF4A901}">
        <xltc2:checksum>675483043</xltc2:checksum>
        <xltc2:hyperlink startIndex="0" length="67" url="https://worldpopulationreview.com/us-cities/san-diego-ca-population"/>
      </x:ext>
    </extLst>
  </threadedComment>
  <threadedComment ref="W73" dT="2024-05-26T11:26:05.66" personId="{B80AFC29-A6F5-4378-ABDC-46CC0986F3EE}" id="{4924F272-4074-4433-93D0-F7176A1D3B2C}" parentId="{78406A41-E3B7-4DA1-9DD6-AB78D67D88A2}">
    <text xml:space="preserve">No - Doug Campbell said this not correct, gave me the pop'n served (2019) estimates per plant, makes it slightly less. See his email saved in Overlaps and in San Diego. 2020s:  (452,632 + 258,772) = 711,404
2030s: (711,404 + 581,579 + 45,614) = 1,338,597
</text>
  </threadedComment>
  <threadedComment ref="U74" dT="2024-05-26T19:07:17.97" personId="{B80AFC29-A6F5-4378-ABDC-46CC0986F3EE}" id="{5E4C71A0-34C6-4467-B5D1-C41B79B85863}">
    <text xml:space="preserve">Since Doug gave me the data for ppl by decade, I'm splitting the capacity by decade too. 30 MGD in Phase 1 2020s, a further 53 MGD by 2030s in Phase 2. Total 83 MGD. </text>
  </threadedComment>
  <threadedComment ref="S76" dT="2024-02-26T01:17:44.21" personId="{B80AFC29-A6F5-4378-ABDC-46CC0986F3EE}" id="{CBFB1AF3-8C1C-4889-992D-B1944461077D}">
    <text xml:space="preserve">1.2 MGD stated but that's just for the tertiary dual plumb. I am going with 4MGD which Manisha said is the potable reuse bit, I'll leave out the extra 1.2 as it may just stay non potabel. </text>
  </threadedComment>
  <threadedComment ref="W76" dT="2024-02-07T17:09:40.41" personId="{B80AFC29-A6F5-4378-ABDC-46CC0986F3EE}" id="{F56B9029-E9E9-472B-87A2-57C65B7C00F2}">
    <text>https://www.sfchronicle.com/sf/article/s-f-exodus-population-recovery-data-18564064.php</text>
    <extLst>
      <x:ext xmlns:xltc2="http://schemas.microsoft.com/office/spreadsheetml/2020/threadedcomments2" uri="{F7C98A9C-CBB3-438F-8F68-D28B6AF4A901}">
        <xltc2:checksum>4140699836</xltc2:checksum>
        <xltc2:hyperlink startIndex="0" length="87" url="https://www.sfchronicle.com/sf/article/s-f-exodus-population-recovery-data-18564064.php"/>
      </x:ext>
    </extLst>
  </threadedComment>
  <threadedComment ref="W76" dT="2024-02-26T01:15:17.83" personId="{B80AFC29-A6F5-4378-ABDC-46CC0986F3EE}" id="{5E4B746A-3477-4010-97F5-AB0D98365539}" parentId="{F56B9029-E9E9-472B-87A2-57C65B7C00F2}">
    <text>I cahnged from 848k or whatever was in that article to 1m which was the figure Manisha gave</text>
  </threadedComment>
  <threadedComment ref="N77" dT="2024-02-26T02:35:40.81" personId="{B80AFC29-A6F5-4378-ABDC-46CC0986F3EE}" id="{B36A2A33-23BD-4D58-82A1-320802806277}">
    <text xml:space="preserve">Right now, this project is separate from Valley Water’s project of the same name. San Jose and Santa Clara are trying to see if they can be combined into a broader regional project, but not yet.
</text>
  </threadedComment>
  <threadedComment ref="S77" dT="2024-02-26T02:18:45.51" personId="{B80AFC29-A6F5-4378-ABDC-46CC0986F3EE}" id="{67D35174-F126-4C87-97AF-467B7769208C}">
    <text>This project will provide a dry-year supply of 3.5 million gallons (13.3 million litres) a day to the RWS. Additionally, this project will provide a local benefit to San Jose and Santa Clara by providing 6.5 million gallons (24.6 million litres) a day to the two cities during all years. WHICH IS IT? I've asked</text>
  </threadedComment>
  <threadedComment ref="W77" dT="2024-02-26T02:30:05.21" personId="{B80AFC29-A6F5-4378-ABDC-46CC0986F3EE}" id="{DDA86C96-4131-460D-B67F-7ABCFE56DC40}">
    <text xml:space="preserve">See Manisha's note - she said 2.7m but I imagine that that would include the 1m that get PureWaterSF so don't want to double count them. </text>
  </threadedComment>
  <threadedComment ref="Z78" dT="2024-02-09T05:43:08.59" personId="{B80AFC29-A6F5-4378-ABDC-46CC0986F3EE}" id="{699B252A-7E9D-45C8-928D-AABFEF32ACBD}">
    <text>part of the reuse water is blended into water reservoirs and used as a source of drinking water for public consumption. 
And, the other part is directly blended into the water distribution system for public consumption.  SEEING IF WE CAN ADD A STORY ON 2 LAYERS</text>
  </threadedComment>
  <threadedComment ref="R79" dT="2024-02-10T10:49:56.78" personId="{B80AFC29-A6F5-4378-ABDC-46CC0986F3EE}" id="{500A8A2C-AA6E-4BEE-B66D-374F716F7C15}">
    <text xml:space="preserve">Currently, the Silicon Valley Advanced Water Purification Center uses secondary treated wastewater from the San Jose/Santa Clara Regional Wastewater facility and further treats the water with Microfiltration, Reverse Osmosis, and Ultraviolet Light Disinfection. The Purified water is then blended with tertiary treated wastewater from the San Jose/Santa Clara Regional Wastewater facility to created enhanced recycled water. The water produced from both facilities is used for non-potable uses in San Jose, Santa Clara, and Milpitas. 
We are currently in between option “c” and “d”. We have plans to build another Purification Center in the Palo Alto, CA area and potentially expand the Silicon Valley Advanced Water Purification Center in San Jose, CA. </text>
  </threadedComment>
  <threadedComment ref="S79" dT="2024-06-18T05:27:23.26" personId="{B80AFC29-A6F5-4378-ABDC-46CC0986F3EE}" id="{8EA6B31F-CD0B-41A5-BC39-BD3228A81404}">
    <text xml:space="preserve">But check Hossein and Kirsten's emails of 240617 about the 24MGD ultimate by 2030. Yes, we had 8 MGD here but Hossein corrected this with this note: 
The current 8mgd plant is not for groundwater recharge and it is mainly  for outreach/education as well as enhancing the recycled water quality. Our future purified water project is planned for up to 24 mgd Direct Potable Reuse (RWA/TWA) by 2030. 
(DF note: Kirsten said 2035 so I've put 2030s as the start decade which seems to cover both their answers. </text>
  </threadedComment>
  <threadedComment ref="W79" dT="2024-02-10T10:53:42.20" personId="{B80AFC29-A6F5-4378-ABDC-46CC0986F3EE}" id="{2E8942D1-F2AB-45A8-A395-37B16539E875}">
    <text xml:space="preserve">They say 'nearly 1.9 million' so I've guessed that, it is probably low balling it but that's ok </text>
  </threadedComment>
  <threadedComment ref="W79" dT="2024-06-16T00:07:02.91" personId="{B80AFC29-A6F5-4378-ABDC-46CC0986F3EE}" id="{4938A18B-F5C6-4F96-9EEF-7ACF3B574139}" parentId="{2E8942D1-F2AB-45A8-A395-37B16539E875}">
    <text>I'm changing it to zero til I get an actual number from them….</text>
  </threadedComment>
  <threadedComment ref="Z79" dT="2024-02-09T05:43:08.59" personId="{B80AFC29-A6F5-4378-ABDC-46CC0986F3EE}" id="{93FAA81C-ABFA-4EA1-9B77-FC560ABF1542}">
    <text>part of the reuse water is blended into water reservoirs and used as a source of drinking water for public consumption. 
And, the other part is directly blended into the water distribution system for public consumption.  SEEING IF WE CAN ADD A STORY ON 2 LAYERS</text>
  </threadedComment>
  <threadedComment ref="R80" dT="2024-02-09T01:47:41.45" personId="{B80AFC29-A6F5-4378-ABDC-46CC0986F3EE}" id="{DAE84D84-FDE1-4EE8-B484-FEFE281D2DA0}">
    <text>Seqwater has one operational plant and two plants currently kept in care and maintenance mode. 
Seqwater is examining further opportunities to utilise the Western Corridor Recycled Water Scheme to supply to industry and agricultural customers to offset potable demand.  
The Scheme will also continue to remain a drought response measure.</text>
  </threadedComment>
  <threadedComment ref="X80" dT="2024-02-09T01:48:52.51" personId="{B80AFC29-A6F5-4378-ABDC-46CC0986F3EE}" id="{D2576B9A-6669-4399-9F87-AA83787C30F1}">
    <text xml:space="preserve">A (whole of system) as a drought response measure &amp; B (industrial customers).
Note from DF: That is flat out not true for B, if it’s for industrial customers, by definition it’s not potable reuse. </text>
  </threadedComment>
  <threadedComment ref="Z81" dT="2024-02-10T09:59:23.17" personId="{B80AFC29-A6F5-4378-ABDC-46CC0986F3EE}" id="{F7266A48-AA05-47D4-AF6C-4BE5D8861997}">
    <text xml:space="preserve">Reservoir augmentation – blending purified recycled water into a water reservoir used as a source of drinking water supply for a public water system
</text>
  </threadedComment>
  <threadedComment ref="S83" dT="2024-02-05T04:48:09.62" personId="{B80AFC29-A6F5-4378-ABDC-46CC0986F3EE}" id="{5864CAAD-99DD-421F-A56B-529142BB492C}">
    <text>Don’t publish their full scale capacity but demo 0.5 ML/D = 0.13 million gallons/day</text>
  </threadedComment>
  <threadedComment ref="T83" dT="2024-02-05T04:48:09.62" personId="{B80AFC29-A6F5-4378-ABDC-46CC0986F3EE}" id="{319EAAE3-2742-4FB9-8BED-60A19ED33276}">
    <text>Don’t publish their full scale capacity but demo 0.5 ML/D = 0.13 million gallons/day</text>
  </threadedComment>
  <threadedComment ref="W83" dT="2024-03-04T05:09:18.22" personId="{B80AFC29-A6F5-4378-ABDC-46CC0986F3EE}" id="{458647C9-E515-4C75-BCE4-56D30B6DD2E8}">
    <text>Was 4148000 in RM calcs</text>
  </threadedComment>
  <threadedComment ref="W84" dT="2024-02-06T05:41:21.81" personId="{B80AFC29-A6F5-4378-ABDC-46CC0986F3EE}" id="{5BE5EFBF-2526-4FA2-83CB-CCA9E1D81140}">
    <text>They say 2 million ppl but not clear if they all get the water I''vce asked</text>
  </threadedComment>
  <threadedComment ref="V85" dT="2024-03-05T00:58:34.59" personId="{B80AFC29-A6F5-4378-ABDC-46CC0986F3EE}" id="{2D3DB848-7393-4C23-9657-B0CEB6EB3D8E}">
    <text>Lillian suggested update 6600 (midpoint) to their 'up to' of 9900 makes sense to me</text>
  </threadedComment>
  <threadedComment ref="Z85" dT="2024-02-09T05:43:08.59" personId="{B80AFC29-A6F5-4378-ABDC-46CC0986F3EE}" id="{277BE507-9A39-4126-B585-2E39A9F9A8CF}">
    <text>part of the reuse water is blended into water reservoirs and used as a source of drinking water for public consumption. 
And, the other part is directly blended into the water distribution system for public consumption.  SEEING IF WE CAN ADD A STORY ON 2 LAYERS</text>
  </threadedComment>
  <threadedComment ref="J86" dT="2024-01-08T05:56:18.83" personId="{B80AFC29-A6F5-4378-ABDC-46CC0986F3EE}" id="{1682B961-EA3A-44A8-9958-3D94AE086763}">
    <text xml:space="preserve">DF note - that doesn't really answer whether the whole operating area / customer base will receive the water but that's ok for now, will chase this detail if necessary. </text>
  </threadedComment>
  <threadedComment ref="R86" dT="2024-01-08T06:03:02.55" personId="{B80AFC29-A6F5-4378-ABDC-46CC0986F3EE}" id="{ACD2817B-7EEE-4A77-8EDB-8F9718601CFF}" done="1">
    <text>Bench and Pilot testing were completed.  Now the project is in design phase. Zohreh specified D</text>
  </threadedComment>
  <threadedComment ref="W86" dT="2024-01-09T00:01:29.46" personId="{B80AFC29-A6F5-4378-ABDC-46CC0986F3EE}" id="{F27B0D3F-C01B-4821-9E4C-C911DA93C621}">
    <text>See Zohreh extra email info do not publish</text>
  </threadedComment>
  <threadedComment ref="AB86" dT="2024-01-09T00:02:34.06" personId="{B80AFC29-A6F5-4378-ABDC-46CC0986F3EE}" id="{4D9F756B-22DD-4EE1-BFF1-1F35B89E78C8}">
    <text>Next few years was zohreh's note so 2020s.</text>
  </threadedComment>
  <threadedComment ref="S87" dT="2024-02-10T04:00:15.51" personId="{B80AFC29-A6F5-4378-ABDC-46CC0986F3EE}" id="{CABE5354-89A2-4652-A470-42DAE10BC87E}">
    <text xml:space="preserve">Thomas: Well the capacity (name plate production capacity) is 21 000 m3/day so the 5.5 MGD seems correct to me.
</text>
  </threadedComment>
  <threadedComment ref="Y87" dT="2024-02-09T01:28:42.73" personId="{B80AFC29-A6F5-4378-ABDC-46CC0986F3EE}" id="{9B4D16AF-C21A-4522-810D-0C6004BC3159}">
    <text>Recycled water from wastewater; There are two plants involved in the process, number 1 a activedt sludge effluent treatment plant followed by the reclamation plant.</text>
  </threadedComment>
  <threadedComment ref="K88" dT="2024-02-05T23:15:11.76" personId="{B80AFC29-A6F5-4378-ABDC-46CC0986F3EE}" id="{D0E39BC5-0C5B-444A-97F7-4A4EAB3C596E}">
    <text>https://en.wikipedia.org/wiki/Koksijde
https://en.wikipedia.org/wiki/De_Panne</text>
    <extLst>
      <x:ext xmlns:xltc2="http://schemas.microsoft.com/office/spreadsheetml/2020/threadedcomments2" uri="{F7C98A9C-CBB3-438F-8F68-D28B6AF4A901}">
        <xltc2:checksum>3472743270</xltc2:checksum>
        <xltc2:hyperlink startIndex="0" length="38" url="https://en.wikipedia.org/wiki/Koksijde"/>
        <xltc2:hyperlink startIndex="40" length="38" url="https://en.wikipedia.org/wiki/De_Panne"/>
      </x:ext>
    </extLst>
  </threadedComment>
  <threadedComment ref="W88" dT="2024-02-05T23:32:28.82" personId="{B80AFC29-A6F5-4378-ABDC-46CC0986F3EE}" id="{9E0491E5-FCD0-40D8-B3F0-E8155F157EF5}">
    <text>Chosen as mid-point between EVH;s permanent estimate of 40k and his summer estimate of 100k</text>
  </threadedComment>
  <threadedComment ref="V89" dT="2024-02-06T00:25:04.50" personId="{B80AFC29-A6F5-4378-ABDC-46CC0986F3EE}" id="{EC311133-F487-4F4B-B2C4-8324B62A68A6}">
    <text>3000 AFY is whats on the WRAC static maps</text>
  </threadedComment>
  <threadedComment ref="L90" dT="2024-02-14T16:09:22.73" personId="{B80AFC29-A6F5-4378-ABDC-46CC0986F3EE}" id="{26DAE4E9-465E-498B-B223-88A53B02631F}">
    <text xml:space="preserve">See Ammerman email
hanks. So it sounds like the estimate of how many people would be drinking the water if a scheme is built, would be: 
All of Altamonte Springs, City of Maitland, Eatonville, Winter Park, Longwood Your list of whole sale customers appears to be those we are providing wastewater service to. The whole sale water agreements are limited to Seminole County residence adjacent to Altamonte’s service area. Perhaps say something like “Altamonte provides drinking water to all customers within the City limits as well as Seminole County residence adjacent to the City. The City also emergency interconnect agreements with Seminole County and Florida Government Utility Authority.   
Some of Seminole County – should I include Sanford? Are there any other cities? See above. Sanford is not served by the City.
In total it seems like about 6 cities could be drinking the purified recycled water from Altamonte Springs? The population numbers in the table below are our best estimate of total population served. This includes customers in AS and Seminole County. The list of City’s refers to our whole sale wastewater service agreements. Sorry for any confusion on this point my earlier communications might have caused. 
</text>
  </threadedComment>
  <threadedComment ref="R90" dT="2024-01-09T01:03:50.33" personId="{B80AFC29-A6F5-4378-ABDC-46CC0986F3EE}" id="{C98A4342-D202-440D-8712-F41799DE8813}">
    <text xml:space="preserve">pureALTA falls within the exploring/potential category. The pilot was constructed in 2016 and a year-long study was conducted demonstrating the ozone/BAF based system could reliably achieve the regulated and unregulated water quality requirements. </text>
  </threadedComment>
  <threadedComment ref="S90" dT="2024-01-09T02:54:13.77" personId="{B80AFC29-A6F5-4378-ABDC-46CC0986F3EE}" id="{3B467DE5-A367-4612-8EAF-DAB2644E0E6B}">
    <text>The potable reuse pilot project will treat approximately 28,800 gallons per day (gpd), which is less than 1 percent of the total water currently produced in the City (6 million gallons per day). If the pilot project is successful, we might build a full-scale treatment system with a capacity of 300,000 to 500,000 gpd (approximately 5 percent of the City’s future water demand, 9 million gallons per day) to provide a purified water supply that supplements the City’s drinking water system. 
Source: https://www.altamonte.org/DocumentCenter/View/5245/pureALTA-Info-Sheet</text>
    <extLst>
      <x:ext xmlns:xltc2="http://schemas.microsoft.com/office/spreadsheetml/2020/threadedcomments2" uri="{F7C98A9C-CBB3-438F-8F68-D28B6AF4A901}">
        <xltc2:checksum>3562390456</xltc2:checksum>
        <xltc2:hyperlink startIndex="500" length="70" url="https://www.altamonte.org/DocumentCenter/View/5245/pureALTA-Info-Sheet"/>
      </x:ext>
    </extLst>
  </threadedComment>
  <threadedComment ref="W90" dT="2024-02-05T10:19:53.21" personId="{B80AFC29-A6F5-4378-ABDC-46CC0986F3EE}" id="{BA21CDFA-6305-4299-9CED-D4366DFF54BA}">
    <text xml:space="preserve">I've gone with the 2025 figure in David A's email, as it's the whole pop'n served and in other places I have used currrent (2024ish) population figures for estimated popn. </text>
  </threadedComment>
  <threadedComment ref="X90" dT="2024-01-09T01:06:13.00" personId="{B80AFC29-A6F5-4378-ABDC-46CC0986F3EE}" id="{C7F9334E-2ED5-44EB-BD7D-6D8D98FEDCE3}">
    <text xml:space="preserve">The pureALTA concept assumed direct potable reuse when and if it is implemented at scale. </text>
  </threadedComment>
  <threadedComment ref="Z90" dT="2024-01-09T01:07:11.56" personId="{B80AFC29-A6F5-4378-ABDC-46CC0986F3EE}" id="{6CC0E246-7C3E-4F24-876C-AAEB45B4273B}">
    <text>The conceptual level plans call for treated water augmentation if pureALTA is implemented at scale.</text>
  </threadedComment>
  <threadedComment ref="AA90" dT="2024-02-14T16:00:31.44" personId="{B80AFC29-A6F5-4378-ABDC-46CC0986F3EE}" id="{6ECA699C-FAB5-4EDC-BD30-17DBFE45508B}">
    <text xml:space="preserve">Difficult to say. How about “The City is within the Central Florida Planning Initiative (CFWI) area which has been identified as a high growth area which will likely required new and non-traditional water supplies as populations continue to increase. Potable reuse projects, such as pureALTA, provide an additional option to meeting these future demands which may be less expensive and more reliable than surface waters or brackish ground water sources.”  
Thanks – I actually don’t need a statement, no one will even be able to see Altamonte Springs in this figure; I’m just after an estimate of when it would get built, if it does get built:  the 2020s, 2030s or 2040s?  We’re simply adding up total projected capacity by decade, across the whole world. For the purposes of providing an estimate say 2030s but this is just a best guess.
</text>
  </threadedComment>
  <threadedComment ref="L91" dT="2024-02-13T11:57:11.52" personId="{B80AFC29-A6F5-4378-ABDC-46CC0986F3EE}" id="{BF8B2CA6-E995-482D-AA4A-774B9739BA4A}">
    <text xml:space="preserve">How many cities will be supplied with the water from your full scale program? Your form mentions Calabasas, Agoura Hills, Westlake Village, Hidden Hills, Oak Park – are they all cities? If so would you say 5?  Somewhere else it mentions Thousand Oaks – is that what you might call another city or not? – Correct. Those are all cities that will receive Pure Water. Please note that we also serve some unincorporated areas of LA County (Chatsworth &amp; Malibou Lake). I don’t know that we want to mention Thousand Oaks, as they only *may* receive pure water through our interconnection with them. I will defer to Oliver on that one. Sounds like it’s safer to say 5 then? (Better to undercount than over-count?) Does that sound like a good approach Oliver? 5 is probably more accurate.  Any water to Thousand Oaks and other areas served by Calleguas Municipal Water District would be incidental if we use our intertie.  This water will be used to serve demands in the LVMWD and TWSD service areas. It will also become a fraction of our overall supply, so any water sent through district interconnection could contain a portion of pure water.
</text>
  </threadedComment>
  <threadedComment ref="N91" dT="2024-02-13T11:59:02.55" personId="{B80AFC29-A6F5-4378-ABDC-46CC0986F3EE}" id="{32E36661-E701-4294-BA25-296015B191F1}">
    <text xml:space="preserve">Yes, they are separate. We have a very small portion of Ventura County in our service area in Westlake Village. There is some overlap Ok, good to know, thanks. 
</text>
  </threadedComment>
  <threadedComment ref="N91" dT="2024-02-14T16:34:28.21" personId="{B80AFC29-A6F5-4378-ABDC-46CC0986F3EE}" id="{39F27A62-C248-46C2-BDDB-EB2C5A6282FE}" parentId="{32E36661-E701-4294-BA25-296015B191F1}">
    <text>DF will note this overlap here but seems so minor that will not chase further.</text>
  </threadedComment>
  <threadedComment ref="R91" dT="2024-02-11T05:08:13.59" personId="{B80AFC29-A6F5-4378-ABDC-46CC0986F3EE}" id="{4933755D-A6F1-41D3-B69F-D54ED0899363}">
    <text>Planned – The Pure Water Project is scheduled to be operational by 2028. The JPA is in the procurement phase as of December 2023, having approved the environmental impact report December 2022.</text>
  </threadedComment>
  <threadedComment ref="S92" dT="2024-02-14T15:48:25.02" personId="{B80AFC29-A6F5-4378-ABDC-46CC0986F3EE}" id="{723B9509-B53B-4DA4-95CA-FBFC92FBA956}">
    <text xml:space="preserve">ON AVERAGE 3 MGD OF AQUIFER RECHARGE IS REASONABLE.  THIS WOULD BE A DAILY AVERAGE OF OUR CURRENT RECHARGE.  SOME DAYS MORE, SOME DAYS LESS.
</text>
  </threadedComment>
  <threadedComment ref="W92" dT="2024-02-14T15:49:17.65" personId="{B80AFC29-A6F5-4378-ABDC-46CC0986F3EE}" id="{4B749FDC-B2A2-4129-A7B0-7D23F45689B7}">
    <text xml:space="preserve">ASSUMING 130 GPCD, AND 3 MGD, THIS WOULD EQUAL 23,000 PEOPLE
</text>
  </threadedComment>
  <threadedComment ref="W93" dT="2024-02-14T15:51:36.32" personId="{B80AFC29-A6F5-4378-ABDC-46CC0986F3EE}" id="{0F9B5AC8-9953-498E-87AD-40D77230D313}">
    <text>The 10 MGD PLANT AT 130 GPCD THIS WOULD EQUAL 77,000 PEOPLE.  SAME AQUIFER, SAME DISTRIBUTION SYSTEM.  DUE TO THE GEOGRAPHIC DISTANCE (12 MILES) BETWEEN THE TWO PROJECTS, IT IS UNLIKELY THAT SOMEONE WILL RECEIVE WATER FROM BOTH PROJECTS. 
DF go back &amp; check later that that isn't a 'meets the needs of how many ppl's full water suppply' answer</text>
  </threadedComment>
  <threadedComment ref="L94" dT="2024-03-09T05:27:45.65" personId="{B80AFC29-A6F5-4378-ABDC-46CC0986F3EE}" id="{033B1BA5-6088-4001-B2F5-4BFC18643BE3}">
    <text>Was 7 byut mike said 6 cities + unincorporated area</text>
  </threadedComment>
  <threadedComment ref="W94" dT="2024-03-09T05:28:11.57" personId="{B80AFC29-A6F5-4378-ABDC-46CC0986F3EE}" id="{5B419EAE-521C-4E1F-9BCA-81035ABE1D7F}">
    <text>Was 106,000 but mike said 95000</text>
  </threadedComment>
  <threadedComment ref="W94" dT="2024-11-30T03:06:07.10" personId="{B80AFC29-A6F5-4378-ABDC-46CC0986F3EE}" id="{FF8E0834-67EF-49C2-8AAD-01F6E6C401D0}" parentId="{5B419EAE-521C-4E1F-9BCA-81035ABE1D7F}">
    <text xml:space="preserve">Then in june see photo and email he said 100k make medium dot size. </text>
  </threadedComment>
  <threadedComment ref="R95" dT="2024-02-10T19:01:56.47" personId="{B80AFC29-A6F5-4378-ABDC-46CC0986F3EE}" id="{D8B7292B-EA47-4577-A945-BC58D54FA37E}">
    <text xml:space="preserve">Operational since 2008, the GWRS completed its final expansion in the Spring of 2023. </text>
  </threadedComment>
  <threadedComment ref="W95" dT="2024-02-15T01:08:48.25" personId="{B80AFC29-A6F5-4378-ABDC-46CC0986F3EE}" id="{45466B4A-D8B6-48BB-9898-EDB1981B8D60}">
    <text xml:space="preserve">So, our service area serves 2.5 million people who received GWRS water as part of their drinking water supply.
We have 19 member agencies who pump water out of the groundwater basin, and that amounts to 23 cities served. 
</text>
  </threadedComment>
  <threadedComment ref="Y95" dT="2024-02-10T19:03:40.30" personId="{B80AFC29-A6F5-4378-ABDC-46CC0986F3EE}" id="{C671205D-B91C-4DCB-9E08-4471CC1FD283}">
    <text>Treated wastewater from Orange County Sanitation District (OC San)</text>
  </threadedComment>
  <threadedComment ref="R96" dT="2024-11-23T08:21:04.93" personId="{B80AFC29-A6F5-4378-ABDC-46CC0986F3EE}" id="{84FB20A6-0264-4F68-BB2D-F296BAD50DA6}">
    <text>Exploring (there is an existing stormwater harvesting scheme which supplements the drinking water supply for Orange, which is an innovative way to supplement the current water sources). Council is intending to undertake a Preliminary Business Case for a future PRW Treatment Demonstration Plant and Learning Centre – (d)</text>
  </threadedComment>
  <threadedComment ref="X96" dT="2024-11-23T08:21:31.00" personId="{B80AFC29-A6F5-4378-ABDC-46CC0986F3EE}" id="{BF7B70CC-8BBF-452D-97F5-3780CD69544A}">
    <text>For any future PRW scheme – (a) IPR</text>
  </threadedComment>
  <threadedComment ref="Y96" dT="2024-11-23T08:21:49.73" personId="{B80AFC29-A6F5-4378-ABDC-46CC0986F3EE}" id="{06754A04-1CDB-40CD-B6D1-CE2CD2E7A2E8}">
    <text xml:space="preserve">For any future PRW scheme – (a) recycled water from wastewater </text>
  </threadedComment>
  <threadedComment ref="Z96" dT="2024-11-23T08:22:15.46" personId="{B80AFC29-A6F5-4378-ABDC-46CC0986F3EE}" id="{DF3B4598-F8C4-4B2D-89D6-B60821DA1856}">
    <text>For any future PRW scheme – (b) reservoir augmentation</text>
  </threadedComment>
  <threadedComment ref="K97" dT="2024-02-11T04:06:36.10" personId="{B80AFC29-A6F5-4378-ABDC-46CC0986F3EE}" id="{3266A3D3-89FA-421F-B6A1-04D43AD63175}">
    <text xml:space="preserve">How many people (not connections to properties) is your potable reuse program expected to serve? (eg Google tells me the population of Santa Monica is 86,452… will the water produced when SWIP potable reuse goes live be distributed to them all?) Approximately 90,000 residents. And yes, once potable reuse goes live with groundwater injection it will eventually be distributed to everyone after retention time in the groundwater basin and final treatment through the City’s drinking water treatment plant.
</text>
    <extLst>
      <x:ext xmlns:xltc2="http://schemas.microsoft.com/office/spreadsheetml/2020/threadedcomments2" uri="{F7C98A9C-CBB3-438F-8F68-D28B6AF4A901}">
        <xltc2:checksum>1246877598</xltc2:checksum>
        <xltc2:hyperlink startIndex="121" length="10" url="https://aus01.safelinks.protection.outlook.com/?url=https%3A%2F%2Furldefense.com%2Fv3%2F__https%3A%2Fworldpopulationreview.com%2Fus-cities%2Fsanta-monica-ca-population__%3B!!OfuUnHCITYtmmjM!pKRYT4CmNal9KR2B04yxbBA4fxNVCWZkptiaC2WZKcP4YyBHqwleZaEJr67E16AgLXYL03Qm3dlD7juYZuDswC-6487J1Asx5eVd3MM%24&amp;data=05%7C02%7Cdanielle.francis%40wsaa.asn.au%7C8cf0addfa74e4dcc4caa08dc1b8b4400%7Cb7623afd7fd24f2cb52f58a25b652288%7C0%7C0%7C638415532238514829%7CUnknown%7CTWFpbGZsb3d8eyJWIjoiMC4wLjAwMDAiLCJQIjoiV2luMzIiLCJBTiI6Ik1haWwiLCJXVCI6Mn0%3D%7C3000%7C%7C%7C&amp;sdata=Mg1R%2B8r5Wptevf0aawu5B2XNLucmb7%2BKb9iIU9IvMvw%3D&amp;reserved=0"/>
      </x:ext>
    </extLst>
  </threadedComment>
  <threadedComment ref="W97" dT="2024-02-11T01:23:33.75" personId="{B80AFC29-A6F5-4378-ABDC-46CC0986F3EE}" id="{19D40C2C-4554-419D-B87A-A48699F706F9}">
    <text xml:space="preserve">How many people (not connections to properties) is your potable reuse program expected to serve? (eg Google tells me the population of Santa Monica is 86,452… will the water produced when SWIP potable reuse goes live be distributed to them all?) Approximately 90,000 residents. And yes, once potable reuse goes live with groundwater injection it will eventually be distributed to everyone after retention time in the groundwater basin and final treatment through the City’s drinking water treatment plant.
</text>
    <extLst>
      <x:ext xmlns:xltc2="http://schemas.microsoft.com/office/spreadsheetml/2020/threadedcomments2" uri="{F7C98A9C-CBB3-438F-8F68-D28B6AF4A901}">
        <xltc2:checksum>1246877598</xltc2:checksum>
        <xltc2:hyperlink startIndex="121" length="10" url="https://aus01.safelinks.protection.outlook.com/?url=https%3A%2F%2Furldefense.com%2Fv3%2F__https%3A%2Fworldpopulationreview.com%2Fus-cities%2Fsanta-monica-ca-population__%3B!!OfuUnHCITYtmmjM!pKRYT4CmNal9KR2B04yxbBA4fxNVCWZkptiaC2WZKcP4YyBHqwleZaEJr67E16AgLXYL03Qm3dlD7juYZuDswC-6487J1Asx5eVd3MM%24&amp;data=05%7C02%7Cdanielle.francis%40wsaa.asn.au%7C8cf0addfa74e4dcc4caa08dc1b8b4400%7Cb7623afd7fd24f2cb52f58a25b652288%7C0%7C0%7C638415532238514829%7CUnknown%7CTWFpbGZsb3d8eyJWIjoiMC4wLjAwMDAiLCJQIjoiV2luMzIiLCJBTiI6Ik1haWwiLCJXVCI6Mn0%3D%7C3000%7C%7C%7C&amp;sdata=Mg1R%2B8r5Wptevf0aawu5B2XNLucmb7%2BKb9iIU9IvMvw%3D&amp;reserved=0"/>
      </x:ext>
    </extLst>
  </threadedComment>
  <threadedComment ref="X97" dT="2024-02-11T03:54:25.21" personId="{B80AFC29-A6F5-4378-ABDC-46CC0986F3EE}" id="{8DD83630-3F77-4BE3-A114-19BC6DE3A13A}">
    <text>Indirect potable reuse but also serving irrigation and dual-plumbing applications</text>
  </threadedComment>
  <threadedComment ref="Z97" dT="2024-02-11T04:02:11.47" personId="{B80AFC29-A6F5-4378-ABDC-46CC0986F3EE}" id="{3B079B9B-800F-4B8E-B12A-201E37DA36A5}">
    <text>Groundwater augmentation – subsurface application through groundwater injection. However, SWIP meets all treatment requirements within the facilities and does not require blending with diluent water.</text>
  </threadedComment>
  <threadedComment ref="AA97" dT="2024-02-11T04:04:37.50" personId="{B80AFC29-A6F5-4378-ABDC-46CC0986F3EE}" id="{D988EF6C-DF29-4AC5-B7C2-286192F338DC}">
    <text>I need to allocate you to a category (because I’ll be grouping them on the map). I’m going to allocate you as Planned, since your potable reuse is planned to start summer 2024. (I note your non-potable is Operating already, but our map is specifically focussing on potable reuse. Ok? Rereading the “Operating” line, SWIP would fall under Operating. The facility is now permitted for groundwater recharge and the injection well is substantially complete, but we are waiting for Summer 2024 due to permit amendments on the drinking water side for another project currently in construction. So because we won’t start producing water until summer, we cannot start injecting water until then as well. Convoluted answer so maybe see proposed revisions below. Let me know if that is better.
SWIP is operating, currently serving approximately 20 irrigation and dual-plumbing customers, with plans to serve dozens more customers by 2029. Groundwater recharge operations are available and planned to begin Summer 2024.</text>
  </threadedComment>
  <threadedComment ref="E98" dT="2024-02-15T00:30:42.35" personId="{B80AFC29-A6F5-4378-ABDC-46CC0986F3EE}" id="{9E9025A9-A265-45C5-84E8-C56DD2175C62}">
    <text xml:space="preserve">Actually sorry one other question if I may. For the map, we’re trying to give each map entry a name that includes a navigable place/community (as well as the name of the utility, project etc). So for you I’d probably want to include Inland Empire in the title, but how could I differentiate that from Inland Empire’s project?  For example could we call theirs ‘Inland Empire’ and yours ‘Inland Empire / East Valley’ or something like that? Since Inland Empire is part of the name of that utility provider, how about using the primary city we service? “Highland, CA”. The city isn’t as large as say Los Angeles but it is the location where we cover 100% of the city. 
</text>
  </threadedComment>
  <threadedComment ref="L98" dT="2024-02-15T00:25:02.65" personId="{B80AFC29-A6F5-4378-ABDC-46CC0986F3EE}" id="{692DBC9B-E44C-43DD-8C99-1EC90D13DB33}">
    <text xml:space="preserve">We service the City of Highland and City of San Bernardino. We also service portions of unincorporated San Bernardino County. 
</text>
  </threadedComment>
  <threadedComment ref="N98" dT="2024-02-10T23:17:54.06" personId="{B80AFC29-A6F5-4378-ABDC-46CC0986F3EE}" id="{D39B5BB5-BA8E-4DEF-B957-FC6BC6AC2B0F}">
    <text>Also, I saw you listed Inland Empire as part of your service area. There’s another project called Chino Basin Program run by Inland Empire Utilities Agency. I haven’t got their form yet… does that project serve the same place/community as yours or different?  Or some partial overlap? No, they are in a different basin/service area. IEUA is nearby and probably about 45 minutes away. Below are links to the map of each project so hopefully that helps. 
EVWD’s project
https://www.google.com/maps/place/Sterling+Natural+Resource+Center/@34.1089284,-117.2531464,642m/data=!3m1!1e3!4m6!3m5!1s0x80c3554bf68913bb:0xebd69c2b0cfb5e2!8m2!3d34.1085897!4d-117.2520427!16s%2Fg%2F11pzfxq6t0?entry=ttu
IEUA’s project
https://www.google.com/maps/place/Inland+Empire+Utilities+Agency/@33.9699693,-117.6884399,2572m/data=!3m1!1e3!4m14!1m7!3m6!1s0x80c3554bf68913bb:0xebd69c2b0cfb5e2!2sSterling+Natural+Resource+Center!8m2!3d34.1085897!4d-117.2520427!16s%2Fg%2F11pzfxq6t0!3m5!1s0x80dcccf0ea41f187:0x1d1bff11dd4da7a7!8m2!3d33.9674625!4d-117.6765448!16s%2Fg%2F1td58xn3?entry=ttu</text>
    <extLst>
      <x:ext xmlns:xltc2="http://schemas.microsoft.com/office/spreadsheetml/2020/threadedcomments2" uri="{F7C98A9C-CBB3-438F-8F68-D28B6AF4A901}">
        <xltc2:checksum>3358998599</xltc2:checksum>
        <xltc2:hyperlink startIndex="468" length="220" url="https://aus01.safelinks.protection.outlook.com/?url=https%3A%2F%2Fwww.google.com%2Fmaps%2Fplace%2FSterling%2BNatural%2BResource%2BCenter%2F%4034.1089284%2C-117.2531464%2C642m%2Fdata%3D!3m1!1e3!4m6!3m5!1s0x80c3554bf68913bb%3A0xebd69c2b0cfb5e2!8m2!3d34.1085897!4d-117.2520427!16s%252Fg%252F11pzfxq6t0%3Fentry%3Dttu&amp;data=05%7C02%7Cdanielle.francis%40wsaa.asn.au%7C2f6eb899febc45ddc63308dc18555a7e%7Cb7623afd7fd24f2cb52f58a25b652288%7C0%7C0%7C638412002102126875%7CUnknown%7CTWFpbGZsb3d8eyJWIjoiMC4wLjAwMDAiLCJQIjoiV2luMzIiLCJBTiI6Ik1haWwiLCJXVCI6Mn0%3D%7C3000%7C%7C%7C&amp;sdata=piIe%2B5SkKUeOl7ZM8QxsWI7cnQQ44TvFB%2Fhwl5f6ap0%3D&amp;reserved=0"/>
        <xltc2:hyperlink startIndex="704" length="354" url="https://aus01.safelinks.protection.outlook.com/?url=https%3A%2F%2Fwww.google.com%2Fmaps%2Fplace%2FInland%2BEmpire%2BUtilities%2BAgency%2F%4033.9699693%2C-117.6884399%2C2572m%2Fdata%3D!3m1!1e3!4m14!1m7!3m6!1s0x80c3554bf68913bb%3A0xebd69c2b0cfb5e2!2sSterling%2BNatural%2BResource%2BCenter!8m2!3d34.1085897!4d-117.2520427!16s%252Fg%252F11pzfxq6t0!3m5!1s0x80dcccf0ea41f187%3A0x1d1bff11dd4da7a7!8m2!3d33.9674625!4d-117.6765448!16s%252Fg%252F1td58xn3%3Fentry%3Dttu&amp;data=05%7C02%7Cdanielle.francis%40wsaa.asn.au%7C2f6eb899febc45ddc63308dc18555a7e%7Cb7623afd7fd24f2cb52f58a25b652288%7C0%7C0%7C638412002102126875%7CUnknown%7CTWFpbGZsb3d8eyJWIjoiMC4wLjAwMDAiLCJQIjoiV2luMzIiLCJBTiI6Ik1haWwiLCJXVCI6Mn0%3D%7C3000%7C%7C%7C&amp;sdata=XjNg3asMRyaCpFPBKaEYwteBMx%2Bg4bQORBwQUe6BGSM%3D&amp;reserved=0"/>
      </x:ext>
    </extLst>
  </threadedComment>
  <threadedComment ref="L99" dT="2024-02-15T00:08:52.29" personId="{B80AFC29-A6F5-4378-ABDC-46CC0986F3EE}" id="{6463CDF5-1233-4865-AB80-19F62DFF02FA}">
    <text xml:space="preserve">La boucle Reuse Jourdain permet de réinjecter les eaux affinées dans le réservoir du Jaunay. L’usine de production d’eau potable du Jaunay dessert un secteur géographique d’environ 15 villes qui représente une population de 75.000 personnes en hiver et 150.000 personnes en été.
</text>
  </threadedComment>
  <threadedComment ref="S99" dT="2024-02-15T00:12:47.36" personId="{B80AFC29-A6F5-4378-ABDC-46CC0986F3EE}" id="{84998728-1C09-47F8-99BC-F572E217E108}">
    <text>processes 600m3 /h = that's input, DF asking output Effectivement, avec les pertes en eau lors du traitement, la capacité réelle est d’environ 115 m3/h en 1ère étape (démonstrateur Jourdain) et 450 m3/h en solution à long terme. Si on prend l’hypothèse que cette solution pourra fonctionner environ la moitié de l’année, cela représente un volume complémentaire d’environ 2 millions de m3 à long terme. Je complète la réponse de Julien sur la capacité de production de l'usine. Avec 600 m3/h d'eau brute (effluent secondaire) à traiter, l'unité d'affinage, si elle conserve la même ligne de procédé et les mêmes taux de conversion que l'usine de démonstration, devrait permettre une capacité de production nette de 10,400 m3/j (10.4 MLD).</text>
  </threadedComment>
  <threadedComment ref="W100" dT="2024-02-15T10:22:57.43" personId="{B80AFC29-A6F5-4378-ABDC-46CC0986F3EE}" id="{5DEBCC38-B4EA-49FD-A4A4-124593DD912E}">
    <text xml:space="preserve">We have assumed the full population of Abilene which is 125,418 (according to this World Population web estimate), plus 32,000 wholesale customers.  </text>
    <extLst>
      <x:ext xmlns:xltc2="http://schemas.microsoft.com/office/spreadsheetml/2020/threadedcomments2" uri="{F7C98A9C-CBB3-438F-8F68-D28B6AF4A901}">
        <xltc2:checksum>3404476232</xltc2:checksum>
        <xltc2:hyperlink startIndex="78" length="21" url="https://worldpopulationreview.com/us-cities/abilene-tx-population"/>
      </x:ext>
    </extLst>
  </threadedComment>
  <threadedComment ref="R101" dT="2024-02-14T00:20:16.77" personId="{B80AFC29-A6F5-4378-ABDC-46CC0986F3EE}" id="{1C6D99C5-BF4D-4F56-9D60-05D3031C4EFD}">
    <text>Exploring or Potential. The District commissioned a Feasibility Study in 2021 that is 95% complete.</text>
  </threadedComment>
  <threadedComment ref="R102" dT="2024-02-15T10:48:45.06" personId="{B80AFC29-A6F5-4378-ABDC-46CC0986F3EE}" id="{5295AE17-5ED5-4E8D-A9C4-7FE39D399F8D}">
    <text xml:space="preserve">No longer operational - but I'putting this as operating includes 'Available for usé', and Greg noted that they no longer operate but are still permitted to do so </text>
  </threadedComment>
  <threadedComment ref="R103" dT="2024-02-16T00:03:45.99" personId="{B80AFC29-A6F5-4378-ABDC-46CC0986F3EE}" id="{A9DAF9E4-4CBF-4C0E-BEA8-8B9F5CDF1839}">
    <text>Planned – Design is complete, but construction is on hold.</text>
  </threadedComment>
  <threadedComment ref="R104" dT="2024-02-19T06:50:27.83" personId="{B80AFC29-A6F5-4378-ABDC-46CC0986F3EE}" id="{8666492F-836F-4578-ABAD-E2283C25B1DD}">
    <text>C: planned. Our next public consultation is in summer 2024. We expect to apply for planning permission (via a Development Consent Order) in summer 2025.</text>
  </threadedComment>
  <threadedComment ref="S104" dT="2024-02-19T06:52:17.09" personId="{B80AFC29-A6F5-4378-ABDC-46CC0986F3EE}" id="{8BB44E44-5E71-4CA8-AAA6-82C1C4B70B13}">
    <text>A: The Water Recycling Plant will be capable of producing up to 60 million litres of purified recycled water a day.</text>
  </threadedComment>
  <threadedComment ref="X104" dT="2024-02-19T06:51:34.26" personId="{B80AFC29-A6F5-4378-ABDC-46CC0986F3EE}" id="{56AF07D3-B5D4-4FD8-89C6-C1723101DD0D}">
    <text>A: Indirect water recycling (we don’t say reuse in the UK)</text>
  </threadedComment>
  <threadedComment ref="X105" dT="2024-02-19T07:07:23.15" personId="{B80AFC29-A6F5-4378-ABDC-46CC0986F3EE}" id="{F7DC96E6-9DD3-48B0-905F-CBE3865A6E42}">
    <text>A: Indirect water recycling (we don’t say reuse in the UK)</text>
  </threadedComment>
  <threadedComment ref="Z105" dT="2024-02-19T10:15:20.58" personId="{B80AFC29-A6F5-4378-ABDC-46CC0986F3EE}" id="{086E24F5-F5AF-45B3-9189-2B32BB8C95C5}">
    <text>E: River augmentation. If approved, the Sandown Water Recycling Project would release purified recycled water into the Eastern River Yar – supplementing flows to increase available abstraction further downstream.</text>
  </threadedComment>
  <threadedComment ref="S106" dT="2024-02-15T11:23:39.56" personId="{B80AFC29-A6F5-4378-ABDC-46CC0986F3EE}" id="{089FA70C-A742-41AF-8520-60F18A173DFC}">
    <text xml:space="preserve">Plans for 20 mgd by 2040. 
</text>
  </threadedComment>
  <threadedComment ref="W106" dT="2024-02-15T11:25:00.66" personId="{B80AFC29-A6F5-4378-ABDC-46CC0986F3EE}" id="{08326EE9-7AA7-44D3-BA43-313EA71A924B}">
    <text xml:space="preserve">This one isnt as simple as we serve an area of over 900 square miles and both our water treatment plants and planned water purification facilities are spread out across that area.  </text>
  </threadedComment>
  <threadedComment ref="Y106" dT="2024-02-15T11:17:41.25" personId="{B80AFC29-A6F5-4378-ABDC-46CC0986F3EE}" id="{ADF8D1A4-8016-4F7F-BCCE-9E0A3FC67DAD}">
    <text>Reclaimed water (recycled water from wastewater)</text>
  </threadedComment>
  <threadedComment ref="Z106" dT="2024-02-15T11:18:32.61" personId="{B80AFC29-A6F5-4378-ABDC-46CC0986F3EE}" id="{D878B4E4-E902-45C1-B13F-FB9431C7DA3B}">
    <text>Groundwater augmentation. Purified water will be conveyed back to the aquifer using aquifer replenishment wells. Aquifer replenishment results in a proportional increase in permitted withdrawals of potable source supply.</text>
  </threadedComment>
  <threadedComment ref="W110" dT="2024-06-05T19:54:07.44" personId="{B80AFC29-A6F5-4378-ABDC-46CC0986F3EE}" id="{C0A47B73-53E3-4FA1-9FE8-BEF101D8DD13}">
    <text xml:space="preserve">Andres explained in Ovelaps LA emails that NEXT supplies 1 million… but it will overlap with the first 2, so GWRS &amp; DPR Headworks are cumulative in their own right but by 2040s its 1 million total. So I have deducated 270000 + 13400 from the 1 million total so that we don’t double cuont them. </text>
  </threadedComment>
  <threadedComment ref="AB110" dT="2024-06-05T02:48:52.11" personId="{B80AFC29-A6F5-4378-ABDC-46CC0986F3EE}" id="{45C6FE86-E0D2-4DA3-9052-ECBC2858CA36}">
    <text>Andres said - Phased from 2030’s - 2040’s   in his template, and in the later email about overlaps he corrected 2030s to 2040s</text>
  </threadedComment>
  <threadedComment ref="P111" dT="2024-02-19T00:52:45.39" personId="{B80AFC29-A6F5-4378-ABDC-46CC0986F3EE}" id="{B4BF645F-150D-4A9E-9AFF-51AFEA29E353}">
    <text>(The existing water supply scheme is referred to as the Modder- and Caledon River Novo Transfer Scheme.)</text>
  </threadedComment>
  <threadedComment ref="R111" dT="2024-02-19T00:58:14.61" personId="{B80AFC29-A6F5-4378-ABDC-46CC0986F3EE}" id="{BA8065EA-CB95-4865-B9B1-D4078D3113FA}">
    <text>In construction, the project is being implemented in various phases with the first phase focussing on the Maselspoort Water Treatment Works’ filters refurbishment and plant de-bottling commencing in 2024.
The reuse plant will initially have a IPR &amp; DPR combined treatment capacity of 70 ML/day after initial project phases are completed and an final reuse treatment capacity of 130 ML/day.</text>
  </threadedComment>
  <threadedComment ref="W112" dT="2024-03-07T03:31:15.89" personId="{B80AFC29-A6F5-4378-ABDC-46CC0986F3EE}" id="{91F22E07-3BB1-4773-AD63-9083D0470CC4}">
    <text>WAS 13000 BUT THAT WAS CUSTOMERS</text>
  </threadedComment>
  <threadedComment ref="R113" dT="2024-02-15T12:25:49.12" personId="{B80AFC29-A6F5-4378-ABDC-46CC0986F3EE}" id="{630D8560-8664-44E5-BFEB-79DD6B1EDDD4}">
    <text>Operating (built and in use)</text>
  </threadedComment>
  <threadedComment ref="W113" dT="2024-02-19T00:26:56.35" personId="{B80AFC29-A6F5-4378-ABDC-46CC0986F3EE}" id="{84FAB608-D9F3-41E0-8520-0BA0F556C71E}">
    <text xml:space="preserve">Purified water is injected into our local groundwater basin and then is provided with redundant treatment at our Mission Basin Groundwater Purification Facility, and then blended with water produced from the City’s surface water filtration plant in the distribution system. The Mission Basin plant (6.37 mgd) was constructed in 1992 and the surface water filtration plant (25 mgd) was constructed in 1983. Population served is ~170,000.
</text>
  </threadedComment>
  <threadedComment ref="Y113" dT="2024-02-15T12:26:28.77" personId="{B80AFC29-A6F5-4378-ABDC-46CC0986F3EE}" id="{2BDD1586-F199-4E1E-A822-6098DE8B79C3}">
    <text>Wastewater secondary effluent</text>
  </threadedComment>
  <threadedComment ref="J114" dT="2024-02-17T01:07:17.32" personId="{B80AFC29-A6F5-4378-ABDC-46CC0986F3EE}" id="{558D8813-411E-4B16-8677-7699A657F19D}">
    <text xml:space="preserve">Scottsdale Water has been doing non-potable reuse for turf irrigation since 1980 and currently works with 23 golf courses in Scottsdale, Arizona. Any not used for irrigation water is now recharged on the Scottsdale Water Campus through 63 wells.
These past commitments set the stage to strategically plan for a larger scale facility, our current world-class Scottsdale Water Campus, and ultimately be proactive for drought management.
Our innovation and dedication to sustainability paves the way for Advanced Purified Recycled Water.
</text>
  </threadedComment>
  <threadedComment ref="P114" dT="2024-02-17T01:09:35.03" personId="{B80AFC29-A6F5-4378-ABDC-46CC0986F3EE}" id="{A3C97222-762F-43BE-8D5E-6539B6DEF4BB}">
    <text xml:space="preserve">Gainey Water Reclamation Plant was constructed in the early 1980s and is licensed to process up to 1.7 million gallons of wastewater daily, adhering to the Arizona Department of Environmental Quality's (ADEQ) Class A+ standards. The treated effluent is utilized for irrigation at the Gainey Ranch golf course and other designated areas within the community. Wastewater reaches the Gainey Ranch via the City of Scottsdale's Southwest Pump Station (SWPS).
Gainey Water Reclamation Plant is comprised of a comprehensive treatment process that includes initial screening, biological nutrient removal within aeration basins, a diffused aeration system, secondary clarifiers, and the circulation and disposal of activated sludge. The water is further refined in a secondary treatment through tertiary filters and advanced UV technology and then distributed for reuse.
</text>
  </threadedComment>
  <threadedComment ref="Q114" dT="2024-02-17T01:10:20.23" personId="{B80AFC29-A6F5-4378-ABDC-46CC0986F3EE}" id="{C4D4648E-AD7A-4848-891D-CEAC2042C890}">
    <text xml:space="preserve">Since the early 1990s, Scottsdale has supplied non-potable water to 23 golf courses in the northern part of the city via the Reclaimed Water Distribution System (RWDS), a partnership between the public and private sectors. The RWDS, an intricate network of pipelines, booster pumps, and water treatment facilities, can deliver up to 20 million gallons per day of non-potable water for turf irrigation to its member clubs.
Initiated by Desert Mountain Properties and Scottsdale, the RWDS aimed to wean north Scottsdale's golf courses off groundwater for irrigation. Under this agreement, Desert Mountain along with 12 other clubs, contributed $30 million for system construction and improvements, plus an additional $22.5 million for enhancing the Advanced Water Treatment facility's water quality.
Currently managed by Scottsdale, the RWDS operates with the financial support of its member clubs, which cover their water usage and all associated maintenance, operational, and capital expenses of the system.
</text>
  </threadedComment>
  <threadedComment ref="R115" dT="2024-02-17T01:31:39.72" personId="{B80AFC29-A6F5-4378-ABDC-46CC0986F3EE}" id="{0102CE84-7FCF-40BE-9055-0448FD633B54}">
    <text>Opearting Under permit</text>
  </threadedComment>
  <threadedComment ref="L116" dT="2024-02-14T04:23:59.56" personId="{B80AFC29-A6F5-4378-ABDC-46CC0986F3EE}" id="{17DCC50E-3C7E-4CB9-951A-D250A6A2F266}">
    <text xml:space="preserve">How many CITIES will be supplied with the pure water from your project/facility?  Do you happen to have a rough figure for this? For many places it’s just 1, their own city; but some of the Texas places wholesale to dozens of others, for example, and WRD supplies to 43 cities in LA County. Your number must be huge?! Let’s go with more than 100 cities. 
</text>
  </threadedComment>
  <threadedComment ref="W116" dT="2024-02-14T04:23:28.50" personId="{B80AFC29-A6F5-4378-ABDC-46CC0986F3EE}" id="{C13FCEDE-0684-4170-BA8B-03CB68A66DE7}">
    <text xml:space="preserve">How many PEOPLE (not properties) will be supplied with the pure water from your project/facility?  Is the answer 19 million? I know your story says that PWSC will produce enough water for 1.5 million people, but my question is slightly different, it’s how many ppl will receive water that contains purified water (presumably a lot more). Up to 15 million. While Metropolitan’s entire service area is 19 million and they all benefit, up to 15 million could receive the water.
</text>
  </threadedComment>
  <threadedComment ref="X117" dT="2024-02-16T03:02:55.97" personId="{B80AFC29-A6F5-4378-ABDC-46CC0986F3EE}" id="{460A5AAD-91EB-4634-92A2-AE82F8661170}">
    <text>Indirect potable reuse (for its advance treated water for seawater barrier protection &amp; groundwater replenishment) in addition to Nitrified/Denitrified recycled water for cooling towers and MF/RO demineralized water for boiler feeds at oil refineries.</text>
  </threadedComment>
  <threadedComment ref="Y117" dT="2024-02-16T03:03:17.19" personId="{B80AFC29-A6F5-4378-ABDC-46CC0986F3EE}" id="{7AB1B63D-70A5-4696-A0A8-666CA1841373}">
    <text>Secondary treated wastewater which undergoes MF before RO and AOP.</text>
  </threadedComment>
  <threadedComment ref="R118" dT="2024-02-17T13:03:38.68" personId="{B80AFC29-A6F5-4378-ABDC-46CC0986F3EE}" id="{9B998C19-881E-402E-8FE6-F049657D1984}">
    <text xml:space="preserve">Operating, though this exploratory project is not currently active.
DF will explain that Operating means supplying to municipal system. </text>
  </threadedComment>
  <threadedComment ref="X118" dT="2024-02-17T13:04:13.14" personId="{B80AFC29-A6F5-4378-ABDC-46CC0986F3EE}" id="{877D7AB5-E980-498D-B181-7511078598A1}">
    <text>High purity water for brewing beer</text>
  </threadedComment>
  <threadedComment ref="Z118" dT="2024-02-17T13:05:15.24" personId="{B80AFC29-A6F5-4378-ABDC-46CC0986F3EE}" id="{40513F00-E25E-409C-BE2B-CFB691C018AC}">
    <text>High purity water for demonstration and education</text>
  </threadedComment>
  <threadedComment ref="W119" dT="2024-03-05T02:28:31.64" personId="{B80AFC29-A6F5-4378-ABDC-46CC0986F3EE}" id="{17645363-D72A-49DA-B5DC-CF542CD1E228}">
    <text xml:space="preserve">Typically 1m but 2 during drought. We will use 2 as per his edits to the story. </text>
  </threadedComment>
  <threadedComment ref="L120" dT="2024-02-14T16:48:16.73" personId="{B80AFC29-A6F5-4378-ABDC-46CC0986F3EE}" id="{28A3A544-772A-453F-876F-2FE0446B2150}">
    <text xml:space="preserve">How many CITIES receive purified water from this project?  For many places this is just 1, but for you, as well as City of Wichita Falls, there are your treated water customers (Archer County MUD, Sheppard Air Force Base, Burkburnett, Dean Dale, Friburg-Cooper, Iowa Park, Holliday, Lake Side City, Wichita Valley, Pleasant Valley, Red River Authority, and Scotland). Are all 12 of them Cities (which would make 13?) Are Archer County and Windthorst also cities (which would make 15)?
For the DPR, only Wichita Falls and 11 of its potable wholesale customers received the water.  For the IPR, It is Wichita Falls, 12 potable wholesale customers and 1 raw wholesale customer.  3 of our raw wholesale customers do not receive IPR water.  I removed Archer City from your list, above, as they are one of the raw wholesale customers that do not receive any reuse water.  Archer County MUD is a potable water customer and I added them to your list, above.  Windthorst is a raw wholesale customer and they do receive IPR water.
</text>
  </threadedComment>
  <threadedComment ref="R120" dT="2024-02-13T12:27:22.29" personId="{B80AFC29-A6F5-4378-ABDC-46CC0986F3EE}" id="{B5752BB4-BDBC-4848-A331-D8DFEEC10905}">
    <text>The City of Wichita Falls Direct Potable Reuse system was in use from July 2014 through July 2015.
I'll list it as Operating (because it provided water to ppl, which is the main criteria) but note in the title that it's not operating now.</text>
  </threadedComment>
  <threadedComment ref="S120" dT="2024-02-14T16:38:07.42" personId="{B80AFC29-A6F5-4378-ABDC-46CC0986F3EE}" id="{3008A5BC-9187-47CE-8741-2B11497BAD8F}">
    <text xml:space="preserve">What was the capacity/output of the temporary DPR?  The DPR treated 7.5 MGD of wastewater effluent, producing 5MGD of RO permeate, which was blended with 5 MGD of raw surface water and treated through the conventional water treatment plant for an ultimate 10 MGD production.
</text>
  </threadedComment>
  <threadedComment ref="W120" dT="2024-02-14T16:40:37.20" personId="{B80AFC29-A6F5-4378-ABDC-46CC0986F3EE}" id="{87E7E2BE-F77D-48B8-B996-F6248CFE0F53}">
    <text xml:space="preserve">How many PEOPLE (not properties) receive purified water from this project?  Do you have a rough figure?  For the DPR it was 104,000 in WIchita Falls and an additional 36,000 potable wholesale customers for a total of 140,000.  For the IPR it is 104,000 in Wichita Falls, 36,000 in potable wholesale customers and an additional 1700 for raw wholesale customers.
</text>
  </threadedComment>
  <threadedComment ref="X120" dT="2024-02-13T12:31:15.44" personId="{B80AFC29-A6F5-4378-ABDC-46CC0986F3EE}" id="{3C80A382-A82D-4B1E-B93C-BA7AF6190C0C}">
    <text>The City of Wichita Falls has done:
Direct Potable Reuse
Industrial Reuse
And Indirect Potable Reuse</text>
  </threadedComment>
  <threadedComment ref="Z120" dT="2024-02-13T12:31:43.69" personId="{B80AFC29-A6F5-4378-ABDC-46CC0986F3EE}" id="{6AF76046-86F9-471A-ABBD-3BF9B9697B0A}">
    <text>The Direct Potable Reuse system was a Raw water augmentation project.
The Indirect Potable Reuse system is a reservoir augmentation project.</text>
  </threadedComment>
  <threadedComment ref="L121" dT="2024-02-14T16:50:49.18" personId="{B80AFC29-A6F5-4378-ABDC-46CC0986F3EE}" id="{2771EF3D-768E-4754-BA2C-290A2839B616}">
    <text xml:space="preserve">How many CITIES receive purified water from this project?  For many places this is just 1, but for you, as well as City of Wichita Falls, there are your treated water customers (Archer County MUD, Sheppard Air Force Base, Burkburnett, Dean Dale, Friburg-Cooper, Iowa Park, Holliday, Lake Side City, Wichita Valley, Pleasant Valley, Red River Authority, and Scotland). Are all 12 of them Cities (which would make 13?) Are Archer County and Windthorst also cities (which would make 15)?
For the DPR, only Wichita Falls and 11 of its potable wholesale customers received the water.  For the IPR, It is Wichita Falls, 12 potable wholesale customers and 1 raw wholesale customer.  3 of our raw wholesale customers do not receive IPR water.  I removed Archer City from your list, above, as they are one of the raw wholesale customers that do not receive any reuse water.  Archer County MUD is a potable water customer and I added them to your list, above.  Windthorst is a raw wholesale customer and they do receive IPR water.
</text>
  </threadedComment>
  <threadedComment ref="W121" dT="2024-02-13T12:11:45.15" personId="{B80AFC29-A6F5-4378-ABDC-46CC0986F3EE}" id="{3E5404E2-8524-4951-99F0-EA2C566B1319}">
    <text xml:space="preserve">How many PEOPLE (not properties) receive purified water from this project?  Do you have a rough figure?  For the DPR it was 104,000 in WIchita Falls and an additional 36,000 potable wholesale customers for a total of 140,000.  For the IPR it is 104,000 in Wichita Falls, 36,000 in potable wholesale customers and an additional 1700 for raw wholesale customers.
</text>
  </threadedComment>
  <threadedComment ref="X121" dT="2024-02-13T12:31:20.74" personId="{B80AFC29-A6F5-4378-ABDC-46CC0986F3EE}" id="{90AB8A25-6712-466D-9537-8AE67FF4D764}">
    <text>The City of Wichita Falls has done:
Direct Potable Reuse
Industrial Reuse
And Indirect Potable Reuse</text>
  </threadedComment>
  <threadedComment ref="Z121" dT="2024-02-13T12:31:48.36" personId="{B80AFC29-A6F5-4378-ABDC-46CC0986F3EE}" id="{01E5C830-0DB7-477F-976F-3FBAF6FB28B9}">
    <text>The Direct Potable Reuse system was a Raw water augmentation project.
The Indirect Potable Reuse system is a reservoir augmentation project.</text>
  </threadedComment>
  <threadedComment ref="K122" dT="2024-02-15T23:29:33.61" personId="{B80AFC29-A6F5-4378-ABDC-46CC0986F3EE}" id="{645616E6-F07D-450B-84AD-D40D0C376D85}">
    <text xml:space="preserve">If the project is approved by our Board of County Commissioners to go full scale, Polk County’s Cherry Hill DPR facility would augment drinking water supplies in the Northwest Public Water System (PWS). Although Polk County is comprised of many municipalities, PCU primarily serves unincorporated areas of Polk County. Northwest PWS serves the Town of Kathleen and an area known as Gibsonia, which is north of Lakeland city limits.
</text>
  </threadedComment>
  <threadedComment ref="R122" dT="2024-02-10T11:22:28.97" personId="{B80AFC29-A6F5-4378-ABDC-46CC0986F3EE}" id="{6D4D33B2-D128-45F7-B6A3-64448DED54C1}">
    <text>Polk County’s Cherry Hill DPR Pilot project includes design, construction, and 12 months of demonstration testing that began August 16, 2023. It is a feasibility study and 14,400 gpd (10gpm) field-scale treatment facility to explore the development of purified recycled water for long-term water supply planning.</text>
  </threadedComment>
  <threadedComment ref="Y122" dT="2024-02-10T11:23:12.96" personId="{B80AFC29-A6F5-4378-ABDC-46CC0986F3EE}" id="{C929B2F3-1B6A-4C8D-AF35-28E8227FDD70}">
    <text>Reclaimed water from Polk County’s Northwest Regional Wastewater Treatment Facility</text>
  </threadedComment>
  <threadedComment ref="AB122" dT="2024-02-15T23:22:32.97" personId="{B80AFC29-A6F5-4378-ABDC-46CC0986F3EE}" id="{EF6D4C55-8B43-40F7-82CE-DC87573CA604}">
    <text xml:space="preserve">Again, pending Board approval, we would expect to start blending the purified recycled water into the community distribution system after all full-scale construction and permitting is achieved. This would occur no sooner than 2028.
</text>
  </threadedComment>
</ThreadedComments>
</file>

<file path=xl/threadedComments/threadedComment3.xml><?xml version="1.0" encoding="utf-8"?>
<ThreadedComments xmlns="http://schemas.microsoft.com/office/spreadsheetml/2018/threadedcomments" xmlns:x="http://schemas.openxmlformats.org/spreadsheetml/2006/main">
  <threadedComment ref="C6" dT="2024-01-12T11:06:47.28" personId="{B80AFC29-A6F5-4378-ABDC-46CC0986F3EE}" id="{BDAB8AF2-392B-412B-824B-E62D89B15FE0}">
    <text>https://iris.who.int/bitstream/handle/10665/258715/9789241512770-eng.pdf?sequence=1</text>
    <extLst>
      <x:ext xmlns:xltc2="http://schemas.microsoft.com/office/spreadsheetml/2020/threadedcomments2" uri="{F7C98A9C-CBB3-438F-8F68-D28B6AF4A901}">
        <xltc2:checksum>3763738215</xltc2:checksum>
        <xltc2:hyperlink startIndex="0" length="83" url="https://iris.who.int/bitstream/handle/10665/258715/9789241512770-eng.pdf?sequence=1"/>
      </x:ext>
    </extLst>
  </threadedComment>
  <threadedComment ref="C7" dT="2024-01-12T11:06:53.47" personId="{B80AFC29-A6F5-4378-ABDC-46CC0986F3EE}" id="{7463F3D5-F5AB-4154-A0CA-2D789F26A513}">
    <text>https://iris.who.int/bitstream/handle/10665/258715/9789241512770-eng.pdf?sequence=1</text>
    <extLst>
      <x:ext xmlns:xltc2="http://schemas.microsoft.com/office/spreadsheetml/2020/threadedcomments2" uri="{F7C98A9C-CBB3-438F-8F68-D28B6AF4A901}">
        <xltc2:checksum>3763738215</xltc2:checksum>
        <xltc2:hyperlink startIndex="0" length="83" url="https://iris.who.int/bitstream/handle/10665/258715/9789241512770-eng.pdf?sequence=1"/>
      </x:ext>
    </extLst>
  </threadedComment>
</ThreadedComments>
</file>

<file path=xl/threadedComments/threadedComment4.xml><?xml version="1.0" encoding="utf-8"?>
<ThreadedComments xmlns="http://schemas.microsoft.com/office/spreadsheetml/2018/threadedcomments" xmlns:x="http://schemas.openxmlformats.org/spreadsheetml/2006/main">
  <threadedComment ref="E12" dT="2024-02-29T11:51:14.89" personId="{B80AFC29-A6F5-4378-ABDC-46CC0986F3EE}" id="{029ABCE0-EA25-4FF3-BF70-0C582C5AB3CD}">
    <text>This is the red 24 no response, plus the 6 insufficient public domain</text>
  </threadedComment>
</ThreadedComments>
</file>

<file path=xl/threadedComments/threadedComment5.xml><?xml version="1.0" encoding="utf-8"?>
<ThreadedComments xmlns="http://schemas.microsoft.com/office/spreadsheetml/2018/threadedcomments" xmlns:x="http://schemas.openxmlformats.org/spreadsheetml/2006/main">
  <threadedComment ref="B3" dT="2024-01-15T01:55:32.08" personId="{B80AFC29-A6F5-4378-ABDC-46CC0986F3EE}" id="{C9021632-4DCC-480D-8B3D-63CA6E845721}">
    <text>The WHERE is Column D: the WHAT is usually Column H</text>
  </threadedComment>
  <threadedComment ref="E7" dT="2024-06-14T07:18:46.81" personId="{B80AFC29-A6F5-4378-ABDC-46CC0986F3EE}" id="{A2040819-E241-4B7B-A34D-ED327F2DCB41}">
    <text xml:space="preserve">Operational 10Ml/day (existing scheme
In Construction 15Ml/day (optimization &amp; renewal)
Planned 10Ml/day (Additional Wellfield and Treatment Capacity)
I have counted this as OPERATING as it is already in use, which is more relevant than the enhancements in progress. </text>
  </threadedComment>
  <threadedComment ref="F7" dT="2024-02-24T06:10:15.22" personId="{B80AFC29-A6F5-4378-ABDC-46CC0986F3EE}" id="{822370D3-EB4A-4FB2-A58E-288F9C019907}">
    <text>David Allpass said 150k - 175k so I have gone with the lower</text>
  </threadedComment>
  <threadedComment ref="J7" dT="2024-06-14T07:26:59.25" personId="{B80AFC29-A6F5-4378-ABDC-46CC0986F3EE}" id="{87CA980C-E318-48A8-B80B-E4099CF03DC6}">
    <text xml:space="preserve">David only gave Phase 1 (Optimisation) – 2025 
Phase 2 (Expansion)- 2038
 ie the dates for the improvement works so I will check with him the start year for the existing scheme. </text>
  </threadedComment>
  <threadedComment ref="C8" dT="2024-06-05T19:34:22.70" personId="{B80AFC29-A6F5-4378-ABDC-46CC0986F3EE}" id="{7D2D90BF-5C04-4A15-9ACA-948E90A5A41D}">
    <text>Aurora + 10 WISE partnership</text>
  </threadedComment>
  <threadedComment ref="F8" dT="2024-02-23T03:26:16.18" personId="{B80AFC29-A6F5-4378-ABDC-46CC0986F3EE}" id="{1E4331EF-E2C2-4641-B2E3-0D19951A11EB}">
    <text>From their video</text>
  </threadedComment>
  <threadedComment ref="H8" dT="2024-06-05T19:32:09.46" personId="{B80AFC29-A6F5-4378-ABDC-46CC0986F3EE}" id="{9385D30E-18FA-4A85-913B-B1AA6B1781BC}">
    <text>Aurora Water recaptures water from the South Platte River near Brighton, CO. This water was previously used by Aurora customers and has been treated by Metro Water Recovery. Aurora owns water rights which allows for reuse of the majority of its water to the point of extinction.</text>
  </threadedComment>
  <threadedComment ref="C9" dT="2024-06-16T03:20:43.43" personId="{B80AFC29-A6F5-4378-ABDC-46CC0986F3EE}" id="{62F102E3-741A-4ED3-8201-0830BD6199DF}">
    <text>The scheme can reclaim and pump up to 1.75 m³/s of treated water to the Llobregat river, 8 km. upstream of water withdrawal to DWTP.
The actual pumping rate varies daily, depending on natural river flows. In 2023, a total of 35,848,601 m³ of reclaimed water was pumped, averaging 1.14 m³/s.
The water produced at the DWTP is supplied to an area with approximately three million inhabitants and 21 towns, supplemented by other DWTPs.
The reclamation plant was built in 2006, designed to be used for environmental and irrigation purposes. The pumping for indirect potable reuse (IPR) was added in 2009. Two trials followed, the most comprehensive in 2019. 
Continuous IPR operation began in November 2022 due to extreme drought conditions.</text>
  </threadedComment>
  <threadedComment ref="E9" dT="2024-06-16T03:09:27.43" personId="{B80AFC29-A6F5-4378-ABDC-46CC0986F3EE}" id="{4220C14E-52C0-4562-83BF-F7C6A8619D2B}">
    <text>The project is operating from November 2022. 
It was conceived as a “safety net” against extreme droughts, and a trial was made in 2019. The 2021-2024 drought (still ongoing) forced the facilities to be put into operation, and they have now been running continuously for a year and a half.</text>
  </threadedComment>
  <threadedComment ref="E9" dT="2024-06-16T03:23:34.20" personId="{B80AFC29-A6F5-4378-ABDC-46CC0986F3EE}" id="{946E8CD0-479F-46C4-A1CE-F36720F12067}" parentId="{4220C14E-52C0-4562-83BF-F7C6A8619D2B}">
    <text>One distinctive aspect of this project is that it doesn't hinge on an advanced reclamation treatment (purification). Instead, we're using a plant originally designed for environmental and irrigation purposes, without major upgrades. The regeneration process involves coagulation-flocculation and weighted lamellar settling, followed by filtration through microscreens (10 µm) and combined disinfection using ultraviolet radiation (50 mJ/cm2), optionally with sodium hypochlorite. No membranes are used.
On the other side, the drinking water treatment plant employs an exhaustive treatment process. It has two advanced treatment lines running in parallel. After a shared initial stage for both treatments, involving sand removal, pre-oxidation with chlorine dioxide, flocculation, settling, and sand filtration, the water splits into two independent lines. One side undergoes ozone treatment and activated carbon filtration, while the other side goes through ultrafiltration and reverse osmosis treatment. 
Finally, water from both lines is blended, chlorinated, and distributed.
This underscores the importance of the monitoring we carried out in 2019, which aimed at evaluating the overall efficiency of the entire treatment process (WWTP — Reclamation — River buffer — DWTP).</text>
  </threadedComment>
  <threadedComment ref="F9" dT="2024-06-16T03:20:55.45" personId="{B80AFC29-A6F5-4378-ABDC-46CC0986F3EE}" id="{6FA52BF1-1A0C-445B-856F-E913279D8B63}">
    <text>The scheme can reclaim and pump up to 1.75 m³/s of treated water to the Llobregat river, 8 km. upstream of water withdrawal to DWTP.
The actual pumping rate varies daily, depending on natural river flows. In 2023, a total of 35,848,601 m³ of reclaimed water was pumped, averaging 1.14 m³/s.
The water produced at the DWTP is supplied to an area with approximately three million inhabitants and 21 towns, supplemented by other DWTPs.
The reclamation plant was built in 2006, designed to be used for environmental and irrigation purposes. The pumping for indirect potable reuse (IPR) was added in 2009. Two trials followed, the most comprehensive in 2019. 
Continuous IPR operation began in November 2022 due to extreme drought conditions.</text>
  </threadedComment>
  <threadedComment ref="I9" dT="2024-06-16T03:14:22.38" personId="{B80AFC29-A6F5-4378-ABDC-46CC0986F3EE}" id="{455EF2B3-E0F0-43E3-BB19-45E9B673DBA5}">
    <text>Reservoir augmentation. 
However, it will suit better “river augmentation”, because  the water is not added to a reservoir but is directly mixed into the Llobregat River, 8 km upstream of the Drinking Water Treatment Plant. Anyway, this process reduces the need to release water from the Llobregat River's dams, ultimately resulting in more water being retained in the reservoirs.</text>
  </threadedComment>
  <threadedComment ref="C10" dT="2024-06-16T04:01:48.99" personId="{B80AFC29-A6F5-4378-ABDC-46CC0986F3EE}" id="{2203B378-ECCE-41D1-9A5B-E09B4D229A68}">
    <text>No answer provided it's not mainly for replenishment anyway</text>
  </threadedComment>
  <threadedComment ref="E10" dT="2024-06-16T03:59:46.14" personId="{B80AFC29-A6F5-4378-ABDC-46CC0986F3EE}" id="{E9C2E60A-9CA1-46BF-ABA9-32BEA8FB8197}">
    <text>The barrier was built in 2010, but the operation was stopped for financial reasons. The injection was resumed in 2021, and it has been in continuous operation since then. 
During the 2021-2024 drought (still ongoing) it has achieved a peak injection of 10.000 m3/day.</text>
  </threadedComment>
  <threadedComment ref="E10" dT="2024-06-16T04:02:49.04" personId="{B80AFC29-A6F5-4378-ABDC-46CC0986F3EE}" id="{AE18CF95-1B32-41A5-86D5-A29D52289C9C}" parentId="{E9C2E60A-9CA1-46BF-ABA9-32BEA8FB8197}">
    <text xml:space="preserve">In addition to the general reclamation treatment at El Prat de Llobregat plant (described in the “Indirect Potable Reuse in the Llobregat River” form), the water to be injected passes through a second (or “advanced”) reclamation system, including ultrafiltration, reverse osmosis (around 50% of the water) and UV disinfection. 
There are 14 injection wells located throughout the coastal shoreline.
</text>
  </threadedComment>
  <threadedComment ref="F10" dT="2024-06-16T04:02:14.54" personId="{B80AFC29-A6F5-4378-ABDC-46CC0986F3EE}" id="{F1A18AC6-788F-4B55-9325-09A5F605D95D}">
    <text>No figure given and it's not for replenishment mainly anyway</text>
  </threadedComment>
  <threadedComment ref="G10" dT="2024-06-16T04:00:50.85" personId="{B80AFC29-A6F5-4378-ABDC-46CC0986F3EE}" id="{F6A1FEAC-B5B4-420C-9ABE-911FF3522099}">
    <text>There is a component of indirect potable reuse, since the replenished aquifer is used for water supply purposes.</text>
  </threadedComment>
  <threadedComment ref="I10" dT="2024-06-16T04:01:09.82" personId="{B80AFC29-A6F5-4378-ABDC-46CC0986F3EE}" id="{3A09BD29-0580-449D-A5A7-1CDDA001EFEA}">
    <text>Groundwater augmentation. 
However, the main objective is to create a barrier to seawater intrusion, not to replenish.</text>
  </threadedComment>
  <threadedComment ref="E11" dT="2024-02-25T11:18:16.30" personId="{B80AFC29-A6F5-4378-ABDC-46CC0986F3EE}" id="{BB91C7A6-1850-4691-86F1-D6F64AF5B805}">
    <text xml:space="preserve">We are operating the  WRP 7 days a week, supplying reclaimed water the Municipality. The Beaufort West WRP plant has been in operation since 10 January 2011. </text>
  </threadedComment>
  <threadedComment ref="F11" dT="2024-02-25T11:18:38.94" personId="{B80AFC29-A6F5-4378-ABDC-46CC0986F3EE}" id="{C5947DA2-F99B-4941-AA27-819D989E9BD4}">
    <text>Beaufort West Municipal supplies potable water to approximately 51 177 people (2021).</text>
  </threadedComment>
  <threadedComment ref="I11" dT="2024-02-25T11:17:46.86" personId="{B80AFC29-A6F5-4378-ABDC-46CC0986F3EE}" id="{796A5F5C-44F4-48EA-8BC2-ECC490A08620}">
    <text>Reservoir augmentation – blending purified recycled water into a water reservoir used as a source of drinking water supply for a public water system (Toilet-to-Tap)</text>
  </threadedComment>
  <threadedComment ref="E12" dT="2024-02-15T11:51:53.21" personId="{B80AFC29-A6F5-4378-ABDC-46CC0986F3EE}" id="{BCB3C6E0-BDB8-4102-A165-5E6E5D668082}">
    <text>Castle Rock Water was an integral partner to the development of the Direct Potable Reuse regulations being created in Colorado. In anticipation of these regulations and the inevitable reuse water supply source for Colorado, Castle Rock Water added Advanced Treatment to Plum Creek Water Purification Facility in 2020. A pilot project was conducted in 2018 to determine the treatment processes best suited for the environmental, financial and technological factors of the water system. Direct Potable Reuse regulations were approved in 2022.</text>
  </threadedComment>
  <threadedComment ref="I12" dT="2024-02-15T11:49:35.31" personId="{B80AFC29-A6F5-4378-ABDC-46CC0986F3EE}" id="{6B34127B-970C-47DF-B7BB-62A055103CC3}">
    <text>This project is raw water augmentation in which the reuse water supply is pumped into a blending tank that also receives surface water and groundwater.</text>
  </threadedComment>
  <threadedComment ref="C13" dT="2024-03-05T02:56:58.26" personId="{B80AFC29-A6F5-4378-ABDC-46CC0986F3EE}" id="{FBDF84CD-7E69-498A-B0F8-F42E6FB46F27}">
    <text>Used to be 6 for first set of calcs</text>
  </threadedComment>
  <threadedComment ref="E13" dT="2024-02-24T13:44:46.47" personId="{B80AFC29-A6F5-4378-ABDC-46CC0986F3EE}" id="{157BBB40-C886-4253-A910-CCAD1F3AAF85}">
    <text>(was in use 2012-17 and ongoing investigations to determine if it is still available for use in future)</text>
  </threadedComment>
  <threadedComment ref="F13" dT="2024-03-05T02:57:18.47" personId="{B80AFC29-A6F5-4378-ABDC-46CC0986F3EE}" id="{0A58485C-C6BC-4C69-B7E8-EAB813844D50}">
    <text>Used to say 220k for first set of calcs</text>
  </threadedComment>
  <threadedComment ref="C15" dT="2024-02-19T10:59:59.36" personId="{B80AFC29-A6F5-4378-ABDC-46CC0986F3EE}" id="{FE8EA617-E6D0-4653-A2E7-515F4D1641B9}">
    <text>See Leila note - no real cties but 1 is the default base score so using it</text>
  </threadedComment>
  <threadedComment ref="E15" dT="2024-02-06T00:57:33.03" personId="{B80AFC29-A6F5-4378-ABDC-46CC0986F3EE}" id="{A8D2445A-E279-4AA5-A30F-1D130EFE1D2A}">
    <text>The SWIFT Research Center, which currently replenishes the Potomac aquifer with up to one million gallons of SWIFT Water™ daily has been in operation since May 2018. The first full-scale SWIFT facility is currently under construction at HRSD’s James River Treatment Plant and is slated for completion in late 2026.</text>
  </threadedComment>
  <threadedComment ref="F15" dT="2024-02-19T11:05:32.43" personId="{B80AFC29-A6F5-4378-ABDC-46CC0986F3EE}" id="{196DB2B1-BF42-49F8-B79B-3B0BBBB2B67E}">
    <text xml:space="preserve">38.5 MGD = potable for ~600K people (for public water supply/domestic use)
</text>
  </threadedComment>
  <threadedComment ref="F16" dT="2024-07-16T04:57:01.89" personId="{B80AFC29-A6F5-4378-ABDC-46CC0986F3EE}" id="{9873CA5A-4A6F-44B6-A10B-329196637151}">
    <text>This is Bart just told me that size dot (middle) for the PDF map</text>
  </threadedComment>
  <threadedComment ref="F16" dT="2024-11-26T09:51:54.25" personId="{B80AFC29-A6F5-4378-ABDC-46CC0986F3EE}" id="{0AC8278A-14FF-4F5C-B8B3-9A83274506EB}" parentId="{9873CA5A-4A6F-44B6-A10B-329196637151}">
    <text>100k - 1 million (count as 100k)</text>
  </threadedComment>
  <threadedComment ref="F17" dT="2024-02-21T11:52:35.68" personId="{B80AFC29-A6F5-4378-ABDC-46CC0986F3EE}" id="{A4A7EC90-66D2-4444-803A-9A1FFDAA0863}">
    <text>1,832,751 https://en.wikipedia.org/wiki/Essex</text>
    <extLst>
      <x:ext xmlns:xltc2="http://schemas.microsoft.com/office/spreadsheetml/2020/threadedcomments2" uri="{F7C98A9C-CBB3-438F-8F68-D28B6AF4A901}">
        <xltc2:checksum>437396855</xltc2:checksum>
        <xltc2:hyperlink startIndex="10" length="35" url="https://en.wikipedia.org/wiki/Essex"/>
      </x:ext>
    </extLst>
  </threadedComment>
  <threadedComment ref="F17" dT="2024-02-26T19:01:50.89" personId="{B80AFC29-A6F5-4378-ABDC-46CC0986F3EE}" id="{A8A8EFC2-1D39-42B4-9CE3-24DCDDE657F6}" parentId="{A4A7EC90-66D2-4444-803A-9A1FFDAA0863}">
    <text xml:space="preserve">Afsaneh mentioned that the water goes to Haningfield &amp; Langford WTW…. This number looks reasonable, I could see a website saying Haningfield WTW supplies 540000 households. Afsaneh getting a number. </text>
  </threadedComment>
  <threadedComment ref="F18" dT="2024-07-19T06:23:30.17" personId="{B80AFC29-A6F5-4378-ABDC-46CC0986F3EE}" id="{954F8542-9317-4E1C-B0B7-71CF6314247F}">
    <text>Estimated 123822, 20% of eMalahleni water supply</text>
  </threadedComment>
  <threadedComment ref="H18" dT="2024-07-19T06:20:58.05" personId="{B80AFC29-A6F5-4378-ABDC-46CC0986F3EE}" id="{E7C147AE-FFC2-4736-835A-B36049CD02B5}">
    <text>Acid mine drainage</text>
  </threadedComment>
  <threadedComment ref="E19" dT="2024-02-13T08:13:57.18" personId="{B80AFC29-A6F5-4378-ABDC-46CC0986F3EE}" id="{9A5654D5-5EAA-43C5-9409-1D57B2A62E31}">
    <text>LVL has been in operation since 2003, with an expansion that was completed in 2014</text>
  </threadedComment>
  <threadedComment ref="F19" dT="2024-11-26T09:54:56.89" personId="{B80AFC29-A6F5-4378-ABDC-46CC0986F3EE}" id="{E5B86E39-215A-4660-B0B0-FFCEB89DB29A}">
    <text>Jenn could’nt estimate a # out of the 4  million ppl WRD serves. For the calcs I've just counted 4million for all WRD &amp; collapsed all WRD into this one</text>
  </threadedComment>
  <threadedComment ref="H19" dT="2024-02-13T08:14:39.35" personId="{B80AFC29-A6F5-4378-ABDC-46CC0986F3EE}" id="{6E693200-C5E8-4540-A2A2-5420DE7F52F5}">
    <text>tertiary treated recycled water from wastewater</text>
  </threadedComment>
  <threadedComment ref="I19" dT="2024-02-13T08:15:10.24" personId="{B80AFC29-A6F5-4378-ABDC-46CC0986F3EE}" id="{16ED23F9-246C-4FB6-95FD-3C302267A780}">
    <text>groundwater augmentation; LVL is used to prevent seawater intrusion as well</text>
  </threadedComment>
  <threadedComment ref="F22" dT="2024-06-16T02:05:54.67" personId="{B80AFC29-A6F5-4378-ABDC-46CC0986F3EE}" id="{5D903AA0-1370-47A6-929D-CE64FCF5B769}">
    <text xml:space="preserve">Kendra: We serve 350,000 but not all of that population is served by this facility. Due to mixing of the system exact number is unknown. 
I have left as 0 to be conservative. </text>
  </threadedComment>
  <threadedComment ref="I22" dT="2024-06-16T02:04:17.51" personId="{B80AFC29-A6F5-4378-ABDC-46CC0986F3EE}" id="{1EA5FE33-F482-412B-8CE4-207B8247FD7E}">
    <text>C – it is a river (not an aqueduct) but this seems closest. Feel free to change to e if appropriate.</text>
  </threadedComment>
  <threadedComment ref="H23" dT="2024-06-16T01:16:43.10" personId="{B80AFC29-A6F5-4378-ABDC-46CC0986F3EE}" id="{F1916884-44DF-4EFC-8D51-AFFCEF22C357}">
    <text xml:space="preserve">c.      FROM PETER: Other - Pre-treated industrial wastewater – [poultry abbatoir] process water Do you have another word for poultry abbatoir? To reduce the yuck factor we use to call it a “food processing plant”, don’t know if that’s correct in English.
</text>
  </threadedComment>
  <threadedComment ref="I23" dT="2024-06-16T01:18:26.02" personId="{B80AFC29-A6F5-4378-ABDC-46CC0986F3EE}" id="{13C9403A-6CCD-479F-9611-551C6A43B3EB}">
    <text>PETER NOTE: d.       Treated water augmentation (?)
Yes, something between c and d. Recycled water is pretreated with UF and UV, and then blended with brackish groundwater before delivery to a desalination plant.</text>
  </threadedComment>
  <threadedComment ref="F24" dT="2024-11-26T09:57:38.75" personId="{B80AFC29-A6F5-4378-ABDC-46CC0986F3EE}" id="{7FFECABF-281E-4CBA-8437-DC4DD4F85886}">
    <text>????? I've asked Jenn for a # out of the 4  million ppl WRD serves. For RM calcs I just collapsed all WRD into one so this counted as 0 extra</text>
  </threadedComment>
  <threadedComment ref="H24" dT="2024-02-13T01:59:32.40" personId="{B80AFC29-A6F5-4378-ABDC-46CC0986F3EE}" id="{64D1AB48-35B6-45D1-81B2-3625F68D82DD}">
    <text>tertiary treated recycled water from wastewater</text>
  </threadedComment>
  <threadedComment ref="F25" dT="2024-11-26T09:57:53.38" personId="{B80AFC29-A6F5-4378-ABDC-46CC0986F3EE}" id="{EDE47B91-7C5E-487F-9FC0-319A501D7150}">
    <text xml:space="preserve">Note to RM: The 2 Pico Rivera sites will be 2 separate dots on the map, and in the charts for Phase, IPR, Source waters etc. But for the capacity, ppl &amp; cities we need to not include both in the total -just 1 combined number covers both. </text>
  </threadedComment>
  <threadedComment ref="C26" dT="2024-02-10T03:27:38.70" personId="{B80AFC29-A6F5-4378-ABDC-46CC0986F3EE}" id="{EADE8CF8-C783-4353-9393-E8297CDD92E0}">
    <text xml:space="preserve">] Its basically the southern section of Ballito only(Three neighbourhoods)
DF note: I feel like 3 neighbourhoods sill only makes for part of 1 city so 1. </text>
  </threadedComment>
  <threadedComment ref="F26" dT="2024-02-10T03:26:34.78" personId="{B80AFC29-A6F5-4378-ABDC-46CC0986F3EE}" id="{EC09E334-1753-4161-A24F-AAFB9EE78261}">
    <text xml:space="preserve">Approximately 15 Thousand people as well as the main business hub in Ballito(Malls and small storage and industries)
</text>
  </threadedComment>
  <threadedComment ref="I26" dT="2024-02-09T05:43:08.59" personId="{B80AFC29-A6F5-4378-ABDC-46CC0986F3EE}" id="{E67AEC35-9EC1-438C-A8F7-A232596FD180}">
    <text>part of the reuse water is blended into water reservoirs and used as a source of drinking water for public consumption. 
And, the other part is directly blended into the water distribution system for public consumption.  SEEING IF WE CAN ADD A STORY ON 2 LAYERS</text>
  </threadedComment>
  <threadedComment ref="E28" dT="2024-02-05T19:09:31.00" personId="{B80AFC29-A6F5-4378-ABDC-46CC0986F3EE}" id="{0FDCC7C1-C8A7-4CD0-BFF5-211558AB2BAE}">
    <text xml:space="preserve">E.L. Huie Jr.  Constructed Wetlands 
 In 2005, Phase One of the Constructed Wetlands were brought online with a permitted flow of 3.6MGD.  Over the next 5 years, phases 2 through 4 were constructed and brought online to provide a total treatment capacity of 17.4 MGD.  
Panhandle Road Constructed Wetlands
was constructed in 2003 with a treatment capacity of 3.3 MGD.  </text>
  </threadedComment>
  <threadedComment ref="I31" dT="2024-02-10T09:59:23.17" personId="{B80AFC29-A6F5-4378-ABDC-46CC0986F3EE}" id="{2B18B90E-6E2A-42A6-B851-E3E66A06FF57}">
    <text xml:space="preserve">Reservoir augmentation – blending purified recycled water into a water reservoir used as a source of drinking water supply for a public water system
</text>
  </threadedComment>
  <threadedComment ref="F32" dT="2024-02-06T05:41:21.81" personId="{B80AFC29-A6F5-4378-ABDC-46CC0986F3EE}" id="{CB77F213-E076-40E2-82FE-23F1FF62B069}">
    <text>They say 2 million ppl but not clear if they all get the water I''vce asked</text>
  </threadedComment>
  <threadedComment ref="H33" dT="2024-02-09T01:28:42.73" personId="{B80AFC29-A6F5-4378-ABDC-46CC0986F3EE}" id="{0BB4DEBA-8545-4A1B-BF8D-CFD23FB6C3CA}">
    <text>Recycled water from wastewater; There are two plants involved in the process, number 1 a activedt sludge effluent treatment plant followed by the reclamation plant.</text>
  </threadedComment>
  <threadedComment ref="F34" dT="2024-02-05T23:32:28.82" personId="{B80AFC29-A6F5-4378-ABDC-46CC0986F3EE}" id="{28AC7356-5CF0-49C5-8446-35F2B030EB0A}">
    <text>Chosen as mid-point between EVH;s permanent estimate of 40k and his summer estimate of 100k</text>
  </threadedComment>
  <threadedComment ref="F35" dT="2024-02-14T15:49:17.65" personId="{B80AFC29-A6F5-4378-ABDC-46CC0986F3EE}" id="{D8C4F5C7-26F2-48F3-B9F6-67B727208DF7}">
    <text xml:space="preserve">ASSUMING 130 GPCD, AND 3 MGD, THIS WOULD EQUAL 23,000 PEOPLE
</text>
  </threadedComment>
  <threadedComment ref="C36" dT="2024-03-09T05:27:45.65" personId="{B80AFC29-A6F5-4378-ABDC-46CC0986F3EE}" id="{0C44EFB8-BE23-432E-9013-61605C93ECD1}">
    <text>Was 7 byut mike said 6 cities + unincorporated area</text>
  </threadedComment>
  <threadedComment ref="F36" dT="2024-03-09T05:28:11.57" personId="{B80AFC29-A6F5-4378-ABDC-46CC0986F3EE}" id="{521981CF-05A6-4DB5-A1DD-B30B88C6558F}">
    <text>Was 106,000 but mike said 95000</text>
  </threadedComment>
  <threadedComment ref="E37" dT="2024-02-10T19:01:56.47" personId="{B80AFC29-A6F5-4378-ABDC-46CC0986F3EE}" id="{EE4F554C-7B34-476B-99E9-496029E721B1}">
    <text xml:space="preserve">Operational since 2008, the GWRS completed its final expansion in the Spring of 2023. </text>
  </threadedComment>
  <threadedComment ref="F37" dT="2024-02-15T01:08:48.25" personId="{B80AFC29-A6F5-4378-ABDC-46CC0986F3EE}" id="{DBBED806-1710-4455-B10C-EF3CBEC64D64}">
    <text xml:space="preserve">So, our service area serves 2.5 million people who received GWRS water as part of their drinking water supply.
We have 19 member agencies who pump water out of the groundwater basin, and that amounts to 23 cities served. 
</text>
  </threadedComment>
  <threadedComment ref="H37" dT="2024-02-10T19:03:40.30" personId="{B80AFC29-A6F5-4378-ABDC-46CC0986F3EE}" id="{F42AE6D8-F493-4291-A9C8-522E982AB46B}">
    <text>Treated wastewater from Orange County Sanitation District (OC San)</text>
  </threadedComment>
  <threadedComment ref="B38" dT="2024-02-15T00:30:42.35" personId="{B80AFC29-A6F5-4378-ABDC-46CC0986F3EE}" id="{B1D16972-B99E-44EF-9276-B511A02079D7}">
    <text xml:space="preserve">Actually sorry one other question if I may. For the map, we’re trying to give each map entry a name that includes a navigable place/community (as well as the name of the utility, project etc). So for you I’d probably want to include Inland Empire in the title, but how could I differentiate that from Inland Empire’s project?  For example could we call theirs ‘Inland Empire’ and yours ‘Inland Empire / East Valley’ or something like that? Since Inland Empire is part of the name of that utility provider, how about using the primary city we service? “Highland, CA”. The city isn’t as large as say Los Angeles but it is the location where we cover 100% of the city. 
</text>
  </threadedComment>
  <threadedComment ref="C38" dT="2024-02-15T00:25:02.65" personId="{B80AFC29-A6F5-4378-ABDC-46CC0986F3EE}" id="{6709D021-50D0-4AF9-ACFA-2EA9946BFF1D}">
    <text xml:space="preserve">We service the City of Highland and City of San Bernardino. We also service portions of unincorporated San Bernardino County. 
</text>
  </threadedComment>
  <threadedComment ref="F39" dT="2024-02-15T10:22:57.43" personId="{B80AFC29-A6F5-4378-ABDC-46CC0986F3EE}" id="{23B02466-A88A-45A0-B2FA-5B317069AB25}">
    <text xml:space="preserve">We have assumed the full population of Abilene which is 125,418 (according to this World Population web estimate), plus 32,000 wholesale customers.  </text>
    <extLst>
      <x:ext xmlns:xltc2="http://schemas.microsoft.com/office/spreadsheetml/2020/threadedcomments2" uri="{F7C98A9C-CBB3-438F-8F68-D28B6AF4A901}">
        <xltc2:checksum>3404476232</xltc2:checksum>
        <xltc2:hyperlink startIndex="78" length="21" url="https://worldpopulationreview.com/us-cities/abilene-tx-population"/>
      </x:ext>
    </extLst>
  </threadedComment>
  <threadedComment ref="E40" dT="2024-02-15T10:48:45.06" personId="{B80AFC29-A6F5-4378-ABDC-46CC0986F3EE}" id="{C0D5621C-626D-4FA1-8D5F-85E1E14B295F}">
    <text xml:space="preserve">No longer operational - but I'putting this as operating includes 'Available for usé', and Greg noted that they no longer operate but are still permitted to do so </text>
  </threadedComment>
  <threadedComment ref="F41" dT="2024-03-07T03:31:15.89" personId="{B80AFC29-A6F5-4378-ABDC-46CC0986F3EE}" id="{CC8AFF5E-D603-476C-9372-2A9FFD485575}">
    <text>WAS 13000 BUT THAT WAS CUSTOMERS</text>
  </threadedComment>
  <threadedComment ref="E42" dT="2024-02-15T12:25:49.12" personId="{B80AFC29-A6F5-4378-ABDC-46CC0986F3EE}" id="{67501FA3-F029-420B-AB1B-BF509A142CFD}">
    <text>Operating (built and in use)</text>
  </threadedComment>
  <threadedComment ref="F42" dT="2024-02-19T00:26:56.35" personId="{B80AFC29-A6F5-4378-ABDC-46CC0986F3EE}" id="{A0129F5B-47CB-4803-B461-731E62568907}">
    <text xml:space="preserve">Purified water is injected into our local groundwater basin and then is provided with redundant treatment at our Mission Basin Groundwater Purification Facility, and then blended with water produced from the City’s surface water filtration plant in the distribution system. The Mission Basin plant (6.37 mgd) was constructed in 1992 and the surface water filtration plant (25 mgd) was constructed in 1983. Population served is ~170,000.
</text>
  </threadedComment>
  <threadedComment ref="H42" dT="2024-02-15T12:26:28.77" personId="{B80AFC29-A6F5-4378-ABDC-46CC0986F3EE}" id="{AFB84C82-060E-4D3F-860F-E0DADD2E22BB}">
    <text>Wastewater secondary effluent</text>
  </threadedComment>
  <threadedComment ref="G44" dT="2024-02-16T03:02:55.97" personId="{B80AFC29-A6F5-4378-ABDC-46CC0986F3EE}" id="{4A7A01C1-F0C4-4443-A20F-F5470F5D8701}">
    <text>Indirect potable reuse (for its advance treated water for seawater barrier protection &amp; groundwater replenishment) in addition to Nitrified/Denitrified recycled water for cooling towers and MF/RO demineralized water for boiler feeds at oil refineries.</text>
  </threadedComment>
  <threadedComment ref="H44" dT="2024-02-16T03:03:17.19" personId="{B80AFC29-A6F5-4378-ABDC-46CC0986F3EE}" id="{64984AC1-8E5D-4603-A36A-6E6D6D19803B}">
    <text>Secondary treated wastewater which undergoes MF before RO and AOP.</text>
  </threadedComment>
  <threadedComment ref="F45" dT="2024-03-05T02:28:31.64" personId="{B80AFC29-A6F5-4378-ABDC-46CC0986F3EE}" id="{119DDD78-4167-4265-91B7-7105AABF105E}">
    <text xml:space="preserve">Typically 1m but 2 during drought. We will use 2 as per his edits to the story. </text>
  </threadedComment>
  <threadedComment ref="C46" dT="2024-02-14T16:50:49.18" personId="{B80AFC29-A6F5-4378-ABDC-46CC0986F3EE}" id="{6079A3D6-E49C-48CD-B862-8261545EF08C}">
    <text xml:space="preserve">How many CITIES receive purified water from this project?  For many places this is just 1, but for you, as well as City of Wichita Falls, there are your treated water customers (Archer County MUD, Sheppard Air Force Base, Burkburnett, Dean Dale, Friburg-Cooper, Iowa Park, Holliday, Lake Side City, Wichita Valley, Pleasant Valley, Red River Authority, and Scotland). Are all 12 of them Cities (which would make 13?) Are Archer County and Windthorst also cities (which would make 15)?
For the DPR, only Wichita Falls and 11 of its potable wholesale customers received the water.  For the IPR, It is Wichita Falls, 12 potable wholesale customers and 1 raw wholesale customer.  3 of our raw wholesale customers do not receive IPR water.  I removed Archer City from your list, above, as they are one of the raw wholesale customers that do not receive any reuse water.  Archer County MUD is a potable water customer and I added them to your list, above.  Windthorst is a raw wholesale customer and they do receive IPR water.
</text>
  </threadedComment>
  <threadedComment ref="F46" dT="2024-02-13T12:11:45.15" personId="{B80AFC29-A6F5-4378-ABDC-46CC0986F3EE}" id="{6E842E6E-0648-43D2-AFD8-26651E8DF2D7}">
    <text xml:space="preserve">How many PEOPLE (not properties) receive purified water from this project?  Do you have a rough figure?  For the DPR it was 104,000 in WIchita Falls and an additional 36,000 potable wholesale customers for a total of 140,000.  For the IPR it is 104,000 in Wichita Falls, 36,000 in potable wholesale customers and an additional 1700 for raw wholesale customers.
</text>
  </threadedComment>
  <threadedComment ref="G46" dT="2024-02-13T12:31:20.74" personId="{B80AFC29-A6F5-4378-ABDC-46CC0986F3EE}" id="{AE3DFB5F-BA02-4666-B5D3-31035D1EF87F}">
    <text>The City of Wichita Falls has done:
Direct Potable Reuse
Industrial Reuse
And Indirect Potable Reuse</text>
  </threadedComment>
  <threadedComment ref="I46" dT="2024-02-13T12:31:48.36" personId="{B80AFC29-A6F5-4378-ABDC-46CC0986F3EE}" id="{58A93532-6146-412A-9EDC-A9875F1B1F9C}">
    <text>The Direct Potable Reuse system was a Raw water augmentation project.
The Indirect Potable Reuse system is a reservoir augmentation project.</text>
  </threadedComment>
  <threadedComment ref="B62" dT="2024-01-15T01:55:32.08" personId="{B80AFC29-A6F5-4378-ABDC-46CC0986F3EE}" id="{1AA0062A-B3BD-45DB-92C6-45C10D449759}">
    <text>The WHERE is Column D: the WHAT is usually Column H</text>
  </threadedComment>
  <threadedComment ref="E66" dT="2024-06-14T07:18:46.81" personId="{B80AFC29-A6F5-4378-ABDC-46CC0986F3EE}" id="{1A414F6D-6164-4B77-9A9C-B4C92FDAF1FF}">
    <text xml:space="preserve">Operational 10Ml/day (existing scheme
In Construction 15Ml/day (optimization &amp; renewal)
Planned 10Ml/day (Additional Wellfield and Treatment Capacity)
I have counted this as OPERATING as it is already in use, which is more relevant than the enhancements in progress. </text>
  </threadedComment>
  <threadedComment ref="F66" dT="2024-02-24T06:10:15.22" personId="{B80AFC29-A6F5-4378-ABDC-46CC0986F3EE}" id="{61EF5283-ECB7-4DD9-903B-955E9CCEAAEA}">
    <text>David Allpass said 150k - 175k so I have gone with the lower</text>
  </threadedComment>
  <threadedComment ref="J66" dT="2024-06-14T07:26:59.25" personId="{B80AFC29-A6F5-4378-ABDC-46CC0986F3EE}" id="{BB762413-982C-4A58-B21B-B737B57A65F8}">
    <text xml:space="preserve">David only gave Phase 1 (Optimisation) – 2025 
Phase 2 (Expansion)- 2038
 ie the dates for the improvement works so I will check with him the start year for the existing scheme. </text>
  </threadedComment>
  <threadedComment ref="C67" dT="2024-06-05T19:34:22.70" personId="{B80AFC29-A6F5-4378-ABDC-46CC0986F3EE}" id="{7B8677F7-22C5-4F97-AFBC-E8AD54AD1F79}">
    <text>Aurora + 10 WISE partnership</text>
  </threadedComment>
  <threadedComment ref="F67" dT="2024-02-23T03:26:16.18" personId="{B80AFC29-A6F5-4378-ABDC-46CC0986F3EE}" id="{42BE7C4F-9577-4312-8D69-B65AB2EAF5A6}">
    <text>From their video</text>
  </threadedComment>
  <threadedComment ref="H67" dT="2024-06-05T19:32:09.46" personId="{B80AFC29-A6F5-4378-ABDC-46CC0986F3EE}" id="{90F66C01-EFF4-4527-8597-D0E5B3ECBF51}">
    <text>Aurora Water recaptures water from the South Platte River near Brighton, CO. This water was previously used by Aurora customers and has been treated by Metro Water Recovery. Aurora owns water rights which allows for reuse of the majority of its water to the point of extinction.</text>
  </threadedComment>
  <threadedComment ref="C68" dT="2024-06-16T03:20:43.43" personId="{B80AFC29-A6F5-4378-ABDC-46CC0986F3EE}" id="{199C2E21-408C-49EA-AC6D-BB989287EBD8}">
    <text>The scheme can reclaim and pump up to 1.75 m³/s of treated water to the Llobregat river, 8 km. upstream of water withdrawal to DWTP.
The actual pumping rate varies daily, depending on natural river flows. In 2023, a total of 35,848,601 m³ of reclaimed water was pumped, averaging 1.14 m³/s.
The water produced at the DWTP is supplied to an area with approximately three million inhabitants and 21 towns, supplemented by other DWTPs.
The reclamation plant was built in 2006, designed to be used for environmental and irrigation purposes. The pumping for indirect potable reuse (IPR) was added in 2009. Two trials followed, the most comprehensive in 2019. 
Continuous IPR operation began in November 2022 due to extreme drought conditions.</text>
  </threadedComment>
  <threadedComment ref="E68" dT="2024-06-16T03:09:27.43" personId="{B80AFC29-A6F5-4378-ABDC-46CC0986F3EE}" id="{DE8DF48E-D2DC-4D59-94E7-30F5BC5CB61E}">
    <text>The project is operating from November 2022. 
It was conceived as a “safety net” against extreme droughts, and a trial was made in 2019. The 2021-2024 drought (still ongoing) forced the facilities to be put into operation, and they have now been running continuously for a year and a half.</text>
  </threadedComment>
  <threadedComment ref="E68" dT="2024-06-16T03:23:34.20" personId="{B80AFC29-A6F5-4378-ABDC-46CC0986F3EE}" id="{5E518040-4066-439F-BCBD-CEBE3427220C}" parentId="{DE8DF48E-D2DC-4D59-94E7-30F5BC5CB61E}">
    <text>One distinctive aspect of this project is that it doesn't hinge on an advanced reclamation treatment (purification). Instead, we're using a plant originally designed for environmental and irrigation purposes, without major upgrades. The regeneration process involves coagulation-flocculation and weighted lamellar settling, followed by filtration through microscreens (10 µm) and combined disinfection using ultraviolet radiation (50 mJ/cm2), optionally with sodium hypochlorite. No membranes are used.
On the other side, the drinking water treatment plant employs an exhaustive treatment process. It has two advanced treatment lines running in parallel. After a shared initial stage for both treatments, involving sand removal, pre-oxidation with chlorine dioxide, flocculation, settling, and sand filtration, the water splits into two independent lines. One side undergoes ozone treatment and activated carbon filtration, while the other side goes through ultrafiltration and reverse osmosis treatment. 
Finally, water from both lines is blended, chlorinated, and distributed.
This underscores the importance of the monitoring we carried out in 2019, which aimed at evaluating the overall efficiency of the entire treatment process (WWTP — Reclamation — River buffer — DWTP).</text>
  </threadedComment>
  <threadedComment ref="F68" dT="2024-06-16T03:20:55.45" personId="{B80AFC29-A6F5-4378-ABDC-46CC0986F3EE}" id="{E1EAF57F-6FC1-4AAC-865C-42FF7BDEBF40}">
    <text>The scheme can reclaim and pump up to 1.75 m³/s of treated water to the Llobregat river, 8 km. upstream of water withdrawal to DWTP.
The actual pumping rate varies daily, depending on natural river flows. In 2023, a total of 35,848,601 m³ of reclaimed water was pumped, averaging 1.14 m³/s.
The water produced at the DWTP is supplied to an area with approximately three million inhabitants and 21 towns, supplemented by other DWTPs.
The reclamation plant was built in 2006, designed to be used for environmental and irrigation purposes. The pumping for indirect potable reuse (IPR) was added in 2009. Two trials followed, the most comprehensive in 2019. 
Continuous IPR operation began in November 2022 due to extreme drought conditions.</text>
  </threadedComment>
  <threadedComment ref="I68" dT="2024-06-16T03:14:22.38" personId="{B80AFC29-A6F5-4378-ABDC-46CC0986F3EE}" id="{FF40B801-5B92-447D-8529-1BD51C1B44BF}">
    <text>Reservoir augmentation. 
However, it will suit better “river augmentation”, because  the water is not added to a reservoir but is directly mixed into the Llobregat River, 8 km upstream of the Drinking Water Treatment Plant. Anyway, this process reduces the need to release water from the Llobregat River's dams, ultimately resulting in more water being retained in the reservoirs.</text>
  </threadedComment>
  <threadedComment ref="C69" dT="2024-06-16T04:01:48.99" personId="{B80AFC29-A6F5-4378-ABDC-46CC0986F3EE}" id="{BFA5E34D-F5EC-49E7-880F-EF74033265FA}">
    <text>No answer provided it's not mainly for replenishment anyway</text>
  </threadedComment>
  <threadedComment ref="E69" dT="2024-06-16T03:59:46.14" personId="{B80AFC29-A6F5-4378-ABDC-46CC0986F3EE}" id="{068C6F3F-BFB6-4538-B1EB-91DC09A6DBFF}">
    <text>The barrier was built in 2010, but the operation was stopped for financial reasons. The injection was resumed in 2021, and it has been in continuous operation since then. 
During the 2021-2024 drought (still ongoing) it has achieved a peak injection of 10.000 m3/day.</text>
  </threadedComment>
  <threadedComment ref="E69" dT="2024-06-16T04:02:49.04" personId="{B80AFC29-A6F5-4378-ABDC-46CC0986F3EE}" id="{23DDCAC5-237C-438B-8629-E12E59AC5409}" parentId="{068C6F3F-BFB6-4538-B1EB-91DC09A6DBFF}">
    <text xml:space="preserve">In addition to the general reclamation treatment at El Prat de Llobregat plant (described in the “Indirect Potable Reuse in the Llobregat River” form), the water to be injected passes through a second (or “advanced”) reclamation system, including ultrafiltration, reverse osmosis (around 50% of the water) and UV disinfection. 
There are 14 injection wells located throughout the coastal shoreline.
</text>
  </threadedComment>
  <threadedComment ref="F69" dT="2024-06-16T04:02:14.54" personId="{B80AFC29-A6F5-4378-ABDC-46CC0986F3EE}" id="{1CAAE7B2-CC53-413A-B7FA-151AD6A906CF}">
    <text>No figure given and it's not for replenishment mainly anyway</text>
  </threadedComment>
  <threadedComment ref="G69" dT="2024-06-16T04:00:50.85" personId="{B80AFC29-A6F5-4378-ABDC-46CC0986F3EE}" id="{AA3ACC62-3FED-4697-8D0E-EAA7665A62E0}">
    <text>There is a component of indirect potable reuse, since the replenished aquifer is used for water supply purposes.</text>
  </threadedComment>
  <threadedComment ref="I69" dT="2024-06-16T04:01:09.82" personId="{B80AFC29-A6F5-4378-ABDC-46CC0986F3EE}" id="{F4DC613E-4807-43B0-8279-6DFBF3C67966}">
    <text>Groundwater augmentation. 
However, the main objective is to create a barrier to seawater intrusion, not to replenish.</text>
  </threadedComment>
  <threadedComment ref="E70" dT="2024-02-25T11:18:16.30" personId="{B80AFC29-A6F5-4378-ABDC-46CC0986F3EE}" id="{7113EDEA-0B02-4840-B65A-30E3A18EAD52}">
    <text xml:space="preserve">We are operating the  WRP 7 days a week, supplying reclaimed water the Municipality. The Beaufort West WRP plant has been in operation since 10 January 2011. </text>
  </threadedComment>
  <threadedComment ref="F70" dT="2024-02-25T11:18:38.94" personId="{B80AFC29-A6F5-4378-ABDC-46CC0986F3EE}" id="{F2DC9073-1C2B-41F0-9A0D-DC921DEC32EA}">
    <text>Beaufort West Municipal supplies potable water to approximately 51 177 people (2021).</text>
  </threadedComment>
  <threadedComment ref="I70" dT="2024-02-25T11:17:46.86" personId="{B80AFC29-A6F5-4378-ABDC-46CC0986F3EE}" id="{2354B761-392C-4468-A65B-7F667DDCB0AE}">
    <text>Reservoir augmentation – blending purified recycled water into a water reservoir used as a source of drinking water supply for a public water system (Toilet-to-Tap)</text>
  </threadedComment>
  <threadedComment ref="E71" dT="2024-02-15T11:51:53.21" personId="{B80AFC29-A6F5-4378-ABDC-46CC0986F3EE}" id="{C7A15E82-CB8C-43ED-8EC3-0FA6A0E37212}">
    <text>Castle Rock Water was an integral partner to the development of the Direct Potable Reuse regulations being created in Colorado. In anticipation of these regulations and the inevitable reuse water supply source for Colorado, Castle Rock Water added Advanced Treatment to Plum Creek Water Purification Facility in 2020. A pilot project was conducted in 2018 to determine the treatment processes best suited for the environmental, financial and technological factors of the water system. Direct Potable Reuse regulations were approved in 2022.</text>
  </threadedComment>
  <threadedComment ref="I71" dT="2024-02-15T11:49:35.31" personId="{B80AFC29-A6F5-4378-ABDC-46CC0986F3EE}" id="{4F7E7C35-5D7B-458F-8CDF-6F604288AE21}">
    <text>This project is raw water augmentation in which the reuse water supply is pumped into a blending tank that also receives surface water and groundwater.</text>
  </threadedComment>
  <threadedComment ref="C72" dT="2024-03-05T02:56:58.26" personId="{B80AFC29-A6F5-4378-ABDC-46CC0986F3EE}" id="{D94C8B8D-113A-4976-A908-BEF3E801159C}">
    <text>Used to be 6 for first set of calcs</text>
  </threadedComment>
  <threadedComment ref="E72" dT="2024-02-24T13:44:46.47" personId="{B80AFC29-A6F5-4378-ABDC-46CC0986F3EE}" id="{2EEE5AF9-6AD3-469E-ADEA-7D462A031BBD}">
    <text>(was in use 2012-17 and ongoing investigations to determine if it is still available for use in future)</text>
  </threadedComment>
  <threadedComment ref="F72" dT="2024-03-05T02:57:18.47" personId="{B80AFC29-A6F5-4378-ABDC-46CC0986F3EE}" id="{2FBA199E-5768-4D13-88E5-74A0B40C868A}">
    <text>Used to say 220k for first set of calcs</text>
  </threadedComment>
  <threadedComment ref="C74" dT="2024-02-19T10:59:59.36" personId="{B80AFC29-A6F5-4378-ABDC-46CC0986F3EE}" id="{47B657D1-DECD-4F07-9500-2060720C1C8F}">
    <text>See Leila note - no real cties but 1 is the default base score so using it</text>
  </threadedComment>
  <threadedComment ref="E74" dT="2024-02-06T00:57:33.03" personId="{B80AFC29-A6F5-4378-ABDC-46CC0986F3EE}" id="{0B2402D4-5796-47FF-9C75-AAC2110F2CFB}">
    <text>The SWIFT Research Center, which currently replenishes the Potomac aquifer with up to one million gallons of SWIFT Water™ daily has been in operation since May 2018. The first full-scale SWIFT facility is currently under construction at HRSD’s James River Treatment Plant and is slated for completion in late 2026.</text>
  </threadedComment>
  <threadedComment ref="F74" dT="2024-02-19T11:05:32.43" personId="{B80AFC29-A6F5-4378-ABDC-46CC0986F3EE}" id="{DF2F2075-4327-4310-BA76-AD0A12E78085}">
    <text xml:space="preserve">38.5 MGD = potable for ~600K people (for public water supply/domestic use)
</text>
  </threadedComment>
  <threadedComment ref="F75" dT="2024-07-16T04:57:01.89" personId="{B80AFC29-A6F5-4378-ABDC-46CC0986F3EE}" id="{B9C3DF27-9861-48CC-A0BB-393FF653A1EE}">
    <text>This is Bart just told me that size dot (middle) for the PDF map</text>
  </threadedComment>
  <threadedComment ref="F75" dT="2024-11-26T09:51:54.25" personId="{B80AFC29-A6F5-4378-ABDC-46CC0986F3EE}" id="{79E9EAAC-7368-4B6D-8DAE-D70AFBC0A39A}" parentId="{B9C3DF27-9861-48CC-A0BB-393FF653A1EE}">
    <text>100k - 1 million (count as 100k)</text>
  </threadedComment>
  <threadedComment ref="F76" dT="2024-02-21T11:52:35.68" personId="{B80AFC29-A6F5-4378-ABDC-46CC0986F3EE}" id="{F47E61FE-616D-4C9B-AA4B-171057CBA98A}">
    <text>1,832,751 https://en.wikipedia.org/wiki/Essex</text>
    <extLst>
      <x:ext xmlns:xltc2="http://schemas.microsoft.com/office/spreadsheetml/2020/threadedcomments2" uri="{F7C98A9C-CBB3-438F-8F68-D28B6AF4A901}">
        <xltc2:checksum>437396855</xltc2:checksum>
        <xltc2:hyperlink startIndex="10" length="35" url="https://en.wikipedia.org/wiki/Essex"/>
      </x:ext>
    </extLst>
  </threadedComment>
  <threadedComment ref="F76" dT="2024-02-26T19:01:50.89" personId="{B80AFC29-A6F5-4378-ABDC-46CC0986F3EE}" id="{553F4D18-26E1-41D7-AB04-1ADCE7D76B09}" parentId="{F47E61FE-616D-4C9B-AA4B-171057CBA98A}">
    <text xml:space="preserve">Afsaneh mentioned that the water goes to Haningfield &amp; Langford WTW…. This number looks reasonable, I could see a website saying Haningfield WTW supplies 540000 households. Afsaneh getting a number. </text>
  </threadedComment>
  <threadedComment ref="F77" dT="2024-07-19T06:23:30.17" personId="{B80AFC29-A6F5-4378-ABDC-46CC0986F3EE}" id="{C3256D3D-694C-4FEC-92E3-5705550FEB74}">
    <text>Estimated 123822, 20% of eMalahleni water supply</text>
  </threadedComment>
  <threadedComment ref="H77" dT="2024-07-19T06:20:58.05" personId="{B80AFC29-A6F5-4378-ABDC-46CC0986F3EE}" id="{D3CFC576-2704-49F6-9B68-10C19B0A3754}">
    <text>Acid mine drainage</text>
  </threadedComment>
  <threadedComment ref="E78" dT="2024-02-13T08:13:57.18" personId="{B80AFC29-A6F5-4378-ABDC-46CC0986F3EE}" id="{765E31DA-F826-483F-8E5C-4791F88FBAAD}">
    <text>LVL has been in operation since 2003, with an expansion that was completed in 2014</text>
  </threadedComment>
  <threadedComment ref="F78" dT="2024-11-26T09:54:56.89" personId="{B80AFC29-A6F5-4378-ABDC-46CC0986F3EE}" id="{D2B7B67B-82FF-4269-B67E-FD192E1E5331}">
    <text>Jenn could’nt estimate a # out of the 4  million ppl WRD serves. For the calcs I've just counted 4million for all WRD &amp; collapsed all WRD into this one</text>
  </threadedComment>
  <threadedComment ref="H78" dT="2024-02-13T08:14:39.35" personId="{B80AFC29-A6F5-4378-ABDC-46CC0986F3EE}" id="{8B957EC3-3904-4C23-914F-AA0F6D957746}">
    <text>tertiary treated recycled water from wastewater</text>
  </threadedComment>
  <threadedComment ref="I78" dT="2024-02-13T08:15:10.24" personId="{B80AFC29-A6F5-4378-ABDC-46CC0986F3EE}" id="{DC5FB805-98F2-4C60-BAE6-866E629B5931}">
    <text>groundwater augmentation; LVL is used to prevent seawater intrusion as well</text>
  </threadedComment>
  <threadedComment ref="F81" dT="2024-06-16T02:05:54.67" personId="{B80AFC29-A6F5-4378-ABDC-46CC0986F3EE}" id="{7BBE89D8-8F86-4E2E-A499-70115BA09443}">
    <text xml:space="preserve">Kendra: We serve 350,000 but not all of that population is served by this facility. Due to mixing of the system exact number is unknown. 
I have left as 0 to be conservative. </text>
  </threadedComment>
  <threadedComment ref="I81" dT="2024-06-16T02:04:17.51" personId="{B80AFC29-A6F5-4378-ABDC-46CC0986F3EE}" id="{88E2DBA0-8D7E-41EA-A35F-E17E976D3792}">
    <text>C – it is a river (not an aqueduct) but this seems closest. Feel free to change to e if appropriate.</text>
  </threadedComment>
  <threadedComment ref="H82" dT="2024-06-16T01:16:43.10" personId="{B80AFC29-A6F5-4378-ABDC-46CC0986F3EE}" id="{E27F9EA2-6F94-4787-8ACF-3BE218C13995}">
    <text xml:space="preserve">c.      FROM PETER: Other - Pre-treated industrial wastewater – [poultry abbatoir] process water Do you have another word for poultry abbatoir? To reduce the yuck factor we use to call it a “food processing plant”, don’t know if that’s correct in English.
</text>
  </threadedComment>
  <threadedComment ref="I82" dT="2024-06-16T01:18:26.02" personId="{B80AFC29-A6F5-4378-ABDC-46CC0986F3EE}" id="{50DF4595-B1E8-436F-BDB8-58BA765A993C}">
    <text>PETER NOTE: d.       Treated water augmentation (?)
Yes, something between c and d. Recycled water is pretreated with UF and UV, and then blended with brackish groundwater before delivery to a desalination plant.</text>
  </threadedComment>
  <threadedComment ref="F83" dT="2024-11-26T09:57:38.75" personId="{B80AFC29-A6F5-4378-ABDC-46CC0986F3EE}" id="{4813331B-B4C3-4B15-9EAB-887685690DBD}">
    <text>????? I've asked Jenn for a # out of the 4  million ppl WRD serves. For RM calcs I just collapsed all WRD into one so this counted as 0 extra</text>
  </threadedComment>
  <threadedComment ref="H83" dT="2024-02-13T01:59:32.40" personId="{B80AFC29-A6F5-4378-ABDC-46CC0986F3EE}" id="{73B3F4BA-C97A-438E-B325-5F67F7E85B93}">
    <text>tertiary treated recycled water from wastewater</text>
  </threadedComment>
  <threadedComment ref="F84" dT="2024-11-26T09:57:53.38" personId="{B80AFC29-A6F5-4378-ABDC-46CC0986F3EE}" id="{940C7EFA-ABEA-4027-892A-00971645FA8A}">
    <text xml:space="preserve">Note to RM: The 2 Pico Rivera sites will be 2 separate dots on the map, and in the charts for Phase, IPR, Source waters etc. But for the capacity, ppl &amp; cities we need to not include both in the total -just 1 combined number covers both. </text>
  </threadedComment>
  <threadedComment ref="C85" dT="2024-02-10T03:27:38.70" personId="{B80AFC29-A6F5-4378-ABDC-46CC0986F3EE}" id="{7D74DB05-86C5-49FA-848E-74546A2F5A13}">
    <text xml:space="preserve">] Its basically the southern section of Ballito only(Three neighbourhoods)
DF note: I feel like 3 neighbourhoods sill only makes for part of 1 city so 1. </text>
  </threadedComment>
  <threadedComment ref="F85" dT="2024-02-10T03:26:34.78" personId="{B80AFC29-A6F5-4378-ABDC-46CC0986F3EE}" id="{C7B7412A-C228-4665-A497-E7B2B478391E}">
    <text xml:space="preserve">Approximately 15 Thousand people as well as the main business hub in Ballito(Malls and small storage and industries)
</text>
  </threadedComment>
  <threadedComment ref="I85" dT="2024-02-09T05:43:08.59" personId="{B80AFC29-A6F5-4378-ABDC-46CC0986F3EE}" id="{158F33B0-2162-49DC-8335-529B88059310}">
    <text>part of the reuse water is blended into water reservoirs and used as a source of drinking water for public consumption. 
And, the other part is directly blended into the water distribution system for public consumption.  SEEING IF WE CAN ADD A STORY ON 2 LAYERS</text>
  </threadedComment>
  <threadedComment ref="E87" dT="2024-02-05T19:09:31.00" personId="{B80AFC29-A6F5-4378-ABDC-46CC0986F3EE}" id="{0A209198-AC36-4587-99CE-932EC54C28D0}">
    <text xml:space="preserve">E.L. Huie Jr.  Constructed Wetlands 
 In 2005, Phase One of the Constructed Wetlands were brought online with a permitted flow of 3.6MGD.  Over the next 5 years, phases 2 through 4 were constructed and brought online to provide a total treatment capacity of 17.4 MGD.  
Panhandle Road Constructed Wetlands
was constructed in 2003 with a treatment capacity of 3.3 MGD.  </text>
  </threadedComment>
  <threadedComment ref="I90" dT="2024-02-10T09:59:23.17" personId="{B80AFC29-A6F5-4378-ABDC-46CC0986F3EE}" id="{308CED85-686B-4625-B6BE-2F026B8B0F51}">
    <text xml:space="preserve">Reservoir augmentation – blending purified recycled water into a water reservoir used as a source of drinking water supply for a public water system
</text>
  </threadedComment>
  <threadedComment ref="F91" dT="2024-02-06T05:41:21.81" personId="{B80AFC29-A6F5-4378-ABDC-46CC0986F3EE}" id="{18048BFC-70D0-458F-AA60-5FFE4649FC02}">
    <text>They say 2 million ppl but not clear if they all get the water I''vce asked</text>
  </threadedComment>
  <threadedComment ref="H92" dT="2024-02-09T01:28:42.73" personId="{B80AFC29-A6F5-4378-ABDC-46CC0986F3EE}" id="{B4538B45-474F-4F38-B32F-8F64A2980F30}">
    <text>Recycled water from wastewater; There are two plants involved in the process, number 1 a activedt sludge effluent treatment plant followed by the reclamation plant.</text>
  </threadedComment>
  <threadedComment ref="F93" dT="2024-02-05T23:32:28.82" personId="{B80AFC29-A6F5-4378-ABDC-46CC0986F3EE}" id="{9ECD9B26-92AA-4E76-AB89-439501A7F525}">
    <text>Chosen as mid-point between EVH;s permanent estimate of 40k and his summer estimate of 100k</text>
  </threadedComment>
  <threadedComment ref="F94" dT="2024-02-14T15:49:17.65" personId="{B80AFC29-A6F5-4378-ABDC-46CC0986F3EE}" id="{CC20F4A0-E294-4922-ABE1-048AB2559449}">
    <text xml:space="preserve">ASSUMING 130 GPCD, AND 3 MGD, THIS WOULD EQUAL 23,000 PEOPLE
</text>
  </threadedComment>
  <threadedComment ref="C95" dT="2024-03-09T05:27:45.65" personId="{B80AFC29-A6F5-4378-ABDC-46CC0986F3EE}" id="{8529EC73-E6F8-44BB-8A85-C2F0E66BB580}">
    <text>Was 7 byut mike said 6 cities + unincorporated area</text>
  </threadedComment>
  <threadedComment ref="F95" dT="2024-03-09T05:28:11.57" personId="{B80AFC29-A6F5-4378-ABDC-46CC0986F3EE}" id="{39AFC2CD-9197-44F2-8B03-68E4269C4B07}">
    <text>Was 106,000 but mike said 95000</text>
  </threadedComment>
  <threadedComment ref="E96" dT="2024-02-10T19:01:56.47" personId="{B80AFC29-A6F5-4378-ABDC-46CC0986F3EE}" id="{16FD2268-A0A5-4206-BDC1-F8FCD1E63A2B}">
    <text xml:space="preserve">Operational since 2008, the GWRS completed its final expansion in the Spring of 2023. </text>
  </threadedComment>
  <threadedComment ref="F96" dT="2024-02-15T01:08:48.25" personId="{B80AFC29-A6F5-4378-ABDC-46CC0986F3EE}" id="{6CF503A5-CCB0-4C8D-8BE3-DC5530E3E8EF}">
    <text xml:space="preserve">So, our service area serves 2.5 million people who received GWRS water as part of their drinking water supply.
We have 19 member agencies who pump water out of the groundwater basin, and that amounts to 23 cities served. 
</text>
  </threadedComment>
  <threadedComment ref="H96" dT="2024-02-10T19:03:40.30" personId="{B80AFC29-A6F5-4378-ABDC-46CC0986F3EE}" id="{766F1E01-D8BD-48B4-A85D-AB54925F805A}">
    <text>Treated wastewater from Orange County Sanitation District (OC San)</text>
  </threadedComment>
  <threadedComment ref="B97" dT="2024-02-15T00:30:42.35" personId="{B80AFC29-A6F5-4378-ABDC-46CC0986F3EE}" id="{2597A164-1472-48AB-8EED-4E84A0E7F8F9}">
    <text xml:space="preserve">Actually sorry one other question if I may. For the map, we’re trying to give each map entry a name that includes a navigable place/community (as well as the name of the utility, project etc). So for you I’d probably want to include Inland Empire in the title, but how could I differentiate that from Inland Empire’s project?  For example could we call theirs ‘Inland Empire’ and yours ‘Inland Empire / East Valley’ or something like that? Since Inland Empire is part of the name of that utility provider, how about using the primary city we service? “Highland, CA”. The city isn’t as large as say Los Angeles but it is the location where we cover 100% of the city. 
</text>
  </threadedComment>
  <threadedComment ref="C97" dT="2024-02-15T00:25:02.65" personId="{B80AFC29-A6F5-4378-ABDC-46CC0986F3EE}" id="{2B4F3F9C-BBFE-4D9F-9A42-79C67B6175A5}">
    <text xml:space="preserve">We service the City of Highland and City of San Bernardino. We also service portions of unincorporated San Bernardino County. 
</text>
  </threadedComment>
  <threadedComment ref="F98" dT="2024-02-15T10:22:57.43" personId="{B80AFC29-A6F5-4378-ABDC-46CC0986F3EE}" id="{23A97193-177B-4512-9FEB-0CBF25EABB05}">
    <text xml:space="preserve">We have assumed the full population of Abilene which is 125,418 (according to this World Population web estimate), plus 32,000 wholesale customers.  </text>
    <extLst>
      <x:ext xmlns:xltc2="http://schemas.microsoft.com/office/spreadsheetml/2020/threadedcomments2" uri="{F7C98A9C-CBB3-438F-8F68-D28B6AF4A901}">
        <xltc2:checksum>3404476232</xltc2:checksum>
        <xltc2:hyperlink startIndex="78" length="21" url="https://worldpopulationreview.com/us-cities/abilene-tx-population"/>
      </x:ext>
    </extLst>
  </threadedComment>
  <threadedComment ref="E99" dT="2024-02-15T10:48:45.06" personId="{B80AFC29-A6F5-4378-ABDC-46CC0986F3EE}" id="{B278F627-541A-46D0-B81E-4AFB33780FEF}">
    <text xml:space="preserve">No longer operational - but I'putting this as operating includes 'Available for usé', and Greg noted that they no longer operate but are still permitted to do so </text>
  </threadedComment>
  <threadedComment ref="F100" dT="2024-03-07T03:31:15.89" personId="{B80AFC29-A6F5-4378-ABDC-46CC0986F3EE}" id="{EBFEDA12-05BB-4697-8DC1-BA756B6D74C8}">
    <text>WAS 13000 BUT THAT WAS CUSTOMERS</text>
  </threadedComment>
  <threadedComment ref="E101" dT="2024-02-15T12:25:49.12" personId="{B80AFC29-A6F5-4378-ABDC-46CC0986F3EE}" id="{5084E0EE-2824-40D2-80DE-11E1CC7FD5AE}">
    <text>Operating (built and in use)</text>
  </threadedComment>
  <threadedComment ref="F101" dT="2024-02-19T00:26:56.35" personId="{B80AFC29-A6F5-4378-ABDC-46CC0986F3EE}" id="{1B7D52EC-198C-4BB1-8792-223956ACBC62}">
    <text xml:space="preserve">Purified water is injected into our local groundwater basin and then is provided with redundant treatment at our Mission Basin Groundwater Purification Facility, and then blended with water produced from the City’s surface water filtration plant in the distribution system. The Mission Basin plant (6.37 mgd) was constructed in 1992 and the surface water filtration plant (25 mgd) was constructed in 1983. Population served is ~170,000.
</text>
  </threadedComment>
  <threadedComment ref="H101" dT="2024-02-15T12:26:28.77" personId="{B80AFC29-A6F5-4378-ABDC-46CC0986F3EE}" id="{D1AFB6C4-FD2C-4C0F-A049-34465A96B5E3}">
    <text>Wastewater secondary effluent</text>
  </threadedComment>
  <threadedComment ref="G103" dT="2024-02-16T03:02:55.97" personId="{B80AFC29-A6F5-4378-ABDC-46CC0986F3EE}" id="{A5A7E2AE-3175-4DF9-879A-C04652C86087}">
    <text>Indirect potable reuse (for its advance treated water for seawater barrier protection &amp; groundwater replenishment) in addition to Nitrified/Denitrified recycled water for cooling towers and MF/RO demineralized water for boiler feeds at oil refineries.</text>
  </threadedComment>
  <threadedComment ref="H103" dT="2024-02-16T03:03:17.19" personId="{B80AFC29-A6F5-4378-ABDC-46CC0986F3EE}" id="{62CBEBD0-FAB1-4E66-914E-40469E1B7DCD}">
    <text>Secondary treated wastewater which undergoes MF before RO and AOP.</text>
  </threadedComment>
  <threadedComment ref="F104" dT="2024-03-05T02:28:31.64" personId="{B80AFC29-A6F5-4378-ABDC-46CC0986F3EE}" id="{FB46DA3B-4E8F-4ED6-B5AF-C769B945D5B3}">
    <text xml:space="preserve">Typically 1m but 2 during drought. We will use 2 as per his edits to the story. </text>
  </threadedComment>
  <threadedComment ref="C105" dT="2024-02-14T16:50:49.18" personId="{B80AFC29-A6F5-4378-ABDC-46CC0986F3EE}" id="{68C47468-CA9B-4574-AC00-D781242E4662}">
    <text xml:space="preserve">How many CITIES receive purified water from this project?  For many places this is just 1, but for you, as well as City of Wichita Falls, there are your treated water customers (Archer County MUD, Sheppard Air Force Base, Burkburnett, Dean Dale, Friburg-Cooper, Iowa Park, Holliday, Lake Side City, Wichita Valley, Pleasant Valley, Red River Authority, and Scotland). Are all 12 of them Cities (which would make 13?) Are Archer County and Windthorst also cities (which would make 15)?
For the DPR, only Wichita Falls and 11 of its potable wholesale customers received the water.  For the IPR, It is Wichita Falls, 12 potable wholesale customers and 1 raw wholesale customer.  3 of our raw wholesale customers do not receive IPR water.  I removed Archer City from your list, above, as they are one of the raw wholesale customers that do not receive any reuse water.  Archer County MUD is a potable water customer and I added them to your list, above.  Windthorst is a raw wholesale customer and they do receive IPR water.
</text>
  </threadedComment>
  <threadedComment ref="F105" dT="2024-02-13T12:11:45.15" personId="{B80AFC29-A6F5-4378-ABDC-46CC0986F3EE}" id="{690DF921-EF51-4FE8-B63B-6A547436DE13}">
    <text xml:space="preserve">How many PEOPLE (not properties) receive purified water from this project?  Do you have a rough figure?  For the DPR it was 104,000 in WIchita Falls and an additional 36,000 potable wholesale customers for a total of 140,000.  For the IPR it is 104,000 in Wichita Falls, 36,000 in potable wholesale customers and an additional 1700 for raw wholesale customers.
</text>
  </threadedComment>
  <threadedComment ref="G105" dT="2024-02-13T12:31:20.74" personId="{B80AFC29-A6F5-4378-ABDC-46CC0986F3EE}" id="{6E7A9B1E-4847-416C-A5A3-685EE47815C3}">
    <text>The City of Wichita Falls has done:
Direct Potable Reuse
Industrial Reuse
And Indirect Potable Reuse</text>
  </threadedComment>
  <threadedComment ref="I105" dT="2024-02-13T12:31:48.36" personId="{B80AFC29-A6F5-4378-ABDC-46CC0986F3EE}" id="{B415DD1B-24A6-4C53-B1EB-B3FE8AB3BFA3}">
    <text>The Direct Potable Reuse system was a Raw water augmentation project.
The Indirect Potable Reuse system is a reservoir augmentation project.</text>
  </threadedComment>
  <threadedComment ref="E108" dT="2024-07-12T02:41:25.58" personId="{B80AFC29-A6F5-4378-ABDC-46CC0986F3EE}" id="{6CFBA56D-D52E-4C51-A0D4-6368AFE7BE3A}">
    <text xml:space="preserve">Exploring or potential. Rancho Water is conducting feasibility studies and has developed an implementation plan.
</text>
  </threadedComment>
  <threadedComment ref="E109" dT="2024-06-16T00:55:31.01" personId="{B80AFC29-A6F5-4378-ABDC-46CC0986F3EE}" id="{FCD74B85-A091-4C3F-8648-C918530B8C70}">
    <text>The conveyance mechanism for the reuse water (pump station and pipeline) has been completed, we are in the planning stages of the upgrades to the wastewater treatment plant, which will begin construction in 2026 and completed by 2030.
DF note: I'm calling this Construction as it seems to represent the middle ground but will let terry decide</text>
  </threadedComment>
  <threadedComment ref="C111" dT="2024-06-15T23:14:57.42" personId="{B80AFC29-A6F5-4378-ABDC-46CC0986F3EE}" id="{5AD7E81E-3A6D-49C0-8830-E13969819637}">
    <text>1 at this time</text>
  </threadedComment>
  <threadedComment ref="E111" dT="2024-06-15T23:06:00.28" personId="{B80AFC29-A6F5-4378-ABDC-46CC0986F3EE}" id="{6A439CC2-0A7E-4347-8231-24216755AC7C}">
    <text>Bassil says Planning and exploring various options so I have gone with Exploring the most conservative, he can tell me if he wants to change</text>
  </threadedComment>
  <threadedComment ref="E111" dT="2024-06-23T23:59:12.30" personId="{B80AFC29-A6F5-4378-ABDC-46CC0986F3EE}" id="{F469ACFA-0D29-4F4D-A26E-BE86538BB42A}" parentId="{6A439CC2-0A7E-4347-8231-24216755AC7C}">
    <text xml:space="preserve">He said Planned not Exploring please. </text>
  </threadedComment>
  <threadedComment ref="G111" dT="2024-06-15T23:06:47.99" personId="{B80AFC29-A6F5-4378-ABDC-46CC0986F3EE}" id="{1DC40253-EF46-4B3A-B31A-B3F493A377B6}">
    <text>At this time, includes both</text>
  </threadedComment>
  <threadedComment ref="E112" dT="2024-06-14T07:37:33.71" personId="{B80AFC29-A6F5-4378-ABDC-46CC0986F3EE}" id="{D9EF110F-4E92-4562-967F-4164B441B5E9}">
    <text xml:space="preserve">Phased: 
Ready for Operation: Strandfontein West WTP. 
Construction: 
CFA Replenishment Plant
Phillipi Water Treatment Plant
Planned:
Mitchells Plain WTP
I picked construction as that seemed to be the most definitive. </text>
  </threadedComment>
  <threadedComment ref="F112" dT="2024-06-14T07:49:55.40" personId="{B80AFC29-A6F5-4378-ABDC-46CC0986F3EE}" id="{8BFCD86C-CC68-49DB-8CBB-74A418528E30}">
    <text>David Allpass said 325000 - 350,000 so I have gone with the most conservative</text>
  </threadedComment>
  <threadedComment ref="H112" dT="2024-06-14T07:40:51.24" personId="{B80AFC29-A6F5-4378-ABDC-46CC0986F3EE}" id="{87F5B1DA-FABD-411D-B4C8-0DBD9654DC8E}">
    <text>c) Natural Aquifer Recharge &amp; Recycled water from wastewater</text>
  </threadedComment>
  <threadedComment ref="H112" dT="2024-06-14T07:42:55.29" personId="{B80AFC29-A6F5-4378-ABDC-46CC0986F3EE}" id="{DA781E1E-0DBA-4BCD-A25B-CF839D182EDE}" parentId="{87F5B1DA-FABD-411D-B4C8-0DBD9654DC8E}">
    <text xml:space="preserve">I have put RW from WW since this whole map is about the manmade intervention, not the natural aquifer bit. It's the bit that’s being recycled that we’re covering. </text>
  </threadedComment>
  <threadedComment ref="I112" dT="2024-06-14T07:52:01.05" personId="{B80AFC29-A6F5-4378-ABDC-46CC0986F3EE}" id="{5A06CF51-584E-440C-AB7D-310D6E12DA43}">
    <text xml:space="preserve">David said e) Groundwater Augmentation  &amp; Potable Water Supply….. I''m going to ask him if we can call that Groundwater since it inlcudes Groundwater, and add Other </text>
  </threadedComment>
  <threadedComment ref="I113" dT="2024-02-21T10:46:27.16" personId="{B80AFC29-A6F5-4378-ABDC-46CC0986F3EE}" id="{304CDDDB-A3BA-432B-B4CC-0CCAF9B5D452}">
    <text>Groundwater augmentation/groundwater replenishment reuse project (GRRP)</text>
  </threadedComment>
  <threadedComment ref="E114" dT="2024-02-15T22:31:37.54" personId="{B80AFC29-A6F5-4378-ABDC-46CC0986F3EE}" id="{9E8C1269-A048-4130-ACAA-553C99E315CC}">
    <text>Planned.   The Central Coast Blue project is entering the final stages of permitting and design.  Bidding and initiation of construction is dependent on funding and financing that are still uncertain due to recent State grant reductions and continued construction cost increase pressures and inflation impacts.</text>
  </threadedComment>
  <threadedComment ref="G114" dT="2024-02-15T22:31:59.46" personId="{B80AFC29-A6F5-4378-ABDC-46CC0986F3EE}" id="{C35A980C-5CA3-46B9-85A2-138F82EF2E2E}">
    <text>Treated wastewater currently discharged to an ocean outfall under State permit by the City of Pismo Beach</text>
  </threadedComment>
  <threadedComment ref="I114" dT="2024-02-15T22:32:47.79" personId="{B80AFC29-A6F5-4378-ABDC-46CC0986F3EE}" id="{30020685-5C0E-48DF-9063-2671577EA4FA}">
    <text>Groundwater augmentation establishing a freshwater barrier along a section of the coastline in the project area as a seawater intrusion barrier.</text>
  </threadedComment>
  <threadedComment ref="E116" dT="2024-02-22T11:47:35.16" personId="{B80AFC29-A6F5-4378-ABDC-46CC0986F3EE}" id="{278BAEEA-6246-49B8-B2DC-1C0E40DF9F6E}">
    <text>Planned (Currently in final design. Construction will begin in 2024 with the facility anticipated to be operational by early 2027.)</text>
  </threadedComment>
  <threadedComment ref="F116" dT="2024-03-07T12:20:29.39" personId="{B80AFC29-A6F5-4378-ABDC-46CC0986F3EE}" id="{299161AF-AF54-4719-923F-8E827E0C1AD2}">
    <text xml:space="preserve">The project will produce enough water annually for approximately 10,000 households – or more than 30,000 residents. However, because EMWD’s distribution system is interconnected through its service area, purified water could potentially reach nearly 700,000 water customers.
</text>
  </threadedComment>
  <threadedComment ref="E117" dT="2024-06-15T23:42:02.64" personId="{B80AFC29-A6F5-4378-ABDC-46CC0986F3EE}" id="{57915EE9-EB6B-467E-8F2B-045471C1E2AC}">
    <text>Pilot testing was completed by January 2023, project was finished by November 2023 and right now the project is under construction. We expect the construction to be finished by the end of this 2024 and began operations in early 2025.</text>
  </threadedComment>
  <threadedComment ref="H117" dT="2024-06-15T23:43:13.33" personId="{B80AFC29-A6F5-4378-ABDC-46CC0986F3EE}" id="{AAC2D9F0-EC30-4797-BEEB-803D6BD56E4E}">
    <text xml:space="preserve">The project will be feed by regenerated from municipal treated wastewater </text>
  </threadedComment>
  <threadedComment ref="E118" dT="2024-02-26T23:46:08.55" personId="{B80AFC29-A6F5-4378-ABDC-46CC0986F3EE}" id="{B6326613-7B4E-49FF-83D2-B3CC1523C0FB}">
    <text>The advanced water treatment facilities are built and available to use, but the injection wells and accompanying conveyance facilities, are in the process of being designed.</text>
  </threadedComment>
  <threadedComment ref="F118" dT="2024-02-26T23:47:44.56" personId="{B80AFC29-A6F5-4378-ABDC-46CC0986F3EE}" id="{A7F702B9-E16C-4361-9B3B-3F54734F6E6E}">
    <text>The project will serve the entire population of Morro Bay, estimated to be approximately 11,000 people</text>
  </threadedComment>
  <threadedComment ref="F119" dT="2024-11-26T11:11:57.31" personId="{B80AFC29-A6F5-4378-ABDC-46CC0986F3EE}" id="{8F99E293-DB5F-44BE-8A53-FF52FA398584}">
    <text xml:space="preserve">I had 220000 written in red. Since it seems uncertain and I havent looked up where I found it I will revise it to zero for conservatism. </text>
  </threadedComment>
  <threadedComment ref="C123" dT="2024-06-16T02:32:37.66" personId="{B80AFC29-A6F5-4378-ABDC-46CC0986F3EE}" id="{CB95C345-C90F-4A00-AD85-BA7D2CC1828E}">
    <text>Pilot plant (chloramination, UF, RO, advanced oxidation, activated carbon filtration and remineralization) has a capacity of 6 m3/h until the RO phase and of 1 m3/h beyond the RO.
As mentioned before, once we start to go full-scale, we can report on specific data of each of the projects.
Ideally, at least one full scale project should come online before the end of this decade.</text>
  </threadedComment>
  <threadedComment ref="E123" dT="2024-06-16T02:30:35.89" personId="{B80AFC29-A6F5-4378-ABDC-46CC0986F3EE}" id="{2DBF4436-4CDA-45FC-BF3C-4296705D80E9}">
    <text>In construction.
Experimental phase will most likely start by in early 2025, and it is intended to last, at least, 15 months.
DF NOTE: I EXPLAINED TO LLUIS THAT OUR MAP STAGES RELATE TO THE ULTIMATE PROJECT, SO WE WOULD CALL THIS EXPLORING, BECAUSE THE CONSTRUCTED PILOT WILL BE AN EXPLORATION TOWARDS A POSISBLE FUTURE PROJECT FOR ACTUAL IMPLEMENTATION.</text>
  </threadedComment>
  <threadedComment ref="F123" dT="2024-06-16T02:32:42.50" personId="{B80AFC29-A6F5-4378-ABDC-46CC0986F3EE}" id="{8D4DE2E7-72F8-4CD5-B20F-D58C36FC9024}">
    <text>Pilot plant (chloramination, UF, RO, advanced oxidation, activated carbon filtration and remineralization) has a capacity of 6 m3/h until the RO phase and of 1 m3/h beyond the RO.
As mentioned before, once we start to go full-scale, we can report on specific data of each of the projects.
Ideally, at least one full scale project should come online before the end of this decade.</text>
  </threadedComment>
  <threadedComment ref="G123" dT="2024-06-16T02:31:08.52" personId="{B80AFC29-A6F5-4378-ABDC-46CC0986F3EE}" id="{21559042-D689-48E5-B7BF-3226B879F370}">
    <text>Indirect potable reuse (direct potable reuse is forbidden by Spanish legislation, no matter what level of treatment)</text>
  </threadedComment>
  <threadedComment ref="I123" dT="2024-06-16T02:31:52.29" personId="{B80AFC29-A6F5-4378-ABDC-46CC0986F3EE}" id="{101B786F-607D-4BCD-A4DA-E597D9F450CF}">
    <text>For this project, we solely aim at producing the purified water and to achieve its validation by health authorities. 
Once full-scale projects are implemented, we will be aiming at groundwater augmentation.</text>
  </threadedComment>
  <threadedComment ref="F124" dT="2024-02-22T23:50:23.57" personId="{B80AFC29-A6F5-4378-ABDC-46CC0986F3EE}" id="{AC011CD7-46A2-4387-9124-32CC39900EB4}">
    <text>https://worldpopulationreview.com/us-cities/south-jordan-ut-population says it has already passed 90000 so will go with that</text>
    <extLst>
      <x:ext xmlns:xltc2="http://schemas.microsoft.com/office/spreadsheetml/2020/threadedcomments2" uri="{F7C98A9C-CBB3-438F-8F68-D28B6AF4A901}">
        <xltc2:checksum>2628417541</xltc2:checksum>
        <xltc2:hyperlink startIndex="0" length="70" url="https://worldpopulationreview.com/us-cities/south-jordan-ut-population"/>
      </x:ext>
    </extLst>
  </threadedComment>
  <threadedComment ref="H124" dT="2024-02-22T22:53:52.15" personId="{B80AFC29-A6F5-4378-ABDC-46CC0986F3EE}" id="{1806C539-9B58-41F6-B26D-8CAF4D263601}">
    <text xml:space="preserve">Effluent water from Jordan Basin Water Reclamation Facility. </text>
  </threadedComment>
  <threadedComment ref="E125" dT="2024-11-23T03:36:54.27" personId="{B80AFC29-A6F5-4378-ABDC-46CC0986F3EE}" id="{C20A10E3-196C-4C5F-ACED-BB8BF2A436E0}">
    <text>Planned – advanced water purification facility, groundwater injection
Construction – outfall, mbr/uv</text>
  </threadedComment>
  <threadedComment ref="K125" dT="2024-11-23T04:05:04.34" personId="{B80AFC29-A6F5-4378-ABDC-46CC0986F3EE}" id="{1AF993E4-8098-4391-B2AC-7F7EE059DCAE}">
    <text xml:space="preserve">Phase 1a of VenturaWaterPure will be on line at the end of 2027 and supply approximately 3,600 acre feet of water per year or 20% of the City’s demand. </text>
  </threadedComment>
  <threadedComment ref="F126" dT="2024-11-26T11:14:22.35" personId="{B80AFC29-A6F5-4378-ABDC-46CC0986F3EE}" id="{F89D87A3-6741-492C-A135-418272CF8684}">
    <text xml:space="preserve">Call this 0 Rakshit, as it's going to the same 2.7m ppl another project is already serving ie no additional ppl. </text>
  </threadedComment>
  <threadedComment ref="E127" dT="2024-01-08T06:48:34.70" personId="{B80AFC29-A6F5-4378-ABDC-46CC0986F3EE}" id="{67CAEE00-5087-4332-A109-CA3A43C85C96}">
    <text>(d) We are currently operating a pilot plant that is treating effluent from one of the wastewater treatment facilities.  We are working with stakeholders to explore this option.</text>
  </threadedComment>
  <threadedComment ref="E128" dT="2024-02-09T05:10:19.35" personId="{B80AFC29-A6F5-4378-ABDC-46CC0986F3EE}" id="{1C3B51AE-BEB4-43A3-B122-ACCA26EB512A}">
    <text>Phase 1 – Demonstration Facility design (80%), construction Spring 2024, operational testing and regulatory permitting
Phase 2 – Full-scale design and construction</text>
  </threadedComment>
  <threadedComment ref="F128" dT="2024-03-05T01:20:54.24" personId="{B80AFC29-A6F5-4378-ABDC-46CC0986F3EE}" id="{410C9E17-AEF4-46F5-B64D-052EB74A69A5}">
    <text>Scott rogers update 29k to 115k</text>
  </threadedComment>
  <threadedComment ref="E129" dT="2024-02-08T00:24:12.06" personId="{B80AFC29-A6F5-4378-ABDC-46CC0986F3EE}" id="{18034584-FE20-4124-92B6-ADDCC2320607}">
    <text xml:space="preserve">A small-scale pilot plant has been built and is expected to be fully commissioned by late February 2024. Data gathered during piloting will be used to evaluate the feasibility of PRW as a future water source option, guide full-scale facility planning and design, support permitting, and support drinking water regulatory development. Additionally, the facility will provide a venue for conducting tours and educating stakeholders on water purification processes.
Tertiary treated wastewater provides source water to the pilot plant. Treatment processes utilised are UF, RO, UV-AOP, GAC, and chlorination.
</text>
  </threadedComment>
  <threadedComment ref="G129" dT="2024-02-08T00:27:55.12" personId="{B80AFC29-A6F5-4378-ABDC-46CC0986F3EE}" id="{3C0F15E2-A060-4008-BF1B-5752C0C59989}">
    <text xml:space="preserve">Watercare will collaborate and consult with Māori (indigenous population of New Zealand), communities, and other stakeholders before making decisions on long-term water and wastewater solutions. We will also partner with Māori to co-design solutions that address any cultural sensitivities. 
By taking communities on the journey with us, we hope to secure a higher level of acceptance and support for PRW, ensuring sufficient community buy-in should the time come to implement a PRW solution.
</text>
  </threadedComment>
  <threadedComment ref="E130" dT="2024-02-11T05:44:00.55" personId="{B80AFC29-A6F5-4378-ABDC-46CC0986F3EE}" id="{F18C88E9-BE6F-45BF-A994-793DCEEBDE04}">
    <text>The design of the scheme is nearly complete and the project is heading into the procurement stage. The Estimated completion date of the project is 2030</text>
  </threadedComment>
  <threadedComment ref="F130" dT="2024-02-24T00:39:11.91" personId="{B80AFC29-A6F5-4378-ABDC-46CC0986F3EE}" id="{0C2D539A-B7F4-44FA-A5F3-F1BB6E0EF976}">
    <text>4978000 is the population of CoCT according to this site. https://www.macrotrends.net/cities/22481/cape-town/population#:~:text=The%20current%20metro%20area%20population,a%201.93%25%20increase%20from%202021. 
Mark said 'most parts' - I am judging that as 80% which gives a figure of 3982400</text>
    <extLst>
      <x:ext xmlns:xltc2="http://schemas.microsoft.com/office/spreadsheetml/2020/threadedcomments2" uri="{F7C98A9C-CBB3-438F-8F68-D28B6AF4A901}">
        <xltc2:checksum>565823676</xltc2:checksum>
        <xltc2:hyperlink startIndex="58" length="148" url="https://www.macrotrends.net/cities/22481/cape-town/population#:~:text=The%20current%20metro%20area%20population,a%201.93%25%20increase%20from%202021"/>
      </x:ext>
    </extLst>
  </threadedComment>
  <threadedComment ref="I130" dT="2024-02-11T05:45:35.19" personId="{B80AFC29-A6F5-4378-ABDC-46CC0986F3EE}" id="{42A64730-1E12-4C37-A912-D42094CC4C47}">
    <text xml:space="preserve">Initially the scheme will be a raw water augmentation, where we the purified water will be blended with raw water at the head of the Faure Water Treatment Plant.
Ultimately the goal is to have Reservoir Augmentation. </text>
  </threadedComment>
  <threadedComment ref="E131" dT="2024-02-11T06:12:19.23" personId="{B80AFC29-A6F5-4378-ABDC-46CC0986F3EE}" id="{098180B8-06A5-4758-9B96-E31803233E2F}">
    <text xml:space="preserve">Currently, the Project Quench demonstration project is in the final stage of construction with a completion date set for Spring 2024.  It is an approximately $4.5M US$ demonstration project focused on demonstrating the water quality achievable with a carbon-based system, operator training, and public engagement. </text>
  </threadedComment>
  <threadedComment ref="H131" dT="2024-02-11T06:12:44.73" personId="{B80AFC29-A6F5-4378-ABDC-46CC0986F3EE}" id="{CE2FB5FD-AE0E-4BFB-8F01-46865EC3F15B}">
    <text>A – public access quality reclaimed water.</text>
  </threadedComment>
  <threadedComment ref="I131" dT="2024-02-11T06:13:11.01" personId="{B80AFC29-A6F5-4378-ABDC-46CC0986F3EE}" id="{A3C8C088-EBFA-4EC5-918A-F83E6AD92DE6}">
    <text xml:space="preserve">A and D are both future possibilities.   
Potable reuse (direct or indirect) is not needed, as identified in our integrated water resources plan (IWRP) until the mid 2030’s.  </text>
  </threadedComment>
  <threadedComment ref="E132" dT="2024-02-05T19:09:31.00" personId="{B80AFC29-A6F5-4378-ABDC-46CC0986F3EE}" id="{1D75FA20-19A9-43E4-B57C-4E9E6F905B33}">
    <text xml:space="preserve">E.L. Huie Jr.  Constructed Wetlands 
 In 2005, Phase One of the Constructed Wetlands were brought online with a permitted flow of 3.6MGD.  Over the next 5 years, phases 2 through 4 were constructed and brought online to provide a total treatment capacity of 17.4 MGD.  
Panhandle Road Constructed Wetlands
was constructed in 2003 with a treatment capacity of 3.3 MGD.  </text>
  </threadedComment>
  <threadedComment ref="E133" dT="2024-02-09T03:34:40.98" personId="{B80AFC29-A6F5-4378-ABDC-46CC0986F3EE}" id="{C3457A5A-CF47-4C3E-A941-90D03F9A65BC}">
    <text xml:space="preserve">This was a demonstration project that operated from June 2021 to May 2022.  We partnered with Colorado School of Mines and Carollo to build a pilot carbon-based advanced water treatment plant housed inside a trailer for the purpose of conducting public outreach and exploring the compatibility of our source water.  The demonstration was designed as a mobile unit so it could be used by other water providers after our testing was complete.
</text>
  </threadedComment>
  <threadedComment ref="E134" dT="2024-01-31T08:33:47.06" personId="{B80AFC29-A6F5-4378-ABDC-46CC0986F3EE}" id="{F237E452-BC1F-409C-A66B-7F1B64BC644B}">
    <text>In construction – This program is a progressive design build project. The East County AWP Project consists of five packages. Project construction began in 2022, with the Program beginning to produce and distribute purified water in 2026.</text>
  </threadedComment>
  <threadedComment ref="I134" dT="2024-01-31T08:35:17.97" personId="{B80AFC29-A6F5-4378-ABDC-46CC0986F3EE}" id="{7B51B23D-166A-4BDF-B708-B97C298C38F0}">
    <text xml:space="preserve">Reservoir augmentation – purified water will go to leave the advanced water purification facility and travel approximately 10 miles through a new pipeline delivering water to Lake Jennings reservoir. The purified water will be blended with the water in Lake Jennings before being treated again at the R.M. Levy Water Treatment Facility and then delivers to the community. </text>
  </threadedComment>
  <threadedComment ref="F136" dT="2024-11-26T11:18:45.54" personId="{B80AFC29-A6F5-4378-ABDC-46CC0986F3EE}" id="{32E12786-C7A5-41F9-982D-771B25FDEEFA}">
    <text>It had 330000 noted here but they also said it’s the same project as Ethek 1 so will not count twice - actually I think thye might have said it’s a separate but same amount of ppl but I’ll call it zero just in case for conservatism</text>
  </threadedComment>
  <threadedComment ref="K137" dT="2024-07-19T07:25:45.42" personId="{B80AFC29-A6F5-4378-ABDC-46CC0986F3EE}" id="{5D28BDA2-0C84-4328-A769-B2232E37BAEA}">
    <text xml:space="preserve">Sydney said Future - I'll interpret this as 2040s/Unknown. I know it's the least mature of all his projeccts. </text>
  </threadedComment>
  <threadedComment ref="H138" dT="2024-07-23T00:53:21.36" personId="{B80AFC29-A6F5-4378-ABDC-46CC0986F3EE}" id="{9AC5BD13-149E-4019-A355-3108125ED436}">
    <text>Sydney says stormwater + seawater but I confirmed with mEgan, he meant A (RW from WW) + seawater</text>
  </threadedComment>
  <threadedComment ref="F139" dT="2024-07-23T00:55:25.07" personId="{B80AFC29-A6F5-4378-ABDC-46CC0986F3EE}" id="{9C7348C3-209D-4D14-B91C-394302DC4482}">
    <text>320000 but count as zero as it's non pot</text>
  </threadedComment>
  <threadedComment ref="G141" dT="2024-01-29T10:19:21.15" personId="{B80AFC29-A6F5-4378-ABDC-46CC0986F3EE}" id="{11CA9DFF-F630-42AF-8F9A-BB61DCC419CD}">
    <text>Indirect potable reuse but sets the region up for direct potable reuse</text>
  </threadedComment>
  <threadedComment ref="C142" dT="2024-02-08T19:22:51.84" personId="{B80AFC29-A6F5-4378-ABDC-46CC0986F3EE}" id="{717B899F-C751-4C7F-BAD8-F0870A14D44F}">
    <text xml:space="preserve">Our physical project facilities will be located in the City of Laguna Niguel. However, our project will serve portions of 6 cities, including all of the City of Laguna Niguel and City of Aliso Viejo, and portions of the City of Mission Viejo, City of Laguna Hills, City of San Juan Capistrano and City of Dana Point. 
</text>
  </threadedComment>
  <threadedComment ref="E142" dT="2024-02-08T01:51:56.65" personId="{B80AFC29-A6F5-4378-ABDC-46CC0986F3EE}" id="{43B2930A-7EA1-469A-8DAC-589541B8976C}">
    <text xml:space="preserve">This project is currently in the planning phase. We are preparing to conduct feasibility studies, leading to preliminary design and environmental review. We are currently doing significant stakeholder outreach. And lastly, we are aiming to implement a DPR Pilot Demonstration Plant in the next 3-4 years, and a full scale DPR facility in 5-8 years. </text>
  </threadedComment>
  <threadedComment ref="F142" dT="2024-02-08T19:21:13.93" personId="{B80AFC29-A6F5-4378-ABDC-46CC0986F3EE}" id="{CCB9DB95-D1C8-4BE1-95FC-300B5B59B65D}">
    <text xml:space="preserve">We serve approximately 55,000 connections that represents just over 170,000 people. 
</text>
  </threadedComment>
  <threadedComment ref="G142" dT="2024-02-08T01:56:19.45" personId="{B80AFC29-A6F5-4378-ABDC-46CC0986F3EE}" id="{B6DA4E6E-F287-44AC-BABA-65600BAD4DD8}">
    <text xml:space="preserve">Direct Potable Reuse and non-potable reuse of urban runoff/stormwater. </text>
  </threadedComment>
  <threadedComment ref="H142" dT="2024-02-08T01:56:57.86" personId="{B80AFC29-A6F5-4378-ABDC-46CC0986F3EE}" id="{C4A8A4AE-0164-45C8-BBF2-EB8FD1F642D5}">
    <text>Direct Potable Reuse - wastewater source
Non-potable Reuse – stormwater and urban runoff
Please note these two sources remain separate – stormwater / urban runoff would only be used in the non-potable reuse system and would not be used as a source water for direct potable reuse. The source for direct potable reuse will be exclusively wastewater.</text>
  </threadedComment>
  <threadedComment ref="I142" dT="2024-02-08T01:57:32.79" personId="{B80AFC29-A6F5-4378-ABDC-46CC0986F3EE}" id="{27E97988-961C-4B91-90B3-532081411B6A}">
    <text xml:space="preserve">DPR – Treated water augmentation
Non-potable Reuse – stormwater and urban runoff
</text>
  </threadedComment>
  <threadedComment ref="J142" dT="2024-02-08T01:52:03.42" personId="{B80AFC29-A6F5-4378-ABDC-46CC0986F3EE}" id="{BB2F46B8-DFAA-49B2-932F-A6539AC0FABA}">
    <text xml:space="preserve">This project is currently in the planning phase. We are preparing to conduct feasibility studies, leading to preliminary design and environmental review. We are currently doing significant stakeholder outreach. And lastly, we are aiming to implement a DPR Pilot Demonstration Plant in the next 3-4 years, and a full scale DPR facility in 5-8 years. </text>
  </threadedComment>
  <threadedComment ref="C143" dT="2024-02-07T07:39:16.45" personId="{B80AFC29-A6F5-4378-ABDC-46CC0986F3EE}" id="{75A1C62F-6802-4623-8FE5-8F476CC15A22}">
    <text xml:space="preserve">I said 1 even though there are 9 wastewater works they are taking over… she said some of them are rural areas. I don't know how many so keepig it 1 for now. </text>
  </threadedComment>
  <threadedComment ref="E143" dT="2024-02-06T06:29:15.66" personId="{B80AFC29-A6F5-4378-ABDC-46CC0986F3EE}" id="{AB9A6513-FD07-4036-8800-679CEDB232A6}">
    <text>The project is a demonstration plant.  It’s primary objective is for potable standard process water for Darvill Wastwater Works. The others objectives are to use it as a research facility to develop monitoring programs and to determine skill levels required for operations, as a training facility and finally  as an education facility where the public can visit an operational DPR plant.  This is part of the public buy-in strategy.</text>
  </threadedComment>
  <threadedComment ref="F143" dT="2024-02-07T05:07:31.50" personId="{B80AFC29-A6F5-4378-ABDC-46CC0986F3EE}" id="{3D749251-3580-453C-81AE-DBD4C5332B3C}">
    <text>NOTE TO RM: Don't count in average chart
MS said too early to tell</text>
  </threadedComment>
  <threadedComment ref="H143" dT="2024-02-06T06:29:54.62" personId="{B80AFC29-A6F5-4378-ABDC-46CC0986F3EE}" id="{1EC0FCBF-879F-4BA2-BA8B-852CB9F642D6}">
    <text>Final Effluent from Darvill Wastewater Works before chlorination.</text>
  </threadedComment>
  <threadedComment ref="I143" dT="2024-02-06T09:39:40.58" personId="{B80AFC29-A6F5-4378-ABDC-46CC0986F3EE}" id="{18FDE2F0-2DFA-43D2-8224-4AC3DCB09487}">
    <text xml:space="preserve">NOTE TO RM: MAY NOT COUNT IN TOTAL
e) The water is utilised without blending.  Although it is treated to potable standards, it is for demonstration and is utilised on the Darvill Wastewater plant.  It is not distributed.
Need to ask her what the FUTURE plant configuration is envisaged as. </text>
  </threadedComment>
  <threadedComment ref="K143" dT="2024-02-07T05:15:26.49" personId="{B80AFC29-A6F5-4378-ABDC-46CC0986F3EE}" id="{CD0F5A25-0907-48E8-99BD-9EA34AB86AA9}">
    <text>Unknown at this point</text>
  </threadedComment>
  <threadedComment ref="E144" dT="2024-02-06T10:51:13.04" personId="{B80AFC29-A6F5-4378-ABDC-46CC0986F3EE}" id="{BF5587F9-BD2F-4875-AC3C-1D6F343E56E8}">
    <text xml:space="preserve">C/D
The city recently completed a year-long demonstration facility involving membrane filtration, reverse osmosis, and UV AOP for potable reuse and is now moving into the full-scale design phase; updated cost estimates and regional engagement during the design phase will inform the implementation plan (specific projects and timeline). </text>
  </threadedComment>
  <threadedComment ref="F144" dT="2024-03-07T18:27:13.58" personId="{B80AFC29-A6F5-4378-ABDC-46CC0986F3EE}" id="{36836CD1-5B8B-4CD3-BFBF-A7E8C883EF63}">
    <text>They gave me the flyer after RMs model run</text>
  </threadedComment>
  <threadedComment ref="G144" dT="2024-02-06T10:51:54.67" personId="{B80AFC29-A6F5-4378-ABDC-46CC0986F3EE}" id="{C3A047C4-29CF-4BE4-B05B-0515B361B773}">
    <text xml:space="preserve">The city is primarily interested in direct potable reuse, but is evaluating the cost and non-cost impacts of both indirect and direct potable reuse. </text>
  </threadedComment>
  <threadedComment ref="I144" dT="2024-02-06T10:53:41.13" personId="{B80AFC29-A6F5-4378-ABDC-46CC0986F3EE}" id="{812AE8EE-838A-41CE-AC86-B7691BF49DD0}">
    <text>A/D</text>
  </threadedComment>
  <threadedComment ref="E145" dT="2024-02-10T04:30:31.22" personId="{B80AFC29-A6F5-4378-ABDC-46CC0986F3EE}" id="{6D702330-F622-4F83-BA02-656A9CA9358C}">
    <text>C. Currently in design with construction expected to begin in 2025.</text>
  </threadedComment>
  <threadedComment ref="F145" dT="2024-02-10T04:34:31.22" personId="{B80AFC29-A6F5-4378-ABDC-46CC0986F3EE}" id="{8DD46EBE-FAAB-432B-BE3D-D7C567D78525}">
    <text xml:space="preserve">TMWA has roughly 135,000 connections which is over 400,000 people. This facility will produce up to 2MGD, which is a small fraction of the total potable water demand.  
</text>
  </threadedComment>
  <threadedComment ref="J145" dT="2024-02-10T04:37:10.70" personId="{B80AFC29-A6F5-4378-ABDC-46CC0986F3EE}" id="{8C845502-DF6D-4454-9B97-7AD904BB80F6}">
    <text xml:space="preserve">The facility will come on line in the 2020s for testing and groundwater injection. Groundwater travel time is many years so extracted water will not be served to the public until 2030s. </text>
  </threadedComment>
  <threadedComment ref="C146" dT="2024-06-16T04:24:05.52" personId="{B80AFC29-A6F5-4378-ABDC-46CC0986F3EE}" id="{9688287E-1B09-4C52-936A-96AC2BC8FE35}">
    <text>No number given instead 'Central Coast region'</text>
  </threadedComment>
  <threadedComment ref="E146" dT="2024-06-16T04:19:45.55" personId="{B80AFC29-A6F5-4378-ABDC-46CC0986F3EE}" id="{B88831B6-2B91-40CC-94E6-D6DC5DFACA16}">
    <text xml:space="preserve">Potential.
PRW has been identified as a preferred supply option in the Central Coast Water Security Plan. Based on demand yield assessment, it is likely Council would be looking to implement this scheme in approximately 15-years.
In the meantime, Council is focussing on increasing community awareness and understanding of PRW and working with our regulators to develop confidence in PRW. </text>
  </threadedComment>
  <threadedComment ref="G146" dT="2024-06-16T04:20:11.52" personId="{B80AFC29-A6F5-4378-ABDC-46CC0986F3EE}" id="{90C1F79D-7818-4B2F-BFF1-B40C216065A4}">
    <text>Indirect potable reuse. 
It is envisaged at this stage that PRW will be delivered to Wyong River, upstream of the water supply weir. The water would be mixed with surface water from Wyong River and then be pumped to Mardi Dam where it would be mixed with surface water from Ourimbah Creek and Mangrove Creek Dam.</text>
  </threadedComment>
  <threadedComment ref="I146" dT="2024-06-16T04:21:14.04" personId="{B80AFC29-A6F5-4378-ABDC-46CC0986F3EE}" id="{63E67F28-32E1-4F46-86A0-08E6776E1E04}">
    <text>It is envisaged at this stage that PRW will be delivered to Wyong River, upstream of the water supply weir. The water would be mixed with surface water from Wyong River and then be pumped to Mardi Dam where it would be mixed with surface water from Ourimbah Creek and Mangrove Creek Dam.</text>
  </threadedComment>
  <threadedComment ref="C147" dT="2024-06-16T04:46:31.26" personId="{B80AFC29-A6F5-4378-ABDC-46CC0986F3EE}" id="{3797CFAB-AEB6-4338-875A-37514CB1B287}">
    <text>Typically, it will service Newcastle LGA, Lake Macquarie LGA and parts of Port Stephens LGA. During a drought it may also service Cessnock LGA and Maitland LGA. Will also service Central Coast LGA through the inter-region connection. 
I went for 1 as default and for Newcastle</text>
  </threadedComment>
  <threadedComment ref="E147" dT="2024-06-16T04:44:31.95" personId="{B80AFC29-A6F5-4378-ABDC-46CC0986F3EE}" id="{36FE7127-FFDE-4FB2-8A0B-038374E2C007}">
    <text>Hunter Water will explore purified recycled water for drinking as a potential future option to augment our drinking water supply. We have committed to engaging with our community and stakeholders about this option, and the implementation of an education program to help the community understand the water cycle and the potential role purified recycled water could play in our region’s water future.</text>
  </threadedComment>
  <threadedComment ref="I147" dT="2024-06-16T04:45:28.04" personId="{B80AFC29-A6F5-4378-ABDC-46CC0986F3EE}" id="{9BA17CAA-C7D9-450E-83BF-42631AB8AC04}">
    <text>At this stage our initial investigations are reviewing reservoir augmentation at Grahamstown Dam. Further and alternative options could be explored as our investigations continue.</text>
  </threadedComment>
  <threadedComment ref="C148" dT="2024-06-16T04:34:38.96" personId="{B80AFC29-A6F5-4378-ABDC-46CC0986F3EE}" id="{535ABC19-B225-4884-8F57-6ADB94F1F156}">
    <text>1-3 (Ballina/Byron and Lismore)</text>
  </threadedComment>
  <threadedComment ref="E148" dT="2024-06-16T04:33:08.31" personId="{B80AFC29-A6F5-4378-ABDC-46CC0986F3EE}" id="{C6AAC8F5-57D2-4ABB-8C3A-C6C53CF56FF3}">
    <text>D – Exploring the potential for PRW schemes.</text>
  </threadedComment>
  <threadedComment ref="F148" dT="2024-06-16T04:35:00.57" personId="{B80AFC29-A6F5-4378-ABDC-46CC0986F3EE}" id="{2852C441-8DAE-4BA9-860B-2E2652D0732F}">
    <text>Up to 100k</text>
  </threadedComment>
  <threadedComment ref="I148" dT="2024-06-16T04:33:50.87" personId="{B80AFC29-A6F5-4378-ABDC-46CC0986F3EE}" id="{0022B26F-68E0-4000-8654-DB37CC837919}">
    <text>All are considered in the study.
Most likely: B, C, and D.</text>
  </threadedComment>
  <threadedComment ref="F149" dT="2024-11-26T11:22:55.37" personId="{B80AFC29-A6F5-4378-ABDC-46CC0986F3EE}" id="{A2A54B72-87B8-49DC-BA66-C2AD24DA247C}">
    <text>Don’t know but its tiny. Calling it 0</text>
  </threadedComment>
  <threadedComment ref="E150" dT="2024-02-07T08:04:29.91" personId="{B80AFC29-A6F5-4378-ABDC-46CC0986F3EE}" id="{79BD6F8F-22AB-473D-9AC8-BB17437021ED}">
    <text>We are currently in Phase 1 of construction. Phase 1 is working to provide Pure Water to the Northern part of the City by the end of 2025. 
Phase 2 of construction is in the planning phase, and once completed with provide nearly half of the City of San Diego’s water supply by 2035.</text>
  </threadedComment>
  <threadedComment ref="F150" dT="2024-02-07T08:03:40.18" personId="{B80AFC29-A6F5-4378-ABDC-46CC0986F3EE}" id="{7E735923-1C48-4A7C-B5A1-93A306913574}">
    <text>https://worldpopulationreview.com/us-cities/san-diego-ca-population</text>
    <extLst>
      <x:ext xmlns:xltc2="http://schemas.microsoft.com/office/spreadsheetml/2020/threadedcomments2" uri="{F7C98A9C-CBB3-438F-8F68-D28B6AF4A901}">
        <xltc2:checksum>675483043</xltc2:checksum>
        <xltc2:hyperlink startIndex="0" length="67" url="https://worldpopulationreview.com/us-cities/san-diego-ca-population"/>
      </x:ext>
    </extLst>
  </threadedComment>
  <threadedComment ref="F150" dT="2024-05-26T11:26:05.66" personId="{B80AFC29-A6F5-4378-ABDC-46CC0986F3EE}" id="{794C0352-04C6-46B9-8615-C06EF99D0F0B}" parentId="{7E735923-1C48-4A7C-B5A1-93A306913574}">
    <text xml:space="preserve">No - Doug Campbell said this not correct, gave me the pop'n served (2019) estimates per plant, makes it slightly less. See his email saved in Overlaps and in San Diego. 2020s:  (452,632 + 258,772) = 711,404
2030s: (711,404 + 581,579 + 45,614) = 1,338,597
</text>
  </threadedComment>
  <threadedComment ref="F153" dT="2024-02-07T17:09:40.41" personId="{B80AFC29-A6F5-4378-ABDC-46CC0986F3EE}" id="{37B8C82A-B476-4136-82EC-1147C9105AB5}">
    <text>https://www.sfchronicle.com/sf/article/s-f-exodus-population-recovery-data-18564064.php</text>
    <extLst>
      <x:ext xmlns:xltc2="http://schemas.microsoft.com/office/spreadsheetml/2020/threadedcomments2" uri="{F7C98A9C-CBB3-438F-8F68-D28B6AF4A901}">
        <xltc2:checksum>4140699836</xltc2:checksum>
        <xltc2:hyperlink startIndex="0" length="87" url="https://www.sfchronicle.com/sf/article/s-f-exodus-population-recovery-data-18564064.php"/>
      </x:ext>
    </extLst>
  </threadedComment>
  <threadedComment ref="F153" dT="2024-02-26T01:15:17.83" personId="{B80AFC29-A6F5-4378-ABDC-46CC0986F3EE}" id="{19499E98-61B4-4C50-A550-F681314EA46B}" parentId="{37B8C82A-B476-4136-82EC-1147C9105AB5}">
    <text>I cahnged from 848k or whatever was in that article to 1m which was the figure Manisha gave</text>
  </threadedComment>
  <threadedComment ref="F154" dT="2024-02-26T02:30:05.21" personId="{B80AFC29-A6F5-4378-ABDC-46CC0986F3EE}" id="{B9B0F764-39D8-4AAD-9DD1-9F8CAE5DE026}">
    <text xml:space="preserve">See Manisha's note - she said 2.7m but I imagine that that would include the 1m that get PureWaterSF so don't want to double count them. </text>
  </threadedComment>
  <threadedComment ref="F155" dT="2024-11-26T11:24:19.24" personId="{B80AFC29-A6F5-4378-ABDC-46CC0986F3EE}" id="{AEB0D48B-87F3-4E14-B73E-9A760350B4E1}">
    <text xml:space="preserve">RM count this is zero. It's the same 2.7m as the other San Fran projects ie no additional people. </text>
  </threadedComment>
  <threadedComment ref="I155" dT="2024-02-09T05:43:08.59" personId="{B80AFC29-A6F5-4378-ABDC-46CC0986F3EE}" id="{3CB34FF6-C91D-4209-9692-B6BDD6A68275}">
    <text>part of the reuse water is blended into water reservoirs and used as a source of drinking water for public consumption. 
And, the other part is directly blended into the water distribution system for public consumption.  SEEING IF WE CAN ADD A STORY ON 2 LAYERS</text>
  </threadedComment>
  <threadedComment ref="E156" dT="2024-02-10T10:49:56.78" personId="{B80AFC29-A6F5-4378-ABDC-46CC0986F3EE}" id="{9CCC0247-9470-4DE2-B38E-0B2F81411802}">
    <text xml:space="preserve">Currently, the Silicon Valley Advanced Water Purification Center uses secondary treated wastewater from the San Jose/Santa Clara Regional Wastewater facility and further treats the water with Microfiltration, Reverse Osmosis, and Ultraviolet Light Disinfection. The Purified water is then blended with tertiary treated wastewater from the San Jose/Santa Clara Regional Wastewater facility to created enhanced recycled water. The water produced from both facilities is used for non-potable uses in San Jose, Santa Clara, and Milpitas. 
We are currently in between option “c” and “d”. We have plans to build another Purification Center in the Palo Alto, CA area and potentially expand the Silicon Valley Advanced Water Purification Center in San Jose, CA. </text>
  </threadedComment>
  <threadedComment ref="F156" dT="2024-02-10T10:53:42.20" personId="{B80AFC29-A6F5-4378-ABDC-46CC0986F3EE}" id="{667DA53F-1356-41E1-BE98-7149C1B119C7}">
    <text xml:space="preserve">They say 'nearly 1.9 million' so I've guessed that, it is probably low balling it but that's ok </text>
  </threadedComment>
  <threadedComment ref="F156" dT="2024-06-16T00:07:02.91" personId="{B80AFC29-A6F5-4378-ABDC-46CC0986F3EE}" id="{1EA11DE1-CFF8-4E20-B155-AA2E5026A29E}" parentId="{667DA53F-1356-41E1-BE98-7149C1B119C7}">
    <text>I'm changing it to zero til I get an actual number from them….</text>
  </threadedComment>
  <threadedComment ref="F156" dT="2024-11-26T11:24:59.14" personId="{B80AFC29-A6F5-4378-ABDC-46CC0986F3EE}" id="{8C5691D7-D430-4AC3-A053-923DDBCB5887}" parentId="{667DA53F-1356-41E1-BE98-7149C1B119C7}">
    <text xml:space="preserve">Hossein: It will be less than 1.9 million (will depend on the populations growth) </text>
  </threadedComment>
  <threadedComment ref="I156" dT="2024-02-09T05:43:08.59" personId="{B80AFC29-A6F5-4378-ABDC-46CC0986F3EE}" id="{3074019C-437A-4A06-867B-098E3355B814}">
    <text>part of the reuse water is blended into water reservoirs and used as a source of drinking water for public consumption. 
And, the other part is directly blended into the water distribution system for public consumption.  SEEING IF WE CAN ADD A STORY ON 2 LAYERS</text>
  </threadedComment>
  <threadedComment ref="E157" dT="2024-02-09T01:47:41.45" personId="{B80AFC29-A6F5-4378-ABDC-46CC0986F3EE}" id="{37CD3A75-B79A-475C-961E-3DA83AD8294C}">
    <text>Seqwater has one operational plant and two plants currently kept in care and maintenance mode. 
Seqwater is examining further opportunities to utilise the Western Corridor Recycled Water Scheme to supply to industry and agricultural customers to offset potable demand.  
The Scheme will also continue to remain a drought response measure.</text>
  </threadedComment>
  <threadedComment ref="G157" dT="2024-02-09T01:48:52.51" personId="{B80AFC29-A6F5-4378-ABDC-46CC0986F3EE}" id="{90BDE9CF-A21F-498F-8C26-8E81224B02BD}">
    <text xml:space="preserve">A (whole of system) as a drought response measure &amp; B (industrial customers).
Note from DF: That is flat out not true for B, if it’s for industrial customers, by definition it’s not potable reuse. </text>
  </threadedComment>
  <threadedComment ref="F159" dT="2024-03-04T05:09:18.22" personId="{B80AFC29-A6F5-4378-ABDC-46CC0986F3EE}" id="{E7F7D7E1-3B6E-4E5E-BA3D-20EDED85A856}">
    <text>Was 4148000 in RM calcs</text>
  </threadedComment>
  <threadedComment ref="I160" dT="2024-02-09T05:43:08.59" personId="{B80AFC29-A6F5-4378-ABDC-46CC0986F3EE}" id="{E8441E6A-BE76-44FC-B7D8-B65C43E6CA36}">
    <text>part of the reuse water is blended into water reservoirs and used as a source of drinking water for public consumption. 
And, the other part is directly blended into the water distribution system for public consumption.  SEEING IF WE CAN ADD A STORY ON 2 LAYERS</text>
  </threadedComment>
  <threadedComment ref="E161" dT="2024-01-08T06:03:02.55" personId="{B80AFC29-A6F5-4378-ABDC-46CC0986F3EE}" id="{1E3C984B-8342-43BD-BE8B-F4C6E29BDC50}" done="1">
    <text>Bench and Pilot testing were completed.  Now the project is in design phase. Zohreh specified D</text>
  </threadedComment>
  <threadedComment ref="F161" dT="2024-01-09T00:01:29.46" personId="{B80AFC29-A6F5-4378-ABDC-46CC0986F3EE}" id="{67D8B987-01A4-41C9-9C55-48EB47CC6093}">
    <text>See Zohreh extra email info do not publish</text>
  </threadedComment>
  <threadedComment ref="K161" dT="2024-01-09T00:02:34.06" personId="{B80AFC29-A6F5-4378-ABDC-46CC0986F3EE}" id="{9546E7E5-3C83-4A52-A911-93DA4C6A749B}">
    <text>Next few years was zohreh's note so 2020s.</text>
  </threadedComment>
  <threadedComment ref="C163" dT="2024-02-14T16:09:22.73" personId="{B80AFC29-A6F5-4378-ABDC-46CC0986F3EE}" id="{CB0FD6D4-CD45-4D19-9C39-1D7A0019DB69}">
    <text xml:space="preserve">See Ammerman email
hanks. So it sounds like the estimate of how many people would be drinking the water if a scheme is built, would be: 
All of Altamonte Springs, City of Maitland, Eatonville, Winter Park, Longwood Your list of whole sale customers appears to be those we are providing wastewater service to. The whole sale water agreements are limited to Seminole County residence adjacent to Altamonte’s service area. Perhaps say something like “Altamonte provides drinking water to all customers within the City limits as well as Seminole County residence adjacent to the City. The City also emergency interconnect agreements with Seminole County and Florida Government Utility Authority.   
Some of Seminole County – should I include Sanford? Are there any other cities? See above. Sanford is not served by the City.
In total it seems like about 6 cities could be drinking the purified recycled water from Altamonte Springs? The population numbers in the table below are our best estimate of total population served. This includes customers in AS and Seminole County. The list of City’s refers to our whole sale wastewater service agreements. Sorry for any confusion on this point my earlier communications might have caused. 
</text>
  </threadedComment>
  <threadedComment ref="E163" dT="2024-01-09T01:03:50.33" personId="{B80AFC29-A6F5-4378-ABDC-46CC0986F3EE}" id="{847C7E98-E166-4BD6-A198-3499B7F2D138}">
    <text xml:space="preserve">pureALTA falls within the exploring/potential category. The pilot was constructed in 2016 and a year-long study was conducted demonstrating the ozone/BAF based system could reliably achieve the regulated and unregulated water quality requirements. </text>
  </threadedComment>
  <threadedComment ref="F163" dT="2024-02-05T10:19:53.21" personId="{B80AFC29-A6F5-4378-ABDC-46CC0986F3EE}" id="{C9465AD4-7F0B-482E-971D-F50333173AB8}">
    <text xml:space="preserve">I've gone with the 2025 figure in David A's email, as it's the whole pop'n served and in other places I have used currrent (2024ish) population figures for estimated popn. </text>
  </threadedComment>
  <threadedComment ref="G163" dT="2024-01-09T01:06:13.00" personId="{B80AFC29-A6F5-4378-ABDC-46CC0986F3EE}" id="{27C43333-80D2-43F6-9B71-F84D95F0285F}">
    <text xml:space="preserve">The pureALTA concept assumed direct potable reuse when and if it is implemented at scale. </text>
  </threadedComment>
  <threadedComment ref="I163" dT="2024-01-09T01:07:11.56" personId="{B80AFC29-A6F5-4378-ABDC-46CC0986F3EE}" id="{F9A2533A-5145-487C-9394-50E799246FCB}">
    <text>The conceptual level plans call for treated water augmentation if pureALTA is implemented at scale.</text>
  </threadedComment>
  <threadedComment ref="J163" dT="2024-02-14T16:00:31.44" personId="{B80AFC29-A6F5-4378-ABDC-46CC0986F3EE}" id="{203948C3-8DA6-493A-B2FA-86F047634C6A}">
    <text xml:space="preserve">Difficult to say. How about “The City is within the Central Florida Planning Initiative (CFWI) area which has been identified as a high growth area which will likely required new and non-traditional water supplies as populations continue to increase. Potable reuse projects, such as pureALTA, provide an additional option to meeting these future demands which may be less expensive and more reliable than surface waters or brackish ground water sources.”  
Thanks – I actually don’t need a statement, no one will even be able to see Altamonte Springs in this figure; I’m just after an estimate of when it would get built, if it does get built:  the 2020s, 2030s or 2040s?  We’re simply adding up total projected capacity by decade, across the whole world. For the purposes of providing an estimate say 2030s but this is just a best guess.
</text>
  </threadedComment>
  <threadedComment ref="C164" dT="2024-02-13T11:57:11.52" personId="{B80AFC29-A6F5-4378-ABDC-46CC0986F3EE}" id="{09FD1D3C-053A-42F3-937C-428AC275C265}">
    <text xml:space="preserve">How many cities will be supplied with the water from your full scale program? Your form mentions Calabasas, Agoura Hills, Westlake Village, Hidden Hills, Oak Park – are they all cities? If so would you say 5?  Somewhere else it mentions Thousand Oaks – is that what you might call another city or not? – Correct. Those are all cities that will receive Pure Water. Please note that we also serve some unincorporated areas of LA County (Chatsworth &amp; Malibou Lake). I don’t know that we want to mention Thousand Oaks, as they only *may* receive pure water through our interconnection with them. I will defer to Oliver on that one. Sounds like it’s safer to say 5 then? (Better to undercount than over-count?) Does that sound like a good approach Oliver? 5 is probably more accurate.  Any water to Thousand Oaks and other areas served by Calleguas Municipal Water District would be incidental if we use our intertie.  This water will be used to serve demands in the LVMWD and TWSD service areas. It will also become a fraction of our overall supply, so any water sent through district interconnection could contain a portion of pure water.
</text>
  </threadedComment>
  <threadedComment ref="E164" dT="2024-02-11T05:08:13.59" personId="{B80AFC29-A6F5-4378-ABDC-46CC0986F3EE}" id="{37B9D4F8-6877-4D26-ACE9-5CB8F1387827}">
    <text>Planned – The Pure Water Project is scheduled to be operational by 2028. The JPA is in the procurement phase as of December 2023, having approved the environmental impact report December 2022.</text>
  </threadedComment>
  <threadedComment ref="F165" dT="2024-02-14T15:51:36.32" personId="{B80AFC29-A6F5-4378-ABDC-46CC0986F3EE}" id="{ACEA4E46-9674-414F-826D-8FC230F83B7A}">
    <text>The 10 MGD PLANT AT 130 GPCD THIS WOULD EQUAL 77,000 PEOPLE.  SAME AQUIFER, SAME DISTRIBUTION SYSTEM.  DUE TO THE GEOGRAPHIC DISTANCE (12 MILES) BETWEEN THE TWO PROJECTS, IT IS UNLIKELY THAT SOMEONE WILL RECEIVE WATER FROM BOTH PROJECTS. 
DF go back &amp; check later that that isn't a 'meets the needs of how many ppl's full water suppply' answer</text>
  </threadedComment>
  <threadedComment ref="E166" dT="2024-11-23T08:21:04.93" personId="{B80AFC29-A6F5-4378-ABDC-46CC0986F3EE}" id="{1EC8805E-3EAE-45EE-A9A7-08243C7C3572}">
    <text>Exploring (there is an existing stormwater harvesting scheme which supplements the drinking water supply for Orange, which is an innovative way to supplement the current water sources). Council is intending to undertake a Preliminary Business Case for a future PRW Treatment Demonstration Plant and Learning Centre – (d)</text>
  </threadedComment>
  <threadedComment ref="G166" dT="2024-11-23T08:21:31.00" personId="{B80AFC29-A6F5-4378-ABDC-46CC0986F3EE}" id="{8C71DF29-37AC-4F17-BC22-194635017D97}">
    <text>For any future PRW scheme – (a) IPR</text>
  </threadedComment>
  <threadedComment ref="H166" dT="2024-11-23T08:21:49.73" personId="{B80AFC29-A6F5-4378-ABDC-46CC0986F3EE}" id="{33CB72D7-1967-4FE8-A7DC-1E1C140DF03D}">
    <text xml:space="preserve">For any future PRW scheme – (a) recycled water from wastewater </text>
  </threadedComment>
  <threadedComment ref="I166" dT="2024-11-23T08:22:15.46" personId="{B80AFC29-A6F5-4378-ABDC-46CC0986F3EE}" id="{1E072724-90BE-4C92-A9C2-14EA07DB71F8}">
    <text>For any future PRW scheme – (b) reservoir augmentation</text>
  </threadedComment>
  <threadedComment ref="F167" dT="2024-02-11T01:23:33.75" personId="{B80AFC29-A6F5-4378-ABDC-46CC0986F3EE}" id="{447F1A39-9221-4DED-AA4E-3AD485B94EC7}">
    <text xml:space="preserve">How many people (not connections to properties) is your potable reuse program expected to serve? (eg Google tells me the population of Santa Monica is 86,452… will the water produced when SWIP potable reuse goes live be distributed to them all?) Approximately 90,000 residents. And yes, once potable reuse goes live with groundwater injection it will eventually be distributed to everyone after retention time in the groundwater basin and final treatment through the City’s drinking water treatment plant.
</text>
    <extLst>
      <x:ext xmlns:xltc2="http://schemas.microsoft.com/office/spreadsheetml/2020/threadedcomments2" uri="{F7C98A9C-CBB3-438F-8F68-D28B6AF4A901}">
        <xltc2:checksum>1246877598</xltc2:checksum>
        <xltc2:hyperlink startIndex="121" length="10" url="https://aus01.safelinks.protection.outlook.com/?url=https%3A%2F%2Furldefense.com%2Fv3%2F__https%3A%2Fworldpopulationreview.com%2Fus-cities%2Fsanta-monica-ca-population__%3B!!OfuUnHCITYtmmjM!pKRYT4CmNal9KR2B04yxbBA4fxNVCWZkptiaC2WZKcP4YyBHqwleZaEJr67E16AgLXYL03Qm3dlD7juYZuDswC-6487J1Asx5eVd3MM%24&amp;data=05%7C02%7Cdanielle.francis%40wsaa.asn.au%7C8cf0addfa74e4dcc4caa08dc1b8b4400%7Cb7623afd7fd24f2cb52f58a25b652288%7C0%7C0%7C638415532238514829%7CUnknown%7CTWFpbGZsb3d8eyJWIjoiMC4wLjAwMDAiLCJQIjoiV2luMzIiLCJBTiI6Ik1haWwiLCJXVCI6Mn0%3D%7C3000%7C%7C%7C&amp;sdata=Mg1R%2B8r5Wptevf0aawu5B2XNLucmb7%2BKb9iIU9IvMvw%3D&amp;reserved=0"/>
      </x:ext>
    </extLst>
  </threadedComment>
  <threadedComment ref="G167" dT="2024-02-11T03:54:25.21" personId="{B80AFC29-A6F5-4378-ABDC-46CC0986F3EE}" id="{05ADE006-E6D7-4AAE-B12A-FC88252F5D54}">
    <text>Indirect potable reuse but also serving irrigation and dual-plumbing applications</text>
  </threadedComment>
  <threadedComment ref="I167" dT="2024-02-11T04:02:11.47" personId="{B80AFC29-A6F5-4378-ABDC-46CC0986F3EE}" id="{12856344-EF90-4E20-9A1F-023147B33A2C}">
    <text>Groundwater augmentation – subsurface application through groundwater injection. However, SWIP meets all treatment requirements within the facilities and does not require blending with diluent water.</text>
  </threadedComment>
  <threadedComment ref="J167" dT="2024-02-11T04:04:37.50" personId="{B80AFC29-A6F5-4378-ABDC-46CC0986F3EE}" id="{611E73DA-1361-4604-8930-47C8D6F6B9AF}">
    <text>I need to allocate you to a category (because I’ll be grouping them on the map). I’m going to allocate you as Planned, since your potable reuse is planned to start summer 2024. (I note your non-potable is Operating already, but our map is specifically focussing on potable reuse. Ok? Rereading the “Operating” line, SWIP would fall under Operating. The facility is now permitted for groundwater recharge and the injection well is substantially complete, but we are waiting for Summer 2024 due to permit amendments on the drinking water side for another project currently in construction. So because we won’t start producing water until summer, we cannot start injecting water until then as well. Convoluted answer so maybe see proposed revisions below. Let me know if that is better.
SWIP is operating, currently serving approximately 20 irrigation and dual-plumbing customers, with plans to serve dozens more customers by 2029. Groundwater recharge operations are available and planned to begin Summer 2024.</text>
  </threadedComment>
  <threadedComment ref="C168" dT="2024-02-15T00:08:52.29" personId="{B80AFC29-A6F5-4378-ABDC-46CC0986F3EE}" id="{051B937C-4EC0-4D87-8C91-CE55B42A5712}">
    <text xml:space="preserve">La boucle Reuse Jourdain permet de réinjecter les eaux affinées dans le réservoir du Jaunay. L’usine de production d’eau potable du Jaunay dessert un secteur géographique d’environ 15 villes qui représente une population de 75.000 personnes en hiver et 150.000 personnes en été.
</text>
  </threadedComment>
  <threadedComment ref="E169" dT="2024-02-14T00:20:16.77" personId="{B80AFC29-A6F5-4378-ABDC-46CC0986F3EE}" id="{CC0341CE-91AC-4DC0-B971-07A79E60C5C1}">
    <text>Exploring or Potential. The District commissioned a Feasibility Study in 2021 that is 95% complete.</text>
  </threadedComment>
  <threadedComment ref="E170" dT="2024-02-16T00:03:45.99" personId="{B80AFC29-A6F5-4378-ABDC-46CC0986F3EE}" id="{8021C235-BF71-4ECB-946B-AB20700EF9E5}">
    <text>Planned – Design is complete, but construction is on hold.</text>
  </threadedComment>
  <threadedComment ref="F170" dT="2024-11-26T11:29:19.32" personId="{B80AFC29-A6F5-4378-ABDC-46CC0986F3EE}" id="{3203E7E3-51B4-4E6C-84EA-723B07C05FA2}">
    <text xml:space="preserve">RM, they won't give us a value. So can we include all the other Clearwater data but not this column. </text>
  </threadedComment>
  <threadedComment ref="E171" dT="2024-02-19T06:50:27.83" personId="{B80AFC29-A6F5-4378-ABDC-46CC0986F3EE}" id="{C58599DA-5267-47E9-8CC1-737A884502D8}">
    <text>C: planned. Our next public consultation is in summer 2024. We expect to apply for planning permission (via a Development Consent Order) in summer 2025.</text>
  </threadedComment>
  <threadedComment ref="G171" dT="2024-02-19T06:51:34.26" personId="{B80AFC29-A6F5-4378-ABDC-46CC0986F3EE}" id="{DD9DA841-1930-41EB-AF7A-E82ABAD2A9CA}">
    <text>A: Indirect water recycling (we don’t say reuse in the UK)</text>
  </threadedComment>
  <threadedComment ref="G172" dT="2024-02-19T07:07:23.15" personId="{B80AFC29-A6F5-4378-ABDC-46CC0986F3EE}" id="{64A75D3D-5388-4085-8733-4CFD500C03DB}">
    <text>A: Indirect water recycling (we don’t say reuse in the UK)</text>
  </threadedComment>
  <threadedComment ref="I172" dT="2024-02-19T10:15:20.58" personId="{B80AFC29-A6F5-4378-ABDC-46CC0986F3EE}" id="{C37CD761-A6F5-4773-87A6-8E2379AF9C83}">
    <text>E: River augmentation. If approved, the Sandown Water Recycling Project would release purified recycled water into the Eastern River Yar – supplementing flows to increase available abstraction further downstream.</text>
  </threadedComment>
  <threadedComment ref="F173" dT="2024-02-15T11:25:00.66" personId="{B80AFC29-A6F5-4378-ABDC-46CC0986F3EE}" id="{FD09FB6E-0E7F-4040-AD56-9EAA6199A937}">
    <text xml:space="preserve">This one isnt as simple as we serve an area of over 900 square miles and both our water treatment plants and planned water purification facilities are spread out across that area.  </text>
  </threadedComment>
  <threadedComment ref="F173" dT="2024-11-26T11:30:14.91" personId="{B80AFC29-A6F5-4378-ABDC-46CC0986F3EE}" id="{F0CDE0D5-40F5-45AD-9D47-876A66A76B54}" parentId="{FD09FB6E-0E7F-4040-AD56-9EAA6199A937}">
    <text xml:space="preserve">RM, they won't give us a value. So can we include all the other Jacksonville data but not this column. </text>
  </threadedComment>
  <threadedComment ref="H173" dT="2024-02-15T11:17:41.25" personId="{B80AFC29-A6F5-4378-ABDC-46CC0986F3EE}" id="{E5675172-BF99-4A70-9311-66111EAE7EBF}">
    <text>Reclaimed water (recycled water from wastewater)</text>
  </threadedComment>
  <threadedComment ref="I173" dT="2024-02-15T11:18:32.61" personId="{B80AFC29-A6F5-4378-ABDC-46CC0986F3EE}" id="{FEE9EEE7-95A8-491A-8C66-F87BEC896DE6}">
    <text>Groundwater augmentation. Purified water will be conveyed back to the aquifer using aquifer replenishment wells. Aquifer replenishment results in a proportional increase in permitted withdrawals of potable source supply.</text>
  </threadedComment>
  <threadedComment ref="F175" dT="2024-11-26T11:31:32.08" personId="{B80AFC29-A6F5-4378-ABDC-46CC0986F3EE}" id="{7443A513-0DB9-4805-8E5F-534A5B2F39C7}">
    <text xml:space="preserve">It’s 13400 but since this is the one where I’m getting conflicting messages about whether there’s double counting, I’m going to call it zero. </text>
  </threadedComment>
  <threadedComment ref="F176" dT="2024-11-26T11:31:45.95" personId="{B80AFC29-A6F5-4378-ABDC-46CC0986F3EE}" id="{7AFDE617-74BD-4113-A2B2-0A8E8FDA3911}">
    <text xml:space="preserve">It’s 270000 but since this is the one where I’m getting conflicting messages about whether there’s double counting, I’m going to call it zero. </text>
  </threadedComment>
  <threadedComment ref="F177" dT="2024-06-05T19:54:07.44" personId="{B80AFC29-A6F5-4378-ABDC-46CC0986F3EE}" id="{F2CE1BCC-52E7-4844-BC7D-0665D9129202}">
    <text xml:space="preserve">Andres explained in Ovelaps LA emails that NEXT supplies 1 million… but it will overlap with the first 2, so GWRS &amp; DPR Headworks are cumulative in their own right but by 2040s its 1 million total. So I have deducated 270000 + 13400 from the 1 million total so that we don’t double cuont them. </text>
  </threadedComment>
  <threadedComment ref="F177" dT="2024-11-26T11:32:56.87" personId="{B80AFC29-A6F5-4378-ABDC-46CC0986F3EE}" id="{AAF8CE4A-FFD7-4D37-9D87-1BA5D2AC833C}" parentId="{F2CE1BCC-52E7-4844-BC7D-0665D9129202}">
    <text xml:space="preserve">It’s 716600 but since this is the one where I’m getting conflicting messages about whether there’s double counting, I’m going to call it zero. </text>
  </threadedComment>
  <threadedComment ref="K177" dT="2024-06-05T02:48:52.11" personId="{B80AFC29-A6F5-4378-ABDC-46CC0986F3EE}" id="{6DE461DA-B8E5-41FB-B8DE-17F442BDEF2C}">
    <text>Andres said - Phased from 2030’s - 2040’s   in his template, and in the later email about overlaps he corrected 2030s to 2040s</text>
  </threadedComment>
  <threadedComment ref="E178" dT="2024-02-19T00:58:14.61" personId="{B80AFC29-A6F5-4378-ABDC-46CC0986F3EE}" id="{6789B398-991D-41B5-B378-488EC1567611}">
    <text>In construction, the project is being implemented in various phases with the first phase focussing on the Maselspoort Water Treatment Works’ filters refurbishment and plant de-bottling commencing in 2024.
The reuse plant will initially have a IPR &amp; DPR combined treatment capacity of 70 ML/day after initial project phases are completed and an final reuse treatment capacity of 130 ML/day.</text>
  </threadedComment>
  <threadedComment ref="E179" dT="2024-02-17T01:31:39.72" personId="{B80AFC29-A6F5-4378-ABDC-46CC0986F3EE}" id="{3897794C-3F86-46EC-A917-A0CF429D5EEA}">
    <text>Opearting Under permit</text>
  </threadedComment>
  <threadedComment ref="C180" dT="2024-02-14T04:23:59.56" personId="{B80AFC29-A6F5-4378-ABDC-46CC0986F3EE}" id="{A2715065-A53E-459F-AC0F-B604FD874618}">
    <text xml:space="preserve">How many CITIES will be supplied with the pure water from your project/facility?  Do you happen to have a rough figure for this? For many places it’s just 1, their own city; but some of the Texas places wholesale to dozens of others, for example, and WRD supplies to 43 cities in LA County. Your number must be huge?! Let’s go with more than 100 cities. 
</text>
  </threadedComment>
  <threadedComment ref="F180" dT="2024-02-14T04:23:28.50" personId="{B80AFC29-A6F5-4378-ABDC-46CC0986F3EE}" id="{2FA1702E-D0A7-4500-BB32-8E587E923B6D}">
    <text xml:space="preserve">How many PEOPLE (not properties) will be supplied with the pure water from your project/facility?  Is the answer 19 million? I know your story says that PWSC will produce enough water for 1.5 million people, but my question is slightly different, it’s how many ppl will receive water that contains purified water (presumably a lot more). Up to 15 million. While Metropolitan’s entire service area is 19 million and they all benefit, up to 15 million could receive the water.
</text>
  </threadedComment>
  <threadedComment ref="F180" dT="2024-11-26T11:35:27.71" personId="{B80AFC29-A6F5-4378-ABDC-46CC0986F3EE}" id="{0D15B207-07F4-432F-AC0F-398849ED52B3}" parentId="{2FA1702E-D0A7-4500-BB32-8E587E923B6D}">
    <text xml:space="preserve">The estimate is 15 million but since it’s the one where I’m getting conflicting info on whether there’s overlaps, I’ll call it 0 for conservatism. </text>
  </threadedComment>
  <threadedComment ref="E181" dT="2024-02-17T13:03:38.68" personId="{B80AFC29-A6F5-4378-ABDC-46CC0986F3EE}" id="{084B0B76-B9FC-438F-82CE-152D16020537}">
    <text xml:space="preserve">Operating, though this exploratory project is not currently active.
DF will explain that Operating means supplying to municipal system. </text>
  </threadedComment>
  <threadedComment ref="G181" dT="2024-02-17T13:04:13.14" personId="{B80AFC29-A6F5-4378-ABDC-46CC0986F3EE}" id="{CD08C05F-77D2-4617-9529-DA45E1046EC3}">
    <text>High purity water for brewing beer</text>
  </threadedComment>
  <threadedComment ref="I181" dT="2024-02-17T13:05:15.24" personId="{B80AFC29-A6F5-4378-ABDC-46CC0986F3EE}" id="{179056EF-DA0D-4E6D-9E41-E8308AD5F86C}">
    <text>High purity water for demonstration and education</text>
  </threadedComment>
  <threadedComment ref="E182" dT="2024-02-10T11:22:28.97" personId="{B80AFC29-A6F5-4378-ABDC-46CC0986F3EE}" id="{3FC59F19-0C31-4181-82B4-718759058723}">
    <text>Polk County’s Cherry Hill DPR Pilot project includes design, construction, and 12 months of demonstration testing that began August 16, 2023. It is a feasibility study and 14,400 gpd (10gpm) field-scale treatment facility to explore the development of purified recycled water for long-term water supply planning.</text>
  </threadedComment>
  <threadedComment ref="H182" dT="2024-02-10T11:23:12.96" personId="{B80AFC29-A6F5-4378-ABDC-46CC0986F3EE}" id="{C7B22977-E309-48C1-B782-846BB4BFA3E0}">
    <text>Reclaimed water from Polk County’s Northwest Regional Wastewater Treatment Facility</text>
  </threadedComment>
  <threadedComment ref="K182" dT="2024-02-15T23:22:32.97" personId="{B80AFC29-A6F5-4378-ABDC-46CC0986F3EE}" id="{7944F4C8-5546-4816-B978-66AE34606FEC}">
    <text xml:space="preserve">Again, pending Board approval, we would expect to start blending the purified recycled water into the community distribution system after all full-scale construction and permitting is achieved. This would occur no sooner than 2028.
</text>
  </threadedComment>
</ThreadedComments>
</file>

<file path=xl/threadedComments/threadedComment6.xml><?xml version="1.0" encoding="utf-8"?>
<ThreadedComments xmlns="http://schemas.microsoft.com/office/spreadsheetml/2018/threadedcomments" xmlns:x="http://schemas.openxmlformats.org/spreadsheetml/2006/main">
  <threadedComment ref="B3" dT="2024-01-15T01:55:32.08" personId="{B80AFC29-A6F5-4378-ABDC-46CC0986F3EE}" id="{28F68F7A-CB15-410A-9369-70D4AFA2B837}">
    <text>The WHERE is Column D: the WHAT is usually Column H</text>
  </threadedComment>
  <threadedComment ref="E7" dT="2024-06-14T07:18:46.81" personId="{B80AFC29-A6F5-4378-ABDC-46CC0986F3EE}" id="{D9C44275-BA9B-476F-AC7E-1B5392CF19E5}">
    <text xml:space="preserve">Operational 10Ml/day (existing scheme
In Construction 15Ml/day (optimization &amp; renewal)
Planned 10Ml/day (Additional Wellfield and Treatment Capacity)
I have counted this as OPERATING as it is already in use, which is more relevant than the enhancements in progress. </text>
  </threadedComment>
  <threadedComment ref="F7" dT="2024-02-24T06:10:15.22" personId="{B80AFC29-A6F5-4378-ABDC-46CC0986F3EE}" id="{7A79C21A-5B91-44EF-A83F-B6A5966E9EB8}">
    <text>David Allpass said 150k - 175k so I have gone with the lower</text>
  </threadedComment>
  <threadedComment ref="J7" dT="2024-06-14T07:26:59.25" personId="{B80AFC29-A6F5-4378-ABDC-46CC0986F3EE}" id="{0177E4A2-7E19-4850-A222-5D8D06D39C95}">
    <text xml:space="preserve">David only gave Phase 1 (Optimisation) – 2025 
Phase 2 (Expansion)- 2038
 ie the dates for the improvement works so I will check with him the start year for the existing scheme. </text>
  </threadedComment>
  <threadedComment ref="C8" dT="2024-06-05T19:34:22.70" personId="{B80AFC29-A6F5-4378-ABDC-46CC0986F3EE}" id="{0900A41F-C397-4F53-BA00-B1129DAA59E2}">
    <text>Aurora + 10 WISE partnership</text>
  </threadedComment>
  <threadedComment ref="F8" dT="2024-02-23T03:26:16.18" personId="{B80AFC29-A6F5-4378-ABDC-46CC0986F3EE}" id="{DB5590E7-85C7-4E6C-BD5A-E4CDED3C7C13}">
    <text>From their video</text>
  </threadedComment>
  <threadedComment ref="H8" dT="2024-06-05T19:32:09.46" personId="{B80AFC29-A6F5-4378-ABDC-46CC0986F3EE}" id="{D70F6588-B95C-4D65-9657-30E65EA8D8F4}">
    <text>Aurora Water recaptures water from the South Platte River near Brighton, CO. This water was previously used by Aurora customers and has been treated by Metro Water Recovery. Aurora owns water rights which allows for reuse of the majority of its water to the point of extinction.</text>
  </threadedComment>
  <threadedComment ref="C10" dT="2024-06-16T03:20:43.43" personId="{B80AFC29-A6F5-4378-ABDC-46CC0986F3EE}" id="{7486892A-1608-4E6A-9F85-7D8CC562754A}">
    <text>The scheme can reclaim and pump up to 1.75 m³/s of treated water to the Llobregat river, 8 km. upstream of water withdrawal to DWTP.
The actual pumping rate varies daily, depending on natural river flows. In 2023, a total of 35,848,601 m³ of reclaimed water was pumped, averaging 1.14 m³/s.
The water produced at the DWTP is supplied to an area with approximately three million inhabitants and 21 towns, supplemented by other DWTPs.
The reclamation plant was built in 2006, designed to be used for environmental and irrigation purposes. The pumping for indirect potable reuse (IPR) was added in 2009. Two trials followed, the most comprehensive in 2019. 
Continuous IPR operation began in November 2022 due to extreme drought conditions.</text>
  </threadedComment>
  <threadedComment ref="E10" dT="2024-06-16T03:09:27.43" personId="{B80AFC29-A6F5-4378-ABDC-46CC0986F3EE}" id="{997C95CB-CC6B-49B8-9846-3D39E27305AC}">
    <text>The project is operating from November 2022. 
It was conceived as a “safety net” against extreme droughts, and a trial was made in 2019. The 2021-2024 drought (still ongoing) forced the facilities to be put into operation, and they have now been running continuously for a year and a half.</text>
  </threadedComment>
  <threadedComment ref="E10" dT="2024-06-16T03:23:34.20" personId="{B80AFC29-A6F5-4378-ABDC-46CC0986F3EE}" id="{8137EB8E-1B39-4B01-A9CF-E88EBF20EFD3}" parentId="{997C95CB-CC6B-49B8-9846-3D39E27305AC}">
    <text>One distinctive aspect of this project is that it doesn't hinge on an advanced reclamation treatment (purification). Instead, we're using a plant originally designed for environmental and irrigation purposes, without major upgrades. The regeneration process involves coagulation-flocculation and weighted lamellar settling, followed by filtration through microscreens (10 µm) and combined disinfection using ultraviolet radiation (50 mJ/cm2), optionally with sodium hypochlorite. No membranes are used.
On the other side, the drinking water treatment plant employs an exhaustive treatment process. It has two advanced treatment lines running in parallel. After a shared initial stage for both treatments, involving sand removal, pre-oxidation with chlorine dioxide, flocculation, settling, and sand filtration, the water splits into two independent lines. One side undergoes ozone treatment and activated carbon filtration, while the other side goes through ultrafiltration and reverse osmosis treatment. 
Finally, water from both lines is blended, chlorinated, and distributed.
This underscores the importance of the monitoring we carried out in 2019, which aimed at evaluating the overall efficiency of the entire treatment process (WWTP — Reclamation — River buffer — DWTP).</text>
  </threadedComment>
  <threadedComment ref="F10" dT="2024-06-16T03:20:55.45" personId="{B80AFC29-A6F5-4378-ABDC-46CC0986F3EE}" id="{C803675A-3C86-463C-8333-5C297110CDDC}">
    <text>The scheme can reclaim and pump up to 1.75 m³/s of treated water to the Llobregat river, 8 km. upstream of water withdrawal to DWTP.
The actual pumping rate varies daily, depending on natural river flows. In 2023, a total of 35,848,601 m³ of reclaimed water was pumped, averaging 1.14 m³/s.
The water produced at the DWTP is supplied to an area with approximately three million inhabitants and 21 towns, supplemented by other DWTPs.
The reclamation plant was built in 2006, designed to be used for environmental and irrigation purposes. The pumping for indirect potable reuse (IPR) was added in 2009. Two trials followed, the most comprehensive in 2019. 
Continuous IPR operation began in November 2022 due to extreme drought conditions.</text>
  </threadedComment>
  <threadedComment ref="I10" dT="2024-06-16T03:14:22.38" personId="{B80AFC29-A6F5-4378-ABDC-46CC0986F3EE}" id="{918661D7-809E-42DE-866C-B3BF28AED558}">
    <text>Reservoir augmentation. 
However, it will suit better “river augmentation”, because  the water is not added to a reservoir but is directly mixed into the Llobregat River, 8 km upstream of the Drinking Water Treatment Plant. Anyway, this process reduces the need to release water from the Llobregat River's dams, ultimately resulting in more water being retained in the reservoirs.</text>
  </threadedComment>
  <threadedComment ref="C11" dT="2024-06-16T04:01:48.99" personId="{B80AFC29-A6F5-4378-ABDC-46CC0986F3EE}" id="{4AB4D8AC-4BA4-44C9-B2CD-6C458BBCEFBF}">
    <text>No answer provided it's not mainly for replenishment anyway</text>
  </threadedComment>
  <threadedComment ref="E11" dT="2024-06-16T03:59:46.14" personId="{B80AFC29-A6F5-4378-ABDC-46CC0986F3EE}" id="{A7EC6F73-358A-4F94-B580-D8590339FE46}">
    <text>The barrier was built in 2010, but the operation was stopped for financial reasons. The injection was resumed in 2021, and it has been in continuous operation since then. 
During the 2021-2024 drought (still ongoing) it has achieved a peak injection of 10.000 m3/day.</text>
  </threadedComment>
  <threadedComment ref="E11" dT="2024-06-16T04:02:49.04" personId="{B80AFC29-A6F5-4378-ABDC-46CC0986F3EE}" id="{1A6D8924-5A83-465A-AA70-954CA56C5977}" parentId="{A7EC6F73-358A-4F94-B580-D8590339FE46}">
    <text xml:space="preserve">In addition to the general reclamation treatment at El Prat de Llobregat plant (described in the “Indirect Potable Reuse in the Llobregat River” form), the water to be injected passes through a second (or “advanced”) reclamation system, including ultrafiltration, reverse osmosis (around 50% of the water) and UV disinfection. 
There are 14 injection wells located throughout the coastal shoreline.
</text>
  </threadedComment>
  <threadedComment ref="F11" dT="2024-06-16T04:02:14.54" personId="{B80AFC29-A6F5-4378-ABDC-46CC0986F3EE}" id="{A89BD5A5-8D92-4ED5-B907-C622B924D76E}">
    <text>No figure given and it's not for replenishment mainly anyway</text>
  </threadedComment>
  <threadedComment ref="G11" dT="2024-06-16T04:00:50.85" personId="{B80AFC29-A6F5-4378-ABDC-46CC0986F3EE}" id="{5C628FF6-063A-4442-AC66-A65C98C968C5}">
    <text>There is a component of indirect potable reuse, since the replenished aquifer is used for water supply purposes.</text>
  </threadedComment>
  <threadedComment ref="I11" dT="2024-06-16T04:01:09.82" personId="{B80AFC29-A6F5-4378-ABDC-46CC0986F3EE}" id="{2E4CB74C-8AE7-47DF-AE46-3E95838B1210}">
    <text>Groundwater augmentation. 
However, the main objective is to create a barrier to seawater intrusion, not to replenish.</text>
  </threadedComment>
  <threadedComment ref="E12" dT="2024-07-12T02:41:25.58" personId="{B80AFC29-A6F5-4378-ABDC-46CC0986F3EE}" id="{8CBD9CF6-4D95-43E7-896B-069AF86E95F5}">
    <text xml:space="preserve">Exploring or potential. Rancho Water is conducting feasibility studies and has developed an implementation plan.
</text>
  </threadedComment>
  <threadedComment ref="E13" dT="2024-06-16T00:55:31.01" personId="{B80AFC29-A6F5-4378-ABDC-46CC0986F3EE}" id="{53B61B1C-DE10-4023-84F0-F4E5DE77BFEF}">
    <text>The conveyance mechanism for the reuse water (pump station and pipeline) has been completed, we are in the planning stages of the upgrades to the wastewater treatment plant, which will begin construction in 2026 and completed by 2030.
DF note: I'm calling this Construction as it seems to represent the middle ground but will let terry decide</text>
  </threadedComment>
  <threadedComment ref="E15" dT="2024-02-25T11:18:16.30" personId="{B80AFC29-A6F5-4378-ABDC-46CC0986F3EE}" id="{79D2ED79-9DD5-4229-B663-94A2306E3782}">
    <text xml:space="preserve">We are operating the  WRP 7 days a week, supplying reclaimed water the Municipality. The Beaufort West WRP plant has been in operation since 10 January 2011. </text>
  </threadedComment>
  <threadedComment ref="F15" dT="2024-02-25T11:18:38.94" personId="{B80AFC29-A6F5-4378-ABDC-46CC0986F3EE}" id="{3DC7C5CE-AEF0-491B-9A4A-98A443F9DE04}">
    <text>Beaufort West Municipal supplies potable water to approximately 51 177 people (2021).</text>
  </threadedComment>
  <threadedComment ref="I15" dT="2024-02-25T11:17:46.86" personId="{B80AFC29-A6F5-4378-ABDC-46CC0986F3EE}" id="{80CC7231-6947-45B7-BE90-07418E7B81AD}">
    <text>Reservoir augmentation – blending purified recycled water into a water reservoir used as a source of drinking water supply for a public water system (Toilet-to-Tap)</text>
  </threadedComment>
  <threadedComment ref="C16" dT="2024-06-15T23:14:57.42" personId="{B80AFC29-A6F5-4378-ABDC-46CC0986F3EE}" id="{2CD56A7E-90A8-426D-9609-866AF7BB36A0}">
    <text>1 at this time</text>
  </threadedComment>
  <threadedComment ref="E16" dT="2024-06-15T23:06:00.28" personId="{B80AFC29-A6F5-4378-ABDC-46CC0986F3EE}" id="{B2DDA56C-6C6B-4B81-964E-F385F4661601}">
    <text>Bassil says Planning and exploring various options so I have gone with Exploring the most conservative, he can tell me if he wants to change</text>
  </threadedComment>
  <threadedComment ref="E16" dT="2024-06-23T23:59:12.30" personId="{B80AFC29-A6F5-4378-ABDC-46CC0986F3EE}" id="{96BCF3BE-0FB7-40B1-9CFD-FB3A131D8E94}" parentId="{B2DDA56C-6C6B-4B81-964E-F385F4661601}">
    <text xml:space="preserve">He said Planned not Exploring please. </text>
  </threadedComment>
  <threadedComment ref="G16" dT="2024-06-15T23:06:47.99" personId="{B80AFC29-A6F5-4378-ABDC-46CC0986F3EE}" id="{4B226324-D036-4BE7-941F-7E31A35B458A}">
    <text>At this time, includes both</text>
  </threadedComment>
  <threadedComment ref="E17" dT="2024-06-14T07:37:33.71" personId="{B80AFC29-A6F5-4378-ABDC-46CC0986F3EE}" id="{114D29C8-EC1B-40BB-AE42-B2F364D9898E}">
    <text xml:space="preserve">Phased: 
Ready for Operation: Strandfontein West WTP. 
Construction: 
CFA Replenishment Plant
Phillipi Water Treatment Plant
Planned:
Mitchells Plain WTP
I picked construction as that seemed to be the most definitive. </text>
  </threadedComment>
  <threadedComment ref="F17" dT="2024-06-14T07:49:55.40" personId="{B80AFC29-A6F5-4378-ABDC-46CC0986F3EE}" id="{32F6D59B-8917-4730-9281-B3E269B88E71}">
    <text>David Allpass said 325000 - 350,000 so I have gone with the most conservative</text>
  </threadedComment>
  <threadedComment ref="H17" dT="2024-06-14T07:40:51.24" personId="{B80AFC29-A6F5-4378-ABDC-46CC0986F3EE}" id="{52ADAEFB-F63C-47EE-B517-D869A4960315}">
    <text>c) Natural Aquifer Recharge &amp; Recycled water from wastewater</text>
  </threadedComment>
  <threadedComment ref="H17" dT="2024-06-14T07:42:55.29" personId="{B80AFC29-A6F5-4378-ABDC-46CC0986F3EE}" id="{7F7D3532-4FCC-48D4-BF2A-DB7D66E6F518}" parentId="{52ADAEFB-F63C-47EE-B517-D869A4960315}">
    <text xml:space="preserve">I have put RW from WW since this whole map is about the manmade intervention, not the natural aquifer bit. It's the bit that’s being recycled that we’re covering. </text>
  </threadedComment>
  <threadedComment ref="I17" dT="2024-06-14T07:52:01.05" personId="{B80AFC29-A6F5-4378-ABDC-46CC0986F3EE}" id="{598D236B-3B3A-4DF1-92AA-8DD8A3C85BBD}">
    <text xml:space="preserve">David said e) Groundwater Augmentation  &amp; Potable Water Supply….. I''m going to ask him if we can call that Groundwater since it inlcudes Groundwater, and add Other </text>
  </threadedComment>
  <threadedComment ref="I19" dT="2024-02-21T10:46:27.16" personId="{B80AFC29-A6F5-4378-ABDC-46CC0986F3EE}" id="{0BA18A12-B930-41E2-915E-45EB13F58AA3}">
    <text>Groundwater augmentation/groundwater replenishment reuse project (GRRP)</text>
  </threadedComment>
  <threadedComment ref="E20" dT="2024-02-15T11:51:53.21" personId="{B80AFC29-A6F5-4378-ABDC-46CC0986F3EE}" id="{53E75E40-6B3F-49DE-913D-12A7ECF6039C}">
    <text>Castle Rock Water was an integral partner to the development of the Direct Potable Reuse regulations being created in Colorado. In anticipation of these regulations and the inevitable reuse water supply source for Colorado, Castle Rock Water added Advanced Treatment to Plum Creek Water Purification Facility in 2020. A pilot project was conducted in 2018 to determine the treatment processes best suited for the environmental, financial and technological factors of the water system. Direct Potable Reuse regulations were approved in 2022.</text>
  </threadedComment>
  <threadedComment ref="I20" dT="2024-02-15T11:49:35.31" personId="{B80AFC29-A6F5-4378-ABDC-46CC0986F3EE}" id="{E23D2098-7217-4492-B37D-DC2B2034E3C9}">
    <text>This project is raw water augmentation in which the reuse water supply is pumped into a blending tank that also receives surface water and groundwater.</text>
  </threadedComment>
  <threadedComment ref="E21" dT="2024-02-15T22:31:37.54" personId="{B80AFC29-A6F5-4378-ABDC-46CC0986F3EE}" id="{CD8F1CE5-7D95-4FCD-8809-A0659284B9D2}">
    <text>Planned.   The Central Coast Blue project is entering the final stages of permitting and design.  Bidding and initiation of construction is dependent on funding and financing that are still uncertain due to recent State grant reductions and continued construction cost increase pressures and inflation impacts.</text>
  </threadedComment>
  <threadedComment ref="G21" dT="2024-02-15T22:31:59.46" personId="{B80AFC29-A6F5-4378-ABDC-46CC0986F3EE}" id="{77A1CD58-B74A-4403-BA6D-DE52448E66A3}">
    <text>Treated wastewater currently discharged to an ocean outfall under State permit by the City of Pismo Beach</text>
  </threadedComment>
  <threadedComment ref="I21" dT="2024-02-15T22:32:47.79" personId="{B80AFC29-A6F5-4378-ABDC-46CC0986F3EE}" id="{2F6E35D9-4830-44F1-8E8F-814EEC6A6B95}">
    <text>Groundwater augmentation establishing a freshwater barrier along a section of the coastline in the project area as a seawater intrusion barrier.</text>
  </threadedComment>
  <threadedComment ref="E23" dT="2024-02-22T11:47:35.16" personId="{B80AFC29-A6F5-4378-ABDC-46CC0986F3EE}" id="{E045C268-6B71-4A02-9380-0ABEF99DA1EA}">
    <text>Planned (Currently in final design. Construction will begin in 2024 with the facility anticipated to be operational by early 2027.)</text>
  </threadedComment>
  <threadedComment ref="F23" dT="2024-03-07T12:20:29.39" personId="{B80AFC29-A6F5-4378-ABDC-46CC0986F3EE}" id="{3542FC8B-2A41-4F21-8A38-FFA4EF16CBD9}">
    <text xml:space="preserve">The project will produce enough water annually for approximately 10,000 households – or more than 30,000 residents. However, because EMWD’s distribution system is interconnected through its service area, purified water could potentially reach nearly 700,000 water customers.
</text>
  </threadedComment>
  <threadedComment ref="C24" dT="2024-03-05T02:56:58.26" personId="{B80AFC29-A6F5-4378-ABDC-46CC0986F3EE}" id="{B8695E27-B4C3-4014-9118-08EDB3FA7F78}">
    <text>Used to be 6 for first set of calcs</text>
  </threadedComment>
  <threadedComment ref="E24" dT="2024-02-24T13:44:46.47" personId="{B80AFC29-A6F5-4378-ABDC-46CC0986F3EE}" id="{D1A84F22-3469-47D6-93B0-1477B5F2E480}">
    <text>(was in use 2012-17 and ongoing investigations to determine if it is still available for use in future)</text>
  </threadedComment>
  <threadedComment ref="F24" dT="2024-03-05T02:57:18.47" personId="{B80AFC29-A6F5-4378-ABDC-46CC0986F3EE}" id="{0E4D01A3-10D1-449B-8E08-D5349CDDB2D7}">
    <text>Used to say 220k for first set of calcs</text>
  </threadedComment>
  <threadedComment ref="C26" dT="2024-02-19T10:59:59.36" personId="{B80AFC29-A6F5-4378-ABDC-46CC0986F3EE}" id="{8DD70CC4-88F9-4B8E-BBF3-E6485544F9B4}">
    <text>See Leila note - no real cties but 1 is the default base score so using it</text>
  </threadedComment>
  <threadedComment ref="E26" dT="2024-02-06T00:57:33.03" personId="{B80AFC29-A6F5-4378-ABDC-46CC0986F3EE}" id="{FF47E30C-AE8A-41E8-95E0-6FD89796DD6E}">
    <text>The SWIFT Research Center, which currently replenishes the Potomac aquifer with up to one million gallons of SWIFT Water™ daily has been in operation since May 2018. The first full-scale SWIFT facility is currently under construction at HRSD’s James River Treatment Plant and is slated for completion in late 2026.</text>
  </threadedComment>
  <threadedComment ref="F26" dT="2024-02-19T11:05:32.43" personId="{B80AFC29-A6F5-4378-ABDC-46CC0986F3EE}" id="{5CF20621-FFE8-4A65-94EA-4D91DDC34F9F}">
    <text xml:space="preserve">38.5 MGD = potable for ~600K people (for public water supply/domestic use)
</text>
  </threadedComment>
  <threadedComment ref="F27" dT="2024-07-16T04:57:01.89" personId="{B80AFC29-A6F5-4378-ABDC-46CC0986F3EE}" id="{2F33A84C-072A-41D0-8CCB-BFB965E88072}">
    <text>This is Bart just told me that size dot (middle) for the PDF map</text>
  </threadedComment>
  <threadedComment ref="F28" dT="2024-02-21T11:52:35.68" personId="{B80AFC29-A6F5-4378-ABDC-46CC0986F3EE}" id="{5F0E678A-8B9E-4354-8F5C-09E494FC98C5}">
    <text>1,832,751 https://en.wikipedia.org/wiki/Essex</text>
    <extLst>
      <x:ext xmlns:xltc2="http://schemas.microsoft.com/office/spreadsheetml/2020/threadedcomments2" uri="{F7C98A9C-CBB3-438F-8F68-D28B6AF4A901}">
        <xltc2:checksum>437396855</xltc2:checksum>
        <xltc2:hyperlink startIndex="10" length="35" url="https://en.wikipedia.org/wiki/Essex"/>
      </x:ext>
    </extLst>
  </threadedComment>
  <threadedComment ref="F28" dT="2024-02-26T19:01:50.89" personId="{B80AFC29-A6F5-4378-ABDC-46CC0986F3EE}" id="{C2173CCE-DAB5-42A0-9C1C-EE4ED486D510}" parentId="{5F0E678A-8B9E-4354-8F5C-09E494FC98C5}">
    <text xml:space="preserve">Afsaneh mentioned that the water goes to Haningfield &amp; Langford WTW…. This number looks reasonable, I could see a website saying Haningfield WTW supplies 540000 households. Afsaneh getting a number. </text>
  </threadedComment>
  <threadedComment ref="F29" dT="2024-07-19T06:23:30.17" personId="{B80AFC29-A6F5-4378-ABDC-46CC0986F3EE}" id="{5A03C93F-46AD-421A-BB07-FBBB16B38DFF}">
    <text>Estimated 123822, 20% of eMalahleni water supply</text>
  </threadedComment>
  <threadedComment ref="H29" dT="2024-07-19T06:20:58.05" personId="{B80AFC29-A6F5-4378-ABDC-46CC0986F3EE}" id="{C30CC3E8-B2E0-4936-89BD-A42A4B240E4D}">
    <text>Acid mine drainage</text>
  </threadedComment>
  <threadedComment ref="E30" dT="2024-06-15T23:42:02.64" personId="{B80AFC29-A6F5-4378-ABDC-46CC0986F3EE}" id="{BDE0617D-543F-4631-9B98-C210230717BB}">
    <text>Pilot testing was completed by January 2023, project was finished by November 2023 and right now the project is under construction. We expect the construction to be finished by the end of this 2024 and began operations in early 2025.</text>
  </threadedComment>
  <threadedComment ref="H30" dT="2024-06-15T23:43:13.33" personId="{B80AFC29-A6F5-4378-ABDC-46CC0986F3EE}" id="{DD2EAC4F-2F16-46A4-A603-E94059334FD1}">
    <text xml:space="preserve">The project will be feed by regenerated from municipal treated wastewater </text>
  </threadedComment>
  <threadedComment ref="E31" dT="2024-02-13T08:13:57.18" personId="{B80AFC29-A6F5-4378-ABDC-46CC0986F3EE}" id="{919D15FD-E0F3-4A59-9F1F-2E8A6B89CC1D}">
    <text>LVL has been in operation since 2003, with an expansion that was completed in 2014</text>
  </threadedComment>
  <threadedComment ref="H31" dT="2024-02-13T08:14:39.35" personId="{B80AFC29-A6F5-4378-ABDC-46CC0986F3EE}" id="{7808573B-2E73-44B0-A699-640EE614953E}">
    <text>tertiary treated recycled water from wastewater</text>
  </threadedComment>
  <threadedComment ref="I31" dT="2024-02-13T08:15:10.24" personId="{B80AFC29-A6F5-4378-ABDC-46CC0986F3EE}" id="{E054F61E-3BBB-49A8-A38B-077C5D3F582F}">
    <text>groundwater augmentation; LVL is used to prevent seawater intrusion as well</text>
  </threadedComment>
  <threadedComment ref="F34" dT="2024-06-16T02:05:54.67" personId="{B80AFC29-A6F5-4378-ABDC-46CC0986F3EE}" id="{F73F1259-1FD7-4AC1-909E-48FB0BDFFC1B}">
    <text xml:space="preserve">Kendra: We serve 350,000 but not all of that population is served by this facility. Due to mixing of the system exact number is unknown. 
I have left as 0 to be conservative. </text>
  </threadedComment>
  <threadedComment ref="I34" dT="2024-06-16T02:04:17.51" personId="{B80AFC29-A6F5-4378-ABDC-46CC0986F3EE}" id="{2A009148-269A-4AEC-B00D-E0B90AF92BFF}">
    <text>C – it is a river (not an aqueduct) but this seems closest. Feel free to change to e if appropriate.</text>
  </threadedComment>
  <threadedComment ref="E35" dT="2024-02-26T23:46:08.55" personId="{B80AFC29-A6F5-4378-ABDC-46CC0986F3EE}" id="{0321D7F6-E2F5-4ED1-850A-6722D1AF6476}">
    <text>The advanced water treatment facilities are built and available to use, but the injection wells and accompanying conveyance facilities, are in the process of being designed.</text>
  </threadedComment>
  <threadedComment ref="F35" dT="2024-02-26T23:47:44.56" personId="{B80AFC29-A6F5-4378-ABDC-46CC0986F3EE}" id="{8D48FC99-5177-46B6-A756-4BC64F8E3DCA}">
    <text>The project will serve the entire population of Morro Bay, estimated to be approximately 11,000 people</text>
  </threadedComment>
  <threadedComment ref="H36" dT="2024-06-16T01:16:43.10" personId="{B80AFC29-A6F5-4378-ABDC-46CC0986F3EE}" id="{FA3B0298-5C57-4F28-BBFA-BCF347046937}">
    <text xml:space="preserve">c.      FROM PETER: Other - Pre-treated industrial wastewater – [poultry abbatoir] process water Do you have another word for poultry abbatoir? To reduce the yuck factor we use to call it a “food processing plant”, don’t know if that’s correct in English.
</text>
  </threadedComment>
  <threadedComment ref="I36" dT="2024-06-16T01:18:26.02" personId="{B80AFC29-A6F5-4378-ABDC-46CC0986F3EE}" id="{5A110A1A-C9A2-4C70-8206-AD1143FBA2A4}">
    <text>PETER NOTE: d.       Treated water augmentation (?)
Yes, something between c and d. Recycled water is pretreated with UF and UV, and then blended with brackish groundwater before delivery to a desalination plant.</text>
  </threadedComment>
  <threadedComment ref="H40" dT="2024-02-13T01:59:32.40" personId="{B80AFC29-A6F5-4378-ABDC-46CC0986F3EE}" id="{AA139348-99F5-4FCE-8A80-479624097B79}">
    <text>tertiary treated recycled water from wastewater</text>
  </threadedComment>
  <threadedComment ref="C43" dT="2024-06-16T02:32:37.66" personId="{B80AFC29-A6F5-4378-ABDC-46CC0986F3EE}" id="{58122788-4362-4CBA-870E-35A10B02587D}">
    <text>Pilot plant (chloramination, UF, RO, advanced oxidation, activated carbon filtration and remineralization) has a capacity of 6 m3/h until the RO phase and of 1 m3/h beyond the RO.
As mentioned before, once we start to go full-scale, we can report on specific data of each of the projects.
Ideally, at least one full scale project should come online before the end of this decade.</text>
  </threadedComment>
  <threadedComment ref="E43" dT="2024-06-16T02:30:35.89" personId="{B80AFC29-A6F5-4378-ABDC-46CC0986F3EE}" id="{74F5FB2D-CEEB-474B-A297-A080E7C8E5A9}">
    <text>In construction.
Experimental phase will most likely start by in early 2025, and it is intended to last, at least, 15 months.
DF NOTE: I EXPLAINED TO LLUIS THAT OUR MAP STAGES RELATE TO THE ULTIMATE PROJECT, SO WE WOULD CALL THIS EXPLORING, BECAUSE THE CONSTRUCTED PILOT WILL BE AN EXPLORATION TOWARDS A POSISBLE FUTURE PROJECT FOR ACTUAL IMPLEMENTATION.</text>
  </threadedComment>
  <threadedComment ref="F43" dT="2024-06-16T02:32:42.50" personId="{B80AFC29-A6F5-4378-ABDC-46CC0986F3EE}" id="{7A448AA7-A3F5-4B34-953F-743FEA1001AF}">
    <text>Pilot plant (chloramination, UF, RO, advanced oxidation, activated carbon filtration and remineralization) has a capacity of 6 m3/h until the RO phase and of 1 m3/h beyond the RO.
As mentioned before, once we start to go full-scale, we can report on specific data of each of the projects.
Ideally, at least one full scale project should come online before the end of this decade.</text>
  </threadedComment>
  <threadedComment ref="G43" dT="2024-06-16T02:31:08.52" personId="{B80AFC29-A6F5-4378-ABDC-46CC0986F3EE}" id="{4B876946-6B2B-44A7-A5B1-F816FB2AF314}">
    <text>Indirect potable reuse (direct potable reuse is forbidden by Spanish legislation, no matter what level of treatment)</text>
  </threadedComment>
  <threadedComment ref="I43" dT="2024-06-16T02:31:52.29" personId="{B80AFC29-A6F5-4378-ABDC-46CC0986F3EE}" id="{C61288D8-575B-4697-8D6C-5CF9B2193381}">
    <text>For this project, we solely aim at producing the purified water and to achieve its validation by health authorities. 
Once full-scale projects are implemented, we will be aiming at groundwater augmentation.</text>
  </threadedComment>
  <threadedComment ref="F44" dT="2024-02-22T23:50:23.57" personId="{B80AFC29-A6F5-4378-ABDC-46CC0986F3EE}" id="{2F097826-442B-42E9-8C12-E9D8A954D4FA}">
    <text>https://worldpopulationreview.com/us-cities/south-jordan-ut-population says it has already passed 90000 so will go with that</text>
    <extLst>
      <x:ext xmlns:xltc2="http://schemas.microsoft.com/office/spreadsheetml/2020/threadedcomments2" uri="{F7C98A9C-CBB3-438F-8F68-D28B6AF4A901}">
        <xltc2:checksum>2628417541</xltc2:checksum>
        <xltc2:hyperlink startIndex="0" length="70" url="https://worldpopulationreview.com/us-cities/south-jordan-ut-population"/>
      </x:ext>
    </extLst>
  </threadedComment>
  <threadedComment ref="H44" dT="2024-02-22T22:53:52.15" personId="{B80AFC29-A6F5-4378-ABDC-46CC0986F3EE}" id="{A2455088-7532-4237-BF31-722A764C3662}">
    <text xml:space="preserve">Effluent water from Jordan Basin Water Reclamation Facility. </text>
  </threadedComment>
  <threadedComment ref="E45" dT="2024-11-23T03:36:54.27" personId="{B80AFC29-A6F5-4378-ABDC-46CC0986F3EE}" id="{5B652F7C-A9A1-4296-AE86-188A33C108E3}">
    <text>Planned – advanced water purification facility, groundwater injection
Construction – outfall, mbr/uv</text>
  </threadedComment>
  <threadedComment ref="K45" dT="2024-11-23T04:05:04.34" personId="{B80AFC29-A6F5-4378-ABDC-46CC0986F3EE}" id="{F9AFF337-272D-40D4-9654-35D25089D466}">
    <text xml:space="preserve">Phase 1a of VenturaWaterPure will be on line at the end of 2027 and supply approximately 3,600 acre feet of water per year or 20% of the City’s demand. </text>
  </threadedComment>
  <threadedComment ref="E47" dT="2024-01-08T06:48:34.70" personId="{B80AFC29-A6F5-4378-ABDC-46CC0986F3EE}" id="{356BFDE1-0326-4B03-8067-730F3C78E0D6}">
    <text>(d) We are currently operating a pilot plant that is treating effluent from one of the wastewater treatment facilities.  We are working with stakeholders to explore this option.</text>
  </threadedComment>
  <threadedComment ref="E48" dT="2024-02-09T05:10:19.35" personId="{B80AFC29-A6F5-4378-ABDC-46CC0986F3EE}" id="{752C867B-E0BC-4D92-B059-2D847F58A191}">
    <text>Phase 1 – Demonstration Facility design (80%), construction Spring 2024, operational testing and regulatory permitting
Phase 2 – Full-scale design and construction</text>
  </threadedComment>
  <threadedComment ref="F48" dT="2024-03-05T01:20:54.24" personId="{B80AFC29-A6F5-4378-ABDC-46CC0986F3EE}" id="{CC626CD5-D169-4F7A-BAB6-38914F8F3817}">
    <text>Scott rogers update 29k to 115k</text>
  </threadedComment>
  <threadedComment ref="E49" dT="2024-02-08T00:24:12.06" personId="{B80AFC29-A6F5-4378-ABDC-46CC0986F3EE}" id="{06D646FE-05DB-4909-9404-AD173E142631}">
    <text xml:space="preserve">A small-scale pilot plant has been built and is expected to be fully commissioned by late February 2024. Data gathered during piloting will be used to evaluate the feasibility of PRW as a future water source option, guide full-scale facility planning and design, support permitting, and support drinking water regulatory development. Additionally, the facility will provide a venue for conducting tours and educating stakeholders on water purification processes.
Tertiary treated wastewater provides source water to the pilot plant. Treatment processes utilised are UF, RO, UV-AOP, GAC, and chlorination.
</text>
  </threadedComment>
  <threadedComment ref="G49" dT="2024-02-08T00:27:55.12" personId="{B80AFC29-A6F5-4378-ABDC-46CC0986F3EE}" id="{EDC8A20A-6C35-4A9E-A721-07B0F7790FDD}">
    <text xml:space="preserve">Watercare will collaborate and consult with Māori (indigenous population of New Zealand), communities, and other stakeholders before making decisions on long-term water and wastewater solutions. We will also partner with Māori to co-design solutions that address any cultural sensitivities. 
By taking communities on the journey with us, we hope to secure a higher level of acceptance and support for PRW, ensuring sufficient community buy-in should the time come to implement a PRW solution.
</text>
  </threadedComment>
  <threadedComment ref="C50" dT="2024-02-10T03:27:38.70" personId="{B80AFC29-A6F5-4378-ABDC-46CC0986F3EE}" id="{1A877AA2-1BED-4216-9C64-0F1CA043C328}">
    <text xml:space="preserve">] Its basically the southern section of Ballito only(Three neighbourhoods)
DF note: I feel like 3 neighbourhoods sill only makes for part of 1 city so 1. </text>
  </threadedComment>
  <threadedComment ref="F50" dT="2024-02-10T03:26:34.78" personId="{B80AFC29-A6F5-4378-ABDC-46CC0986F3EE}" id="{84F9363D-8056-4E39-A142-BA5A54195B8D}">
    <text xml:space="preserve">Approximately 15 Thousand people as well as the main business hub in Ballito(Malls and small storage and industries)
</text>
  </threadedComment>
  <threadedComment ref="I50" dT="2024-02-09T05:43:08.59" personId="{B80AFC29-A6F5-4378-ABDC-46CC0986F3EE}" id="{DAB3262A-2C83-4188-8A0B-26D95AFDBFD5}">
    <text>part of the reuse water is blended into water reservoirs and used as a source of drinking water for public consumption. 
And, the other part is directly blended into the water distribution system for public consumption.  SEEING IF WE CAN ADD A STORY ON 2 LAYERS</text>
  </threadedComment>
  <threadedComment ref="E52" dT="2024-02-11T05:44:00.55" personId="{B80AFC29-A6F5-4378-ABDC-46CC0986F3EE}" id="{4D6A6D86-E341-4759-8A1C-292A1F599FC6}">
    <text>The design of the scheme is nearly complete and the project is heading into the procurement stage. The Estimated completion date of the project is 2030</text>
  </threadedComment>
  <threadedComment ref="F52" dT="2024-02-24T00:39:11.91" personId="{B80AFC29-A6F5-4378-ABDC-46CC0986F3EE}" id="{EF2399F3-6FBC-418E-AF67-170BB10E0C46}">
    <text>4978000 is the population of CoCT according to this site. https://www.macrotrends.net/cities/22481/cape-town/population#:~:text=The%20current%20metro%20area%20population,a%201.93%25%20increase%20from%202021. 
Mark said 'most parts' - I am judging that as 80% which gives a figure of 3982400</text>
    <extLst>
      <x:ext xmlns:xltc2="http://schemas.microsoft.com/office/spreadsheetml/2020/threadedcomments2" uri="{F7C98A9C-CBB3-438F-8F68-D28B6AF4A901}">
        <xltc2:checksum>565823676</xltc2:checksum>
        <xltc2:hyperlink startIndex="58" length="148" url="https://www.macrotrends.net/cities/22481/cape-town/population#:~:text=The%20current%20metro%20area%20population,a%201.93%25%20increase%20from%202021"/>
      </x:ext>
    </extLst>
  </threadedComment>
  <threadedComment ref="I52" dT="2024-02-11T05:45:35.19" personId="{B80AFC29-A6F5-4378-ABDC-46CC0986F3EE}" id="{123FE1DA-BD36-4E39-B194-16ED4913CD47}">
    <text xml:space="preserve">Initially the scheme will be a raw water augmentation, where we the purified water will be blended with raw water at the head of the Faure Water Treatment Plant.
Ultimately the goal is to have Reservoir Augmentation. </text>
  </threadedComment>
  <threadedComment ref="E53" dT="2024-02-11T06:12:19.23" personId="{B80AFC29-A6F5-4378-ABDC-46CC0986F3EE}" id="{FE0C246E-56AB-4C12-8A43-C3BCEA80096A}">
    <text xml:space="preserve">Currently, the Project Quench demonstration project is in the final stage of construction with a completion date set for Spring 2024.  It is an approximately $4.5M US$ demonstration project focused on demonstrating the water quality achievable with a carbon-based system, operator training, and public engagement. </text>
  </threadedComment>
  <threadedComment ref="H53" dT="2024-02-11T06:12:44.73" personId="{B80AFC29-A6F5-4378-ABDC-46CC0986F3EE}" id="{D64FCAC3-1609-4F16-92BF-CEDE5226305E}">
    <text>A – public access quality reclaimed water.</text>
  </threadedComment>
  <threadedComment ref="I53" dT="2024-02-11T06:13:11.01" personId="{B80AFC29-A6F5-4378-ABDC-46CC0986F3EE}" id="{83F56C26-2BB7-4B3A-A5D1-74A3EAE83637}">
    <text xml:space="preserve">A and D are both future possibilities.   
Potable reuse (direct or indirect) is not needed, as identified in our integrated water resources plan (IWRP) until the mid 2030’s.  </text>
  </threadedComment>
  <threadedComment ref="E54" dT="2024-02-05T19:09:31.00" personId="{B80AFC29-A6F5-4378-ABDC-46CC0986F3EE}" id="{D46F4A3F-BE2C-4509-9AB0-CEBB6208BD52}">
    <text xml:space="preserve">E.L. Huie Jr.  Constructed Wetlands 
 In 2005, Phase One of the Constructed Wetlands were brought online with a permitted flow of 3.6MGD.  Over the next 5 years, phases 2 through 4 were constructed and brought online to provide a total treatment capacity of 17.4 MGD.  
Panhandle Road Constructed Wetlands
was constructed in 2003 with a treatment capacity of 3.3 MGD.  </text>
  </threadedComment>
  <threadedComment ref="E55" dT="2024-02-09T03:34:40.98" personId="{B80AFC29-A6F5-4378-ABDC-46CC0986F3EE}" id="{55CC3A8A-75A5-43DB-B802-EB901892390B}">
    <text xml:space="preserve">This was a demonstration project that operated from June 2021 to May 2022.  We partnered with Colorado School of Mines and Carollo to build a pilot carbon-based advanced water treatment plant housed inside a trailer for the purpose of conducting public outreach and exploring the compatibility of our source water.  The demonstration was designed as a mobile unit so it could be used by other water providers after our testing was complete.
</text>
  </threadedComment>
  <threadedComment ref="E56" dT="2024-01-31T08:33:47.06" personId="{B80AFC29-A6F5-4378-ABDC-46CC0986F3EE}" id="{1B392A4C-7BB7-4CAB-9A9B-5450E5C79607}">
    <text>In construction – This program is a progressive design build project. The East County AWP Project consists of five packages. Project construction began in 2022, with the Program beginning to produce and distribute purified water in 2026.</text>
  </threadedComment>
  <threadedComment ref="I56" dT="2024-01-31T08:35:17.97" personId="{B80AFC29-A6F5-4378-ABDC-46CC0986F3EE}" id="{BDAFDED0-961B-4B6D-9FC2-B1170AA2D490}">
    <text xml:space="preserve">Reservoir augmentation – purified water will go to leave the advanced water purification facility and travel approximately 10 miles through a new pipeline delivering water to Lake Jennings reservoir. The purified water will be blended with the water in Lake Jennings before being treated again at the R.M. Levy Water Treatment Facility and then delivers to the community. </text>
  </threadedComment>
  <threadedComment ref="K59" dT="2024-07-19T07:25:45.42" personId="{B80AFC29-A6F5-4378-ABDC-46CC0986F3EE}" id="{989121C0-A98B-4A72-9F9D-3435AF3AF991}">
    <text xml:space="preserve">Sydney said Future - I'll interpret this as 2040s/Unknown. I know it's the least mature of all his projeccts. </text>
  </threadedComment>
  <threadedComment ref="H60" dT="2024-07-23T00:53:21.36" personId="{B80AFC29-A6F5-4378-ABDC-46CC0986F3EE}" id="{415644E9-0C10-4E95-B2C5-17101F1ADC65}">
    <text>Sydney says stormwater + seawater but I confirmed with mEgan, he meant A (RW from WW) + seawater</text>
  </threadedComment>
  <threadedComment ref="F61" dT="2024-07-23T00:55:25.07" personId="{B80AFC29-A6F5-4378-ABDC-46CC0986F3EE}" id="{808AAAD0-54E2-4A76-A159-BEB4C556B2F8}">
    <text>320000 but count as zero as it's non pot</text>
  </threadedComment>
  <threadedComment ref="G63" dT="2024-01-29T10:19:21.15" personId="{B80AFC29-A6F5-4378-ABDC-46CC0986F3EE}" id="{83FD4F94-1FC5-4A19-9F98-18F626CCF646}">
    <text>Indirect potable reuse but sets the region up for direct potable reuse</text>
  </threadedComment>
  <threadedComment ref="C64" dT="2024-02-08T19:22:51.84" personId="{B80AFC29-A6F5-4378-ABDC-46CC0986F3EE}" id="{82E32894-1616-4445-9F37-55A236327F11}">
    <text xml:space="preserve">Our physical project facilities will be located in the City of Laguna Niguel. However, our project will serve portions of 6 cities, including all of the City of Laguna Niguel and City of Aliso Viejo, and portions of the City of Mission Viejo, City of Laguna Hills, City of San Juan Capistrano and City of Dana Point. 
</text>
  </threadedComment>
  <threadedComment ref="E64" dT="2024-02-08T01:51:56.65" personId="{B80AFC29-A6F5-4378-ABDC-46CC0986F3EE}" id="{5A329165-23B9-46F7-B405-CA87D7B50C3B}">
    <text xml:space="preserve">This project is currently in the planning phase. We are preparing to conduct feasibility studies, leading to preliminary design and environmental review. We are currently doing significant stakeholder outreach. And lastly, we are aiming to implement a DPR Pilot Demonstration Plant in the next 3-4 years, and a full scale DPR facility in 5-8 years. </text>
  </threadedComment>
  <threadedComment ref="F64" dT="2024-02-08T19:21:13.93" personId="{B80AFC29-A6F5-4378-ABDC-46CC0986F3EE}" id="{73A59AF8-D027-4E33-A0E2-9B38A0C99DFC}">
    <text xml:space="preserve">We serve approximately 55,000 connections that represents just over 170,000 people. 
</text>
  </threadedComment>
  <threadedComment ref="G64" dT="2024-02-08T01:56:19.45" personId="{B80AFC29-A6F5-4378-ABDC-46CC0986F3EE}" id="{815EFC8E-BF48-425F-9CD0-835C71593FA5}">
    <text xml:space="preserve">Direct Potable Reuse and non-potable reuse of urban runoff/stormwater. </text>
  </threadedComment>
  <threadedComment ref="H64" dT="2024-02-08T01:56:57.86" personId="{B80AFC29-A6F5-4378-ABDC-46CC0986F3EE}" id="{9EC25754-C624-44AF-AD43-55ADD695FF13}">
    <text>Direct Potable Reuse - wastewater source
Non-potable Reuse – stormwater and urban runoff
Please note these two sources remain separate – stormwater / urban runoff would only be used in the non-potable reuse system and would not be used as a source water for direct potable reuse. The source for direct potable reuse will be exclusively wastewater.</text>
  </threadedComment>
  <threadedComment ref="I64" dT="2024-02-08T01:57:32.79" personId="{B80AFC29-A6F5-4378-ABDC-46CC0986F3EE}" id="{2C5C31C9-5E97-4618-AD1C-4CDB1051193B}">
    <text xml:space="preserve">DPR – Treated water augmentation
Non-potable Reuse – stormwater and urban runoff
</text>
  </threadedComment>
  <threadedComment ref="J64" dT="2024-02-08T01:52:03.42" personId="{B80AFC29-A6F5-4378-ABDC-46CC0986F3EE}" id="{F328137E-3533-42DB-879A-CCC06D316F7C}">
    <text xml:space="preserve">This project is currently in the planning phase. We are preparing to conduct feasibility studies, leading to preliminary design and environmental review. We are currently doing significant stakeholder outreach. And lastly, we are aiming to implement a DPR Pilot Demonstration Plant in the next 3-4 years, and a full scale DPR facility in 5-8 years. </text>
  </threadedComment>
  <threadedComment ref="C67" dT="2024-02-07T07:39:16.45" personId="{B80AFC29-A6F5-4378-ABDC-46CC0986F3EE}" id="{6311306E-6CBF-4525-9DDB-7AD441D8A1A9}">
    <text xml:space="preserve">I said 1 even though there are 9 wastewater works they are taking over… she said some of them are rural areas. I don't know how many so keepig it 1 for now. </text>
  </threadedComment>
  <threadedComment ref="E67" dT="2024-02-06T06:29:15.66" personId="{B80AFC29-A6F5-4378-ABDC-46CC0986F3EE}" id="{D8CD9F93-FB3C-4B19-A461-9BEC2750CF36}">
    <text>The project is a demonstration plant.  It’s primary objective is for potable standard process water for Darvill Wastwater Works. The others objectives are to use it as a research facility to develop monitoring programs and to determine skill levels required for operations, as a training facility and finally  as an education facility where the public can visit an operational DPR plant.  This is part of the public buy-in strategy.</text>
  </threadedComment>
  <threadedComment ref="F67" dT="2024-02-07T05:07:31.50" personId="{B80AFC29-A6F5-4378-ABDC-46CC0986F3EE}" id="{8852BA1F-433E-408A-B1A3-A9C988AA43F3}">
    <text>NOTE TO RM: Don't count in average chart
MS said too early to tell</text>
  </threadedComment>
  <threadedComment ref="H67" dT="2024-02-06T06:29:54.62" personId="{B80AFC29-A6F5-4378-ABDC-46CC0986F3EE}" id="{6CB9990A-442B-4700-B9E3-ED44F09CEB2D}">
    <text>Final Effluent from Darvill Wastewater Works before chlorination.</text>
  </threadedComment>
  <threadedComment ref="I67" dT="2024-02-06T09:39:40.58" personId="{B80AFC29-A6F5-4378-ABDC-46CC0986F3EE}" id="{0E82CF16-9AEE-4542-A4A0-0B7B2A46EE78}">
    <text xml:space="preserve">NOTE TO RM: MAY NOT COUNT IN TOTAL
e) The water is utilised without blending.  Although it is treated to potable standards, it is for demonstration and is utilised on the Darvill Wastewater plant.  It is not distributed.
Need to ask her what the FUTURE plant configuration is envisaged as. </text>
  </threadedComment>
  <threadedComment ref="K67" dT="2024-02-07T05:15:26.49" personId="{B80AFC29-A6F5-4378-ABDC-46CC0986F3EE}" id="{B53DCC78-2E83-4AB7-B90A-BF5FA63F73DA}">
    <text>Unknown at this point</text>
  </threadedComment>
  <threadedComment ref="E68" dT="2024-02-06T10:51:13.04" personId="{B80AFC29-A6F5-4378-ABDC-46CC0986F3EE}" id="{4649D9C7-84F7-4941-9DCD-BDDD3F210AB7}">
    <text xml:space="preserve">C/D
The city recently completed a year-long demonstration facility involving membrane filtration, reverse osmosis, and UV AOP for potable reuse and is now moving into the full-scale design phase; updated cost estimates and regional engagement during the design phase will inform the implementation plan (specific projects and timeline). </text>
  </threadedComment>
  <threadedComment ref="F68" dT="2024-03-07T18:27:13.58" personId="{B80AFC29-A6F5-4378-ABDC-46CC0986F3EE}" id="{19C3BAE8-AF37-4D32-88EB-1C64EEBA489E}">
    <text>They gave me the flyer after RMs model run</text>
  </threadedComment>
  <threadedComment ref="G68" dT="2024-02-06T10:51:54.67" personId="{B80AFC29-A6F5-4378-ABDC-46CC0986F3EE}" id="{9F624A79-D23E-4A80-BA58-F7BB50C3A011}">
    <text xml:space="preserve">The city is primarily interested in direct potable reuse, but is evaluating the cost and non-cost impacts of both indirect and direct potable reuse. </text>
  </threadedComment>
  <threadedComment ref="I68" dT="2024-02-06T10:53:41.13" personId="{B80AFC29-A6F5-4378-ABDC-46CC0986F3EE}" id="{45623137-B5EC-4EB6-8DA1-6FA16E514BF6}">
    <text>A/D</text>
  </threadedComment>
  <threadedComment ref="E69" dT="2024-02-10T04:30:31.22" personId="{B80AFC29-A6F5-4378-ABDC-46CC0986F3EE}" id="{F5304839-60BE-41E8-9BF5-51DE7391AD0F}">
    <text>C. Currently in design with construction expected to begin in 2025.</text>
  </threadedComment>
  <threadedComment ref="F69" dT="2024-02-10T04:34:31.22" personId="{B80AFC29-A6F5-4378-ABDC-46CC0986F3EE}" id="{B9B7D2CA-EC0A-401E-ADD0-899BA8DFF1A4}">
    <text xml:space="preserve">TMWA has roughly 135,000 connections which is over 400,000 people. This facility will produce up to 2MGD, which is a small fraction of the total potable water demand.  
</text>
  </threadedComment>
  <threadedComment ref="J69" dT="2024-02-10T04:37:10.70" personId="{B80AFC29-A6F5-4378-ABDC-46CC0986F3EE}" id="{925AD225-83F5-453D-A365-2C91EAEE3FC6}">
    <text xml:space="preserve">The facility will come on line in the 2020s for testing and groundwater injection. Groundwater travel time is many years so extracted water will not be served to the public until 2030s. </text>
  </threadedComment>
  <threadedComment ref="C70" dT="2024-06-16T04:24:05.52" personId="{B80AFC29-A6F5-4378-ABDC-46CC0986F3EE}" id="{A38D30FE-87E5-4D18-B59E-9E1ABFD34881}">
    <text>No number given instead 'Central Coast region'</text>
  </threadedComment>
  <threadedComment ref="E70" dT="2024-06-16T04:19:45.55" personId="{B80AFC29-A6F5-4378-ABDC-46CC0986F3EE}" id="{5BA90B19-018E-4C54-8FA3-9C8B0A829C70}">
    <text xml:space="preserve">Potential.
PRW has been identified as a preferred supply option in the Central Coast Water Security Plan. Based on demand yield assessment, it is likely Council would be looking to implement this scheme in approximately 15-years.
In the meantime, Council is focussing on increasing community awareness and understanding of PRW and working with our regulators to develop confidence in PRW. </text>
  </threadedComment>
  <threadedComment ref="G70" dT="2024-06-16T04:20:11.52" personId="{B80AFC29-A6F5-4378-ABDC-46CC0986F3EE}" id="{0053B16A-425C-4382-9873-C45E240A8BAC}">
    <text>Indirect potable reuse. 
It is envisaged at this stage that PRW will be delivered to Wyong River, upstream of the water supply weir. The water would be mixed with surface water from Wyong River and then be pumped to Mardi Dam where it would be mixed with surface water from Ourimbah Creek and Mangrove Creek Dam.</text>
  </threadedComment>
  <threadedComment ref="I70" dT="2024-06-16T04:21:14.04" personId="{B80AFC29-A6F5-4378-ABDC-46CC0986F3EE}" id="{21FD1186-3011-4287-AB1C-C92CC6B67E0E}">
    <text>It is envisaged at this stage that PRW will be delivered to Wyong River, upstream of the water supply weir. The water would be mixed with surface water from Wyong River and then be pumped to Mardi Dam where it would be mixed with surface water from Ourimbah Creek and Mangrove Creek Dam.</text>
  </threadedComment>
  <threadedComment ref="C71" dT="2024-06-16T04:46:31.26" personId="{B80AFC29-A6F5-4378-ABDC-46CC0986F3EE}" id="{EE7E5D22-D4F3-4689-AFD3-82E4E8AE7AF1}">
    <text>Typically, it will service Newcastle LGA, Lake Macquarie LGA and parts of Port Stephens LGA. During a drought it may also service Cessnock LGA and Maitland LGA. Will also service Central Coast LGA through the inter-region connection. 
I went for 1 as default and for Newcastle</text>
  </threadedComment>
  <threadedComment ref="E71" dT="2024-06-16T04:44:31.95" personId="{B80AFC29-A6F5-4378-ABDC-46CC0986F3EE}" id="{78D31993-2137-4A99-817A-EE683AC8D3B6}">
    <text>Hunter Water will explore purified recycled water for drinking as a potential future option to augment our drinking water supply. We have committed to engaging with our community and stakeholders about this option, and the implementation of an education program to help the community understand the water cycle and the potential role purified recycled water could play in our region’s water future.</text>
  </threadedComment>
  <threadedComment ref="I71" dT="2024-06-16T04:45:28.04" personId="{B80AFC29-A6F5-4378-ABDC-46CC0986F3EE}" id="{67F44815-52BB-44B3-A9FA-76DBAE191D1F}">
    <text>At this stage our initial investigations are reviewing reservoir augmentation at Grahamstown Dam. Further and alternative options could be explored as our investigations continue.</text>
  </threadedComment>
  <threadedComment ref="C72" dT="2024-06-16T04:34:38.96" personId="{B80AFC29-A6F5-4378-ABDC-46CC0986F3EE}" id="{349600E0-DFEF-4F2C-BD6B-2B5929BD712C}">
    <text>1-3 (Ballina/Byron and Lismore)</text>
  </threadedComment>
  <threadedComment ref="E72" dT="2024-06-16T04:33:08.31" personId="{B80AFC29-A6F5-4378-ABDC-46CC0986F3EE}" id="{8A0D74C5-2B12-4D25-AB33-7736CA449E55}">
    <text>D – Exploring the potential for PRW schemes.</text>
  </threadedComment>
  <threadedComment ref="F72" dT="2024-06-16T04:35:00.57" personId="{B80AFC29-A6F5-4378-ABDC-46CC0986F3EE}" id="{2B78AC87-5FC7-4567-8906-3819F7956CB3}">
    <text>Up to 100k</text>
  </threadedComment>
  <threadedComment ref="I72" dT="2024-06-16T04:33:50.87" personId="{B80AFC29-A6F5-4378-ABDC-46CC0986F3EE}" id="{82E94B82-16F1-4A2D-A691-EAEAA581C64D}">
    <text>All are considered in the study.
Most likely: B, C, and D.</text>
  </threadedComment>
  <threadedComment ref="E74" dT="2024-02-07T08:04:29.91" personId="{B80AFC29-A6F5-4378-ABDC-46CC0986F3EE}" id="{EC4921D2-434D-4E98-A78E-96916EDE83C0}">
    <text>We are currently in Phase 1 of construction. Phase 1 is working to provide Pure Water to the Northern part of the City by the end of 2025. 
Phase 2 of construction is in the planning phase, and once completed with provide nearly half of the City of San Diego’s water supply by 2035.</text>
  </threadedComment>
  <threadedComment ref="F74" dT="2024-02-07T08:03:40.18" personId="{B80AFC29-A6F5-4378-ABDC-46CC0986F3EE}" id="{AE137A64-8226-4766-92CB-20111EF121F8}">
    <text>https://worldpopulationreview.com/us-cities/san-diego-ca-population</text>
    <extLst>
      <x:ext xmlns:xltc2="http://schemas.microsoft.com/office/spreadsheetml/2020/threadedcomments2" uri="{F7C98A9C-CBB3-438F-8F68-D28B6AF4A901}">
        <xltc2:checksum>675483043</xltc2:checksum>
        <xltc2:hyperlink startIndex="0" length="67" url="https://worldpopulationreview.com/us-cities/san-diego-ca-population"/>
      </x:ext>
    </extLst>
  </threadedComment>
  <threadedComment ref="F74" dT="2024-05-26T11:26:05.66" personId="{B80AFC29-A6F5-4378-ABDC-46CC0986F3EE}" id="{6C09DD2B-44AF-408D-B49E-7CD483027FE8}" parentId="{AE137A64-8226-4766-92CB-20111EF121F8}">
    <text xml:space="preserve">No - Doug Campbell said this not correct, gave me the pop'n served (2019) estimates per plant, makes it slightly less. See his email saved in Overlaps and in San Diego. 2020s:  (452,632 + 258,772) = 711,404
2030s: (711,404 + 581,579 + 45,614) = 1,338,597
</text>
  </threadedComment>
  <threadedComment ref="F77" dT="2024-02-07T17:09:40.41" personId="{B80AFC29-A6F5-4378-ABDC-46CC0986F3EE}" id="{D6A038CC-5B11-469A-8DE3-0EF226CF267F}">
    <text>https://www.sfchronicle.com/sf/article/s-f-exodus-population-recovery-data-18564064.php</text>
    <extLst>
      <x:ext xmlns:xltc2="http://schemas.microsoft.com/office/spreadsheetml/2020/threadedcomments2" uri="{F7C98A9C-CBB3-438F-8F68-D28B6AF4A901}">
        <xltc2:checksum>4140699836</xltc2:checksum>
        <xltc2:hyperlink startIndex="0" length="87" url="https://www.sfchronicle.com/sf/article/s-f-exodus-population-recovery-data-18564064.php"/>
      </x:ext>
    </extLst>
  </threadedComment>
  <threadedComment ref="F77" dT="2024-02-26T01:15:17.83" personId="{B80AFC29-A6F5-4378-ABDC-46CC0986F3EE}" id="{A56D8DF8-E264-4816-859D-2B0B1FEEE105}" parentId="{D6A038CC-5B11-469A-8DE3-0EF226CF267F}">
    <text>I cahnged from 848k or whatever was in that article to 1m which was the figure Manisha gave</text>
  </threadedComment>
  <threadedComment ref="F78" dT="2024-02-26T02:30:05.21" personId="{B80AFC29-A6F5-4378-ABDC-46CC0986F3EE}" id="{97EB8045-1646-4A15-98B3-4189C95DCFBF}">
    <text xml:space="preserve">See Manisha's note - she said 2.7m but I imagine that that would include the 1m that get PureWaterSF so don't want to double count them. </text>
  </threadedComment>
  <threadedComment ref="I79" dT="2024-02-09T05:43:08.59" personId="{B80AFC29-A6F5-4378-ABDC-46CC0986F3EE}" id="{6313D180-0ED0-4F80-B8DF-20838D02ECA3}">
    <text>part of the reuse water is blended into water reservoirs and used as a source of drinking water for public consumption. 
And, the other part is directly blended into the water distribution system for public consumption.  SEEING IF WE CAN ADD A STORY ON 2 LAYERS</text>
  </threadedComment>
  <threadedComment ref="E80" dT="2024-02-10T10:49:56.78" personId="{B80AFC29-A6F5-4378-ABDC-46CC0986F3EE}" id="{FBC712DD-2FC3-4347-A5C1-01F8CD8B5F28}">
    <text xml:space="preserve">Currently, the Silicon Valley Advanced Water Purification Center uses secondary treated wastewater from the San Jose/Santa Clara Regional Wastewater facility and further treats the water with Microfiltration, Reverse Osmosis, and Ultraviolet Light Disinfection. The Purified water is then blended with tertiary treated wastewater from the San Jose/Santa Clara Regional Wastewater facility to created enhanced recycled water. The water produced from both facilities is used for non-potable uses in San Jose, Santa Clara, and Milpitas. 
We are currently in between option “c” and “d”. We have plans to build another Purification Center in the Palo Alto, CA area and potentially expand the Silicon Valley Advanced Water Purification Center in San Jose, CA. </text>
  </threadedComment>
  <threadedComment ref="F80" dT="2024-02-10T10:53:42.20" personId="{B80AFC29-A6F5-4378-ABDC-46CC0986F3EE}" id="{0B425DB5-BC30-44B4-897C-D6CA3B820BA2}">
    <text xml:space="preserve">They say 'nearly 1.9 million' so I've guessed that, it is probably low balling it but that's ok </text>
  </threadedComment>
  <threadedComment ref="F80" dT="2024-06-16T00:07:02.91" personId="{B80AFC29-A6F5-4378-ABDC-46CC0986F3EE}" id="{DECAF3BF-12CF-4589-8753-C503A21F1F92}" parentId="{0B425DB5-BC30-44B4-897C-D6CA3B820BA2}">
    <text>I'm changing it to zero til I get an actual number from them….</text>
  </threadedComment>
  <threadedComment ref="I80" dT="2024-02-09T05:43:08.59" personId="{B80AFC29-A6F5-4378-ABDC-46CC0986F3EE}" id="{5A1B2F8C-E164-493D-8B41-2239713DF7AE}">
    <text>part of the reuse water is blended into water reservoirs and used as a source of drinking water for public consumption. 
And, the other part is directly blended into the water distribution system for public consumption.  SEEING IF WE CAN ADD A STORY ON 2 LAYERS</text>
  </threadedComment>
  <threadedComment ref="E81" dT="2024-02-09T01:47:41.45" personId="{B80AFC29-A6F5-4378-ABDC-46CC0986F3EE}" id="{F3387986-B4D7-47E6-B78E-56C76DEB37B9}">
    <text>Seqwater has one operational plant and two plants currently kept in care and maintenance mode. 
Seqwater is examining further opportunities to utilise the Western Corridor Recycled Water Scheme to supply to industry and agricultural customers to offset potable demand.  
The Scheme will also continue to remain a drought response measure.</text>
  </threadedComment>
  <threadedComment ref="G81" dT="2024-02-09T01:48:52.51" personId="{B80AFC29-A6F5-4378-ABDC-46CC0986F3EE}" id="{D679D3B7-23A6-47B9-BDAD-27C78EB03D2B}">
    <text xml:space="preserve">A (whole of system) as a drought response measure &amp; B (industrial customers).
Note from DF: That is flat out not true for B, if it’s for industrial customers, by definition it’s not potable reuse. </text>
  </threadedComment>
  <threadedComment ref="I82" dT="2024-02-10T09:59:23.17" personId="{B80AFC29-A6F5-4378-ABDC-46CC0986F3EE}" id="{A0998C03-16FF-457E-BCC4-042933AB52B6}">
    <text xml:space="preserve">Reservoir augmentation – blending purified recycled water into a water reservoir used as a source of drinking water supply for a public water system
</text>
  </threadedComment>
  <threadedComment ref="F84" dT="2024-03-04T05:09:18.22" personId="{B80AFC29-A6F5-4378-ABDC-46CC0986F3EE}" id="{DF842BFB-09C2-48CF-BA6D-D94D8DE2BB6F}">
    <text>Was 4148000 in RM calcs</text>
  </threadedComment>
  <threadedComment ref="F85" dT="2024-02-06T05:41:21.81" personId="{B80AFC29-A6F5-4378-ABDC-46CC0986F3EE}" id="{15A9DA5B-D5F1-4408-B2E5-5B7CA08C1121}">
    <text>They say 2 million ppl but not clear if they all get the water I''vce asked</text>
  </threadedComment>
  <threadedComment ref="I86" dT="2024-02-09T05:43:08.59" personId="{B80AFC29-A6F5-4378-ABDC-46CC0986F3EE}" id="{88F398C2-847B-44E6-BF0A-4642031B2150}">
    <text>part of the reuse water is blended into water reservoirs and used as a source of drinking water for public consumption. 
And, the other part is directly blended into the water distribution system for public consumption.  SEEING IF WE CAN ADD A STORY ON 2 LAYERS</text>
  </threadedComment>
  <threadedComment ref="E87" dT="2024-01-08T06:03:02.55" personId="{B80AFC29-A6F5-4378-ABDC-46CC0986F3EE}" id="{C65323FA-358D-411D-BAE1-5A4EFF1EBECB}" done="1">
    <text>Bench and Pilot testing were completed.  Now the project is in design phase. Zohreh specified D</text>
  </threadedComment>
  <threadedComment ref="F87" dT="2024-01-09T00:01:29.46" personId="{B80AFC29-A6F5-4378-ABDC-46CC0986F3EE}" id="{B049B704-9AB5-49A5-8F62-B88297C56ABE}">
    <text>See Zohreh extra email info do not publish</text>
  </threadedComment>
  <threadedComment ref="K87" dT="2024-01-09T00:02:34.06" personId="{B80AFC29-A6F5-4378-ABDC-46CC0986F3EE}" id="{3E7B7094-B930-4BD5-A3AD-BEF33927B4B5}">
    <text>Next few years was zohreh's note so 2020s.</text>
  </threadedComment>
  <threadedComment ref="H88" dT="2024-02-09T01:28:42.73" personId="{B80AFC29-A6F5-4378-ABDC-46CC0986F3EE}" id="{519ED1DC-CFCB-4AC7-8D2E-71ACA42001D1}">
    <text>Recycled water from wastewater; There are two plants involved in the process, number 1 a activedt sludge effluent treatment plant followed by the reclamation plant.</text>
  </threadedComment>
  <threadedComment ref="F89" dT="2024-02-05T23:32:28.82" personId="{B80AFC29-A6F5-4378-ABDC-46CC0986F3EE}" id="{4F16B5FA-9A26-4AB5-A1EA-613BBDD1F2E8}">
    <text>Chosen as mid-point between EVH;s permanent estimate of 40k and his summer estimate of 100k</text>
  </threadedComment>
  <threadedComment ref="C91" dT="2024-02-14T16:09:22.73" personId="{B80AFC29-A6F5-4378-ABDC-46CC0986F3EE}" id="{297B37E2-4FB8-40B8-8625-4E0D8D27BA6B}">
    <text xml:space="preserve">See Ammerman email
hanks. So it sounds like the estimate of how many people would be drinking the water if a scheme is built, would be: 
All of Altamonte Springs, City of Maitland, Eatonville, Winter Park, Longwood Your list of whole sale customers appears to be those we are providing wastewater service to. The whole sale water agreements are limited to Seminole County residence adjacent to Altamonte’s service area. Perhaps say something like “Altamonte provides drinking water to all customers within the City limits as well as Seminole County residence adjacent to the City. The City also emergency interconnect agreements with Seminole County and Florida Government Utility Authority.   
Some of Seminole County – should I include Sanford? Are there any other cities? See above. Sanford is not served by the City.
In total it seems like about 6 cities could be drinking the purified recycled water from Altamonte Springs? The population numbers in the table below are our best estimate of total population served. This includes customers in AS and Seminole County. The list of City’s refers to our whole sale wastewater service agreements. Sorry for any confusion on this point my earlier communications might have caused. 
</text>
  </threadedComment>
  <threadedComment ref="E91" dT="2024-01-09T01:03:50.33" personId="{B80AFC29-A6F5-4378-ABDC-46CC0986F3EE}" id="{EFE445D5-5031-429E-BFB2-DC6958017081}">
    <text xml:space="preserve">pureALTA falls within the exploring/potential category. The pilot was constructed in 2016 and a year-long study was conducted demonstrating the ozone/BAF based system could reliably achieve the regulated and unregulated water quality requirements. </text>
  </threadedComment>
  <threadedComment ref="F91" dT="2024-02-05T10:19:53.21" personId="{B80AFC29-A6F5-4378-ABDC-46CC0986F3EE}" id="{883F5C81-2B80-436C-8EFF-B1F2621540FD}">
    <text xml:space="preserve">I've gone with the 2025 figure in David A's email, as it's the whole pop'n served and in other places I have used currrent (2024ish) population figures for estimated popn. </text>
  </threadedComment>
  <threadedComment ref="G91" dT="2024-01-09T01:06:13.00" personId="{B80AFC29-A6F5-4378-ABDC-46CC0986F3EE}" id="{3634AC0D-7BD4-40FD-A62F-A93C0BFDF819}">
    <text xml:space="preserve">The pureALTA concept assumed direct potable reuse when and if it is implemented at scale. </text>
  </threadedComment>
  <threadedComment ref="I91" dT="2024-01-09T01:07:11.56" personId="{B80AFC29-A6F5-4378-ABDC-46CC0986F3EE}" id="{B739E193-2331-46CA-A8D4-09ADE73AF42A}">
    <text>The conceptual level plans call for treated water augmentation if pureALTA is implemented at scale.</text>
  </threadedComment>
  <threadedComment ref="J91" dT="2024-02-14T16:00:31.44" personId="{B80AFC29-A6F5-4378-ABDC-46CC0986F3EE}" id="{B7B01E09-99C2-482C-82B8-D39C6E5C3805}">
    <text xml:space="preserve">Difficult to say. How about “The City is within the Central Florida Planning Initiative (CFWI) area which has been identified as a high growth area which will likely required new and non-traditional water supplies as populations continue to increase. Potable reuse projects, such as pureALTA, provide an additional option to meeting these future demands which may be less expensive and more reliable than surface waters or brackish ground water sources.”  
Thanks – I actually don’t need a statement, no one will even be able to see Altamonte Springs in this figure; I’m just after an estimate of when it would get built, if it does get built:  the 2020s, 2030s or 2040s?  We’re simply adding up total projected capacity by decade, across the whole world. For the purposes of providing an estimate say 2030s but this is just a best guess.
</text>
  </threadedComment>
  <threadedComment ref="C92" dT="2024-02-13T11:57:11.52" personId="{B80AFC29-A6F5-4378-ABDC-46CC0986F3EE}" id="{D1B81124-E479-4A86-84D1-C9C04DCAE8F0}">
    <text xml:space="preserve">How many cities will be supplied with the water from your full scale program? Your form mentions Calabasas, Agoura Hills, Westlake Village, Hidden Hills, Oak Park – are they all cities? If so would you say 5?  Somewhere else it mentions Thousand Oaks – is that what you might call another city or not? – Correct. Those are all cities that will receive Pure Water. Please note that we also serve some unincorporated areas of LA County (Chatsworth &amp; Malibou Lake). I don’t know that we want to mention Thousand Oaks, as they only *may* receive pure water through our interconnection with them. I will defer to Oliver on that one. Sounds like it’s safer to say 5 then? (Better to undercount than over-count?) Does that sound like a good approach Oliver? 5 is probably more accurate.  Any water to Thousand Oaks and other areas served by Calleguas Municipal Water District would be incidental if we use our intertie.  This water will be used to serve demands in the LVMWD and TWSD service areas. It will also become a fraction of our overall supply, so any water sent through district interconnection could contain a portion of pure water.
</text>
  </threadedComment>
  <threadedComment ref="E92" dT="2024-02-11T05:08:13.59" personId="{B80AFC29-A6F5-4378-ABDC-46CC0986F3EE}" id="{3A7DCCA2-BE28-40EB-8AB0-34DFA4BD2BE6}">
    <text>Planned – The Pure Water Project is scheduled to be operational by 2028. The JPA is in the procurement phase as of December 2023, having approved the environmental impact report December 2022.</text>
  </threadedComment>
  <threadedComment ref="F93" dT="2024-02-14T15:49:17.65" personId="{B80AFC29-A6F5-4378-ABDC-46CC0986F3EE}" id="{21953E53-1216-48BC-A793-00A5232B8D37}">
    <text xml:space="preserve">ASSUMING 130 GPCD, AND 3 MGD, THIS WOULD EQUAL 23,000 PEOPLE
</text>
  </threadedComment>
  <threadedComment ref="F94" dT="2024-02-14T15:51:36.32" personId="{B80AFC29-A6F5-4378-ABDC-46CC0986F3EE}" id="{896923D6-3979-42A5-ACF5-C2C4CD73BEB8}">
    <text>The 10 MGD PLANT AT 130 GPCD THIS WOULD EQUAL 77,000 PEOPLE.  SAME AQUIFER, SAME DISTRIBUTION SYSTEM.  DUE TO THE GEOGRAPHIC DISTANCE (12 MILES) BETWEEN THE TWO PROJECTS, IT IS UNLIKELY THAT SOMEONE WILL RECEIVE WATER FROM BOTH PROJECTS. 
DF go back &amp; check later that that isn't a 'meets the needs of how many ppl's full water suppply' answer</text>
  </threadedComment>
  <threadedComment ref="C95" dT="2024-03-09T05:27:45.65" personId="{B80AFC29-A6F5-4378-ABDC-46CC0986F3EE}" id="{46596BC1-A2C7-41ED-B9AE-C78119E57879}">
    <text>Was 7 byut mike said 6 cities + unincorporated area</text>
  </threadedComment>
  <threadedComment ref="F95" dT="2024-03-09T05:28:11.57" personId="{B80AFC29-A6F5-4378-ABDC-46CC0986F3EE}" id="{CAAC49DA-FDEB-440F-836E-D024C41BD395}">
    <text>Was 106,000 but mike said 95000</text>
  </threadedComment>
  <threadedComment ref="E96" dT="2024-02-10T19:01:56.47" personId="{B80AFC29-A6F5-4378-ABDC-46CC0986F3EE}" id="{AD99AB0A-EF85-48C2-9315-6E2EF7302D5F}">
    <text xml:space="preserve">Operational since 2008, the GWRS completed its final expansion in the Spring of 2023. </text>
  </threadedComment>
  <threadedComment ref="F96" dT="2024-02-15T01:08:48.25" personId="{B80AFC29-A6F5-4378-ABDC-46CC0986F3EE}" id="{6817A55D-F21B-4851-8AEB-DAF7A812CE24}">
    <text xml:space="preserve">So, our service area serves 2.5 million people who received GWRS water as part of their drinking water supply.
We have 19 member agencies who pump water out of the groundwater basin, and that amounts to 23 cities served. 
</text>
  </threadedComment>
  <threadedComment ref="H96" dT="2024-02-10T19:03:40.30" personId="{B80AFC29-A6F5-4378-ABDC-46CC0986F3EE}" id="{69423888-0EF3-4651-9A68-ADDF4996B9C7}">
    <text>Treated wastewater from Orange County Sanitation District (OC San)</text>
  </threadedComment>
  <threadedComment ref="E97" dT="2024-11-23T08:21:04.93" personId="{B80AFC29-A6F5-4378-ABDC-46CC0986F3EE}" id="{433FCA9E-1036-41D2-8E88-C6E348D9FAA8}">
    <text>Exploring (there is an existing stormwater harvesting scheme which supplements the drinking water supply for Orange, which is an innovative way to supplement the current water sources). Council is intending to undertake a Preliminary Business Case for a future PRW Treatment Demonstration Plant and Learning Centre – (d)</text>
  </threadedComment>
  <threadedComment ref="G97" dT="2024-11-23T08:21:31.00" personId="{B80AFC29-A6F5-4378-ABDC-46CC0986F3EE}" id="{9355C5F6-82BF-4A8C-ACD6-52DC3269AC04}">
    <text>For any future PRW scheme – (a) IPR</text>
  </threadedComment>
  <threadedComment ref="H97" dT="2024-11-23T08:21:49.73" personId="{B80AFC29-A6F5-4378-ABDC-46CC0986F3EE}" id="{9F97877F-F952-4B88-B1A8-FAB4F5631D51}">
    <text xml:space="preserve">For any future PRW scheme – (a) recycled water from wastewater </text>
  </threadedComment>
  <threadedComment ref="I97" dT="2024-11-23T08:22:15.46" personId="{B80AFC29-A6F5-4378-ABDC-46CC0986F3EE}" id="{12AA20DA-00C1-4FBD-BD80-ECBD1538FB6E}">
    <text>For any future PRW scheme – (b) reservoir augmentation</text>
  </threadedComment>
  <threadedComment ref="F98" dT="2024-02-11T01:23:33.75" personId="{B80AFC29-A6F5-4378-ABDC-46CC0986F3EE}" id="{79E834FD-480B-427C-B4B3-88825B3033FA}">
    <text xml:space="preserve">How many people (not connections to properties) is your potable reuse program expected to serve? (eg Google tells me the population of Santa Monica is 86,452… will the water produced when SWIP potable reuse goes live be distributed to them all?) Approximately 90,000 residents. And yes, once potable reuse goes live with groundwater injection it will eventually be distributed to everyone after retention time in the groundwater basin and final treatment through the City’s drinking water treatment plant.
</text>
    <extLst>
      <x:ext xmlns:xltc2="http://schemas.microsoft.com/office/spreadsheetml/2020/threadedcomments2" uri="{F7C98A9C-CBB3-438F-8F68-D28B6AF4A901}">
        <xltc2:checksum>1246877598</xltc2:checksum>
        <xltc2:hyperlink startIndex="121" length="10" url="https://aus01.safelinks.protection.outlook.com/?url=https%3A%2F%2Furldefense.com%2Fv3%2F__https%3A%2Fworldpopulationreview.com%2Fus-cities%2Fsanta-monica-ca-population__%3B!!OfuUnHCITYtmmjM!pKRYT4CmNal9KR2B04yxbBA4fxNVCWZkptiaC2WZKcP4YyBHqwleZaEJr67E16AgLXYL03Qm3dlD7juYZuDswC-6487J1Asx5eVd3MM%24&amp;data=05%7C02%7Cdanielle.francis%40wsaa.asn.au%7C8cf0addfa74e4dcc4caa08dc1b8b4400%7Cb7623afd7fd24f2cb52f58a25b652288%7C0%7C0%7C638415532238514829%7CUnknown%7CTWFpbGZsb3d8eyJWIjoiMC4wLjAwMDAiLCJQIjoiV2luMzIiLCJBTiI6Ik1haWwiLCJXVCI6Mn0%3D%7C3000%7C%7C%7C&amp;sdata=Mg1R%2B8r5Wptevf0aawu5B2XNLucmb7%2BKb9iIU9IvMvw%3D&amp;reserved=0"/>
      </x:ext>
    </extLst>
  </threadedComment>
  <threadedComment ref="G98" dT="2024-02-11T03:54:25.21" personId="{B80AFC29-A6F5-4378-ABDC-46CC0986F3EE}" id="{CA157708-6DD9-439F-9866-EE7C756201C1}">
    <text>Indirect potable reuse but also serving irrigation and dual-plumbing applications</text>
  </threadedComment>
  <threadedComment ref="I98" dT="2024-02-11T04:02:11.47" personId="{B80AFC29-A6F5-4378-ABDC-46CC0986F3EE}" id="{FCD0AF73-60CB-4260-9196-9F66BE5229B5}">
    <text>Groundwater augmentation – subsurface application through groundwater injection. However, SWIP meets all treatment requirements within the facilities and does not require blending with diluent water.</text>
  </threadedComment>
  <threadedComment ref="J98" dT="2024-02-11T04:04:37.50" personId="{B80AFC29-A6F5-4378-ABDC-46CC0986F3EE}" id="{57ABBEBF-9543-4ADA-950B-9FA1DCFD2609}">
    <text>I need to allocate you to a category (because I’ll be grouping them on the map). I’m going to allocate you as Planned, since your potable reuse is planned to start summer 2024. (I note your non-potable is Operating already, but our map is specifically focussing on potable reuse. Ok? Rereading the “Operating” line, SWIP would fall under Operating. The facility is now permitted for groundwater recharge and the injection well is substantially complete, but we are waiting for Summer 2024 due to permit amendments on the drinking water side for another project currently in construction. So because we won’t start producing water until summer, we cannot start injecting water until then as well. Convoluted answer so maybe see proposed revisions below. Let me know if that is better.
SWIP is operating, currently serving approximately 20 irrigation and dual-plumbing customers, with plans to serve dozens more customers by 2029. Groundwater recharge operations are available and planned to begin Summer 2024.</text>
  </threadedComment>
  <threadedComment ref="B99" dT="2024-02-15T00:30:42.35" personId="{B80AFC29-A6F5-4378-ABDC-46CC0986F3EE}" id="{9B1B291F-D78D-4BB6-ADC0-19339EF848DD}">
    <text xml:space="preserve">Actually sorry one other question if I may. For the map, we’re trying to give each map entry a name that includes a navigable place/community (as well as the name of the utility, project etc). So for you I’d probably want to include Inland Empire in the title, but how could I differentiate that from Inland Empire’s project?  For example could we call theirs ‘Inland Empire’ and yours ‘Inland Empire / East Valley’ or something like that? Since Inland Empire is part of the name of that utility provider, how about using the primary city we service? “Highland, CA”. The city isn’t as large as say Los Angeles but it is the location where we cover 100% of the city. 
</text>
  </threadedComment>
  <threadedComment ref="C99" dT="2024-02-15T00:25:02.65" personId="{B80AFC29-A6F5-4378-ABDC-46CC0986F3EE}" id="{D5919BE0-637B-4B59-814B-5258E987B865}">
    <text xml:space="preserve">We service the City of Highland and City of San Bernardino. We also service portions of unincorporated San Bernardino County. 
</text>
  </threadedComment>
  <threadedComment ref="C100" dT="2024-02-15T00:08:52.29" personId="{B80AFC29-A6F5-4378-ABDC-46CC0986F3EE}" id="{0D77A744-B42C-45E1-B698-3A85FBFAA62C}">
    <text xml:space="preserve">La boucle Reuse Jourdain permet de réinjecter les eaux affinées dans le réservoir du Jaunay. L’usine de production d’eau potable du Jaunay dessert un secteur géographique d’environ 15 villes qui représente une population de 75.000 personnes en hiver et 150.000 personnes en été.
</text>
  </threadedComment>
  <threadedComment ref="F101" dT="2024-02-15T10:22:57.43" personId="{B80AFC29-A6F5-4378-ABDC-46CC0986F3EE}" id="{8724A15E-51A8-4895-8109-679089A4ACA0}">
    <text xml:space="preserve">We have assumed the full population of Abilene which is 125,418 (according to this World Population web estimate), plus 32,000 wholesale customers.  </text>
    <extLst>
      <x:ext xmlns:xltc2="http://schemas.microsoft.com/office/spreadsheetml/2020/threadedcomments2" uri="{F7C98A9C-CBB3-438F-8F68-D28B6AF4A901}">
        <xltc2:checksum>3404476232</xltc2:checksum>
        <xltc2:hyperlink startIndex="78" length="21" url="https://worldpopulationreview.com/us-cities/abilene-tx-population"/>
      </x:ext>
    </extLst>
  </threadedComment>
  <threadedComment ref="E102" dT="2024-02-14T00:20:16.77" personId="{B80AFC29-A6F5-4378-ABDC-46CC0986F3EE}" id="{5A062C24-B6A8-40FF-BC72-F69D1CDE1CF0}">
    <text>Exploring or Potential. The District commissioned a Feasibility Study in 2021 that is 95% complete.</text>
  </threadedComment>
  <threadedComment ref="E103" dT="2024-02-15T10:48:45.06" personId="{B80AFC29-A6F5-4378-ABDC-46CC0986F3EE}" id="{C4749EFD-53A1-49A8-BF42-41C365A59C29}">
    <text xml:space="preserve">No longer operational - but I'putting this as operating includes 'Available for usé', and Greg noted that they no longer operate but are still permitted to do so </text>
  </threadedComment>
  <threadedComment ref="E104" dT="2024-02-16T00:03:45.99" personId="{B80AFC29-A6F5-4378-ABDC-46CC0986F3EE}" id="{6AC52F34-3608-400C-BBC1-21CB10BA3AB3}">
    <text>Planned – Design is complete, but construction is on hold.</text>
  </threadedComment>
  <threadedComment ref="F104" dT="2024-11-26T11:29:19.32" personId="{B80AFC29-A6F5-4378-ABDC-46CC0986F3EE}" id="{2CCC2125-B3B6-4046-B23E-8FF26D0A0B5A}">
    <text xml:space="preserve">RM, they won't give us a value. So can we include all the other Clearwater data but not this column. </text>
  </threadedComment>
  <threadedComment ref="E105" dT="2024-02-19T06:50:27.83" personId="{B80AFC29-A6F5-4378-ABDC-46CC0986F3EE}" id="{B75DBE1E-119A-406A-9BA1-946004BF87D8}">
    <text>C: planned. Our next public consultation is in summer 2024. We expect to apply for planning permission (via a Development Consent Order) in summer 2025.</text>
  </threadedComment>
  <threadedComment ref="G105" dT="2024-02-19T06:51:34.26" personId="{B80AFC29-A6F5-4378-ABDC-46CC0986F3EE}" id="{AB71E33E-393B-4835-85E2-C513DE8668DB}">
    <text>A: Indirect water recycling (we don’t say reuse in the UK)</text>
  </threadedComment>
  <threadedComment ref="G106" dT="2024-02-19T07:07:23.15" personId="{B80AFC29-A6F5-4378-ABDC-46CC0986F3EE}" id="{7006BFFA-4130-428A-B0D0-C7540E7A92DA}">
    <text>A: Indirect water recycling (we don’t say reuse in the UK)</text>
  </threadedComment>
  <threadedComment ref="I106" dT="2024-02-19T10:15:20.58" personId="{B80AFC29-A6F5-4378-ABDC-46CC0986F3EE}" id="{FFA162E6-749E-43D2-A66D-3E2FA58F6EB3}">
    <text>E: River augmentation. If approved, the Sandown Water Recycling Project would release purified recycled water into the Eastern River Yar – supplementing flows to increase available abstraction further downstream.</text>
  </threadedComment>
  <threadedComment ref="F107" dT="2024-02-15T11:25:00.66" personId="{B80AFC29-A6F5-4378-ABDC-46CC0986F3EE}" id="{9E676518-2057-4782-9190-178331EE4968}">
    <text xml:space="preserve">This one isnt as simple as we serve an area of over 900 square miles and both our water treatment plants and planned water purification facilities are spread out across that area.  </text>
  </threadedComment>
  <threadedComment ref="F107" dT="2024-11-26T11:30:14.91" personId="{B80AFC29-A6F5-4378-ABDC-46CC0986F3EE}" id="{BBFE0CBB-684B-4C45-BC8E-4B1AA55ECB78}" parentId="{9E676518-2057-4782-9190-178331EE4968}">
    <text xml:space="preserve">RM, they won't give us a value. So can we include all the other Jacksonville data but not this column. </text>
  </threadedComment>
  <threadedComment ref="H107" dT="2024-02-15T11:17:41.25" personId="{B80AFC29-A6F5-4378-ABDC-46CC0986F3EE}" id="{47FB7BBA-5FBF-4A30-B3F0-4C571AC5C63F}">
    <text>Reclaimed water (recycled water from wastewater)</text>
  </threadedComment>
  <threadedComment ref="I107" dT="2024-02-15T11:18:32.61" personId="{B80AFC29-A6F5-4378-ABDC-46CC0986F3EE}" id="{71EA660C-82E1-4537-9D8E-E33CEC39B6EC}">
    <text>Groundwater augmentation. Purified water will be conveyed back to the aquifer using aquifer replenishment wells. Aquifer replenishment results in a proportional increase in permitted withdrawals of potable source supply.</text>
  </threadedComment>
  <threadedComment ref="F111" dT="2024-06-05T19:54:07.44" personId="{B80AFC29-A6F5-4378-ABDC-46CC0986F3EE}" id="{1205A04C-06DB-490F-A4FC-DD5668863680}">
    <text xml:space="preserve">Andres explained in Ovelaps LA emails that NEXT supplies 1 million… but it will overlap with the first 2, so GWRS &amp; DPR Headworks are cumulative in their own right but by 2040s its 1 million total. So I have deducated 270000 + 13400 from the 1 million total so that we don’t double cuont them. </text>
  </threadedComment>
  <threadedComment ref="K111" dT="2024-06-05T02:48:52.11" personId="{B80AFC29-A6F5-4378-ABDC-46CC0986F3EE}" id="{C67401B2-B25D-45F9-845A-8CB7F92B31AC}">
    <text>Andres said - Phased from 2030’s - 2040’s   in his template, and in the later email about overlaps he corrected 2030s to 2040s</text>
  </threadedComment>
  <threadedComment ref="E112" dT="2024-02-19T00:58:14.61" personId="{B80AFC29-A6F5-4378-ABDC-46CC0986F3EE}" id="{5E55A12D-02EF-43B2-8575-E1A03F902E02}">
    <text>In construction, the project is being implemented in various phases with the first phase focussing on the Maselspoort Water Treatment Works’ filters refurbishment and plant de-bottling commencing in 2024.
The reuse plant will initially have a IPR &amp; DPR combined treatment capacity of 70 ML/day after initial project phases are completed and an final reuse treatment capacity of 130 ML/day.</text>
  </threadedComment>
  <threadedComment ref="F113" dT="2024-03-07T03:31:15.89" personId="{B80AFC29-A6F5-4378-ABDC-46CC0986F3EE}" id="{D2DA1BF0-F2F3-407B-9DE9-1EF39ABD83D3}">
    <text>WAS 13000 BUT THAT WAS CUSTOMERS</text>
  </threadedComment>
  <threadedComment ref="E114" dT="2024-02-15T12:25:49.12" personId="{B80AFC29-A6F5-4378-ABDC-46CC0986F3EE}" id="{4295DA52-CC4F-477C-8CD4-B139DA3F55B2}">
    <text>Operating (built and in use)</text>
  </threadedComment>
  <threadedComment ref="F114" dT="2024-02-19T00:26:56.35" personId="{B80AFC29-A6F5-4378-ABDC-46CC0986F3EE}" id="{BF36E9CB-971A-424B-80D4-25A5E013AECE}">
    <text xml:space="preserve">Purified water is injected into our local groundwater basin and then is provided with redundant treatment at our Mission Basin Groundwater Purification Facility, and then blended with water produced from the City’s surface water filtration plant in the distribution system. The Mission Basin plant (6.37 mgd) was constructed in 1992 and the surface water filtration plant (25 mgd) was constructed in 1983. Population served is ~170,000.
</text>
  </threadedComment>
  <threadedComment ref="H114" dT="2024-02-15T12:26:28.77" personId="{B80AFC29-A6F5-4378-ABDC-46CC0986F3EE}" id="{FD9B37C9-77CD-49B0-BEB9-616F3F55D48C}">
    <text>Wastewater secondary effluent</text>
  </threadedComment>
  <threadedComment ref="E116" dT="2024-02-17T01:31:39.72" personId="{B80AFC29-A6F5-4378-ABDC-46CC0986F3EE}" id="{4C2010FC-D56D-432D-AFE5-C893A32352E0}">
    <text>Opearting Under permit</text>
  </threadedComment>
  <threadedComment ref="C117" dT="2024-02-14T04:23:59.56" personId="{B80AFC29-A6F5-4378-ABDC-46CC0986F3EE}" id="{77BAEFD1-DE43-4362-9B74-7FF878455B31}">
    <text xml:space="preserve">How many CITIES will be supplied with the pure water from your project/facility?  Do you happen to have a rough figure for this? For many places it’s just 1, their own city; but some of the Texas places wholesale to dozens of others, for example, and WRD supplies to 43 cities in LA County. Your number must be huge?! Let’s go with more than 100 cities. 
</text>
  </threadedComment>
  <threadedComment ref="F117" dT="2024-02-14T04:23:28.50" personId="{B80AFC29-A6F5-4378-ABDC-46CC0986F3EE}" id="{DCB7B29D-E9F3-46DA-8759-C9DA56B266AB}">
    <text xml:space="preserve">How many PEOPLE (not properties) will be supplied with the pure water from your project/facility?  Is the answer 19 million? I know your story says that PWSC will produce enough water for 1.5 million people, but my question is slightly different, it’s how many ppl will receive water that contains purified water (presumably a lot more). Up to 15 million. While Metropolitan’s entire service area is 19 million and they all benefit, up to 15 million could receive the water.
</text>
  </threadedComment>
  <threadedComment ref="G118" dT="2024-02-16T03:02:55.97" personId="{B80AFC29-A6F5-4378-ABDC-46CC0986F3EE}" id="{A93112D3-9AF8-4A3C-AC7E-F7701B8FD819}">
    <text>Indirect potable reuse (for its advance treated water for seawater barrier protection &amp; groundwater replenishment) in addition to Nitrified/Denitrified recycled water for cooling towers and MF/RO demineralized water for boiler feeds at oil refineries.</text>
  </threadedComment>
  <threadedComment ref="H118" dT="2024-02-16T03:03:17.19" personId="{B80AFC29-A6F5-4378-ABDC-46CC0986F3EE}" id="{E5BB5ED8-BB7B-48D5-8C44-E9D3F4311F77}">
    <text>Secondary treated wastewater which undergoes MF before RO and AOP.</text>
  </threadedComment>
  <threadedComment ref="E119" dT="2024-02-17T13:03:38.68" personId="{B80AFC29-A6F5-4378-ABDC-46CC0986F3EE}" id="{EFEDAE26-6CF1-48E8-8A1A-6825EC65C67F}">
    <text xml:space="preserve">Operating, though this exploratory project is not currently active.
DF will explain that Operating means supplying to municipal system. </text>
  </threadedComment>
  <threadedComment ref="G119" dT="2024-02-17T13:04:13.14" personId="{B80AFC29-A6F5-4378-ABDC-46CC0986F3EE}" id="{A0D2876F-8D8F-4F4A-8B21-2080A70AE4E5}">
    <text>High purity water for brewing beer</text>
  </threadedComment>
  <threadedComment ref="I119" dT="2024-02-17T13:05:15.24" personId="{B80AFC29-A6F5-4378-ABDC-46CC0986F3EE}" id="{F709F7A6-A3C9-469D-AB30-E1DF43B447B7}">
    <text>High purity water for demonstration and education</text>
  </threadedComment>
  <threadedComment ref="F120" dT="2024-03-05T02:28:31.64" personId="{B80AFC29-A6F5-4378-ABDC-46CC0986F3EE}" id="{50B29DBC-7AE2-4470-9C67-65828BEAF8E4}">
    <text xml:space="preserve">Typically 1m but 2 during drought. We will use 2 as per his edits to the story. </text>
  </threadedComment>
  <threadedComment ref="C121" dT="2024-02-14T16:48:16.73" personId="{B80AFC29-A6F5-4378-ABDC-46CC0986F3EE}" id="{72AFE1A0-8BD9-401A-801F-A0A296296D08}">
    <text xml:space="preserve">How many CITIES receive purified water from this project?  For many places this is just 1, but for you, as well as City of Wichita Falls, there are your treated water customers (Archer County MUD, Sheppard Air Force Base, Burkburnett, Dean Dale, Friburg-Cooper, Iowa Park, Holliday, Lake Side City, Wichita Valley, Pleasant Valley, Red River Authority, and Scotland). Are all 12 of them Cities (which would make 13?) Are Archer County and Windthorst also cities (which would make 15)?
For the DPR, only Wichita Falls and 11 of its potable wholesale customers received the water.  For the IPR, It is Wichita Falls, 12 potable wholesale customers and 1 raw wholesale customer.  3 of our raw wholesale customers do not receive IPR water.  I removed Archer City from your list, above, as they are one of the raw wholesale customers that do not receive any reuse water.  Archer County MUD is a potable water customer and I added them to your list, above.  Windthorst is a raw wholesale customer and they do receive IPR water.
</text>
  </threadedComment>
  <threadedComment ref="E121" dT="2024-02-13T12:27:22.29" personId="{B80AFC29-A6F5-4378-ABDC-46CC0986F3EE}" id="{052280D0-8785-413C-8D7F-A6955ADAD97D}">
    <text>The City of Wichita Falls Direct Potable Reuse system was in use from July 2014 through July 2015.
I'll list it as Operating (because it provided water to ppl, which is the main criteria) but note in the title that it's not operating now.</text>
  </threadedComment>
  <threadedComment ref="F121" dT="2024-02-14T16:40:37.20" personId="{B80AFC29-A6F5-4378-ABDC-46CC0986F3EE}" id="{F6F48D5E-240A-472A-A52C-C8C663508038}">
    <text xml:space="preserve">How many PEOPLE (not properties) receive purified water from this project?  Do you have a rough figure?  For the DPR it was 104,000 in WIchita Falls and an additional 36,000 potable wholesale customers for a total of 140,000.  For the IPR it is 104,000 in Wichita Falls, 36,000 in potable wholesale customers and an additional 1700 for raw wholesale customers.
</text>
  </threadedComment>
  <threadedComment ref="G121" dT="2024-02-13T12:31:15.44" personId="{B80AFC29-A6F5-4378-ABDC-46CC0986F3EE}" id="{69444E32-854B-47D4-83F5-123E9DED7F56}">
    <text>The City of Wichita Falls has done:
Direct Potable Reuse
Industrial Reuse
And Indirect Potable Reuse</text>
  </threadedComment>
  <threadedComment ref="I121" dT="2024-02-13T12:31:43.69" personId="{B80AFC29-A6F5-4378-ABDC-46CC0986F3EE}" id="{1980BD52-2D08-4AA8-A097-715B7626D2B4}">
    <text>The Direct Potable Reuse system was a Raw water augmentation project.
The Indirect Potable Reuse system is a reservoir augmentation project.</text>
  </threadedComment>
  <threadedComment ref="C122" dT="2024-02-14T16:50:49.18" personId="{B80AFC29-A6F5-4378-ABDC-46CC0986F3EE}" id="{FEF5E285-14AC-4F75-98DB-DEC031330077}">
    <text xml:space="preserve">How many CITIES receive purified water from this project?  For many places this is just 1, but for you, as well as City of Wichita Falls, there are your treated water customers (Archer County MUD, Sheppard Air Force Base, Burkburnett, Dean Dale, Friburg-Cooper, Iowa Park, Holliday, Lake Side City, Wichita Valley, Pleasant Valley, Red River Authority, and Scotland). Are all 12 of them Cities (which would make 13?) Are Archer County and Windthorst also cities (which would make 15)?
For the DPR, only Wichita Falls and 11 of its potable wholesale customers received the water.  For the IPR, It is Wichita Falls, 12 potable wholesale customers and 1 raw wholesale customer.  3 of our raw wholesale customers do not receive IPR water.  I removed Archer City from your list, above, as they are one of the raw wholesale customers that do not receive any reuse water.  Archer County MUD is a potable water customer and I added them to your list, above.  Windthorst is a raw wholesale customer and they do receive IPR water.
</text>
  </threadedComment>
  <threadedComment ref="F122" dT="2024-02-13T12:11:45.15" personId="{B80AFC29-A6F5-4378-ABDC-46CC0986F3EE}" id="{4409050B-A38E-4D56-9EFB-57C4CD43ACBB}">
    <text xml:space="preserve">How many PEOPLE (not properties) receive purified water from this project?  Do you have a rough figure?  For the DPR it was 104,000 in WIchita Falls and an additional 36,000 potable wholesale customers for a total of 140,000.  For the IPR it is 104,000 in Wichita Falls, 36,000 in potable wholesale customers and an additional 1700 for raw wholesale customers.
</text>
  </threadedComment>
  <threadedComment ref="G122" dT="2024-02-13T12:31:20.74" personId="{B80AFC29-A6F5-4378-ABDC-46CC0986F3EE}" id="{AA3B6EED-D0D6-4D04-A2D5-50A5282A838B}">
    <text>The City of Wichita Falls has done:
Direct Potable Reuse
Industrial Reuse
And Indirect Potable Reuse</text>
  </threadedComment>
  <threadedComment ref="I122" dT="2024-02-13T12:31:48.36" personId="{B80AFC29-A6F5-4378-ABDC-46CC0986F3EE}" id="{834DF52E-01DA-4332-8196-594A27A69BF0}">
    <text>The Direct Potable Reuse system was a Raw water augmentation project.
The Indirect Potable Reuse system is a reservoir augmentation project.</text>
  </threadedComment>
  <threadedComment ref="E123" dT="2024-02-10T11:22:28.97" personId="{B80AFC29-A6F5-4378-ABDC-46CC0986F3EE}" id="{F4AC3D4C-6498-40D1-A2E0-462D3863FE02}">
    <text>Polk County’s Cherry Hill DPR Pilot project includes design, construction, and 12 months of demonstration testing that began August 16, 2023. It is a feasibility study and 14,400 gpd (10gpm) field-scale treatment facility to explore the development of purified recycled water for long-term water supply planning.</text>
  </threadedComment>
  <threadedComment ref="H123" dT="2024-02-10T11:23:12.96" personId="{B80AFC29-A6F5-4378-ABDC-46CC0986F3EE}" id="{9E03659B-8106-45D5-8B6C-33439C5556C5}">
    <text>Reclaimed water from Polk County’s Northwest Regional Wastewater Treatment Facility</text>
  </threadedComment>
  <threadedComment ref="K123" dT="2024-02-15T23:22:32.97" personId="{B80AFC29-A6F5-4378-ABDC-46CC0986F3EE}" id="{8F902509-5E18-4241-8ED9-C4B891016805}">
    <text xml:space="preserve">Again, pending Board approval, we would expect to start blending the purified recycled water into the community distribution system after all full-scale construction and permitting is achieved. This would occur no sooner than 2028.
</text>
  </threadedComment>
</ThreadedComments>
</file>

<file path=xl/threadedComments/threadedComment7.xml><?xml version="1.0" encoding="utf-8"?>
<ThreadedComments xmlns="http://schemas.microsoft.com/office/spreadsheetml/2018/threadedcomments" xmlns:x="http://schemas.openxmlformats.org/spreadsheetml/2006/main">
  <threadedComment ref="D4" dT="2024-11-28T04:12:37.95" personId="{B80AFC29-A6F5-4378-ABDC-46CC0986F3EE}" id="{FDF933BD-5D77-4DFF-9F9B-0AF3AEFCFC2D}">
    <text>DF note excludes Oxnard, San Elijo</text>
  </threadedComment>
  <threadedComment ref="D4" dT="2024-11-29T08:18:19.03" personId="{B80AFC29-A6F5-4378-ABDC-46CC0986F3EE}" id="{06BC02DB-2EE9-4AD3-870C-92408E650797}" parentId="{FDF933BD-5D77-4DFF-9F9B-0AF3AEFCFC2D}">
    <text>DF note includes the value of LA as 2 dots, San Fran as 3 dots, Long Beach as 2 dots</text>
  </threadedComment>
  <threadedComment ref="D5" dT="2024-11-29T08:18:45.68" personId="{B80AFC29-A6F5-4378-ABDC-46CC0986F3EE}" id="{B7FAF08D-93F5-4073-9BC3-89D1CCBF16AF}">
    <text>Because El Paso counts as 2</text>
  </threadedComment>
  <threadedComment ref="D9" dT="2024-11-29T08:19:02.68" personId="{B80AFC29-A6F5-4378-ABDC-46CC0986F3EE}" id="{7DF0A1B4-67F4-42EC-A179-6A7A783B0556}">
    <text>Because scottsdale counts as 2</text>
  </threadedComment>
  <threadedComment ref="E21" dT="2024-11-29T02:45:29.67" personId="{B80AFC29-A6F5-4378-ABDC-46CC0986F3EE}" id="{0E7FB7F0-CCCF-45A6-9EB9-E1C1E6ED8F2C}">
    <text>Ethek counts as 3, Cape Town as 2</text>
  </threadedComment>
  <threadedComment ref="E22" dT="2024-11-29T02:46:29.88" personId="{B80AFC29-A6F5-4378-ABDC-46CC0986F3EE}" id="{E3D1B120-EA5E-44AC-B3BF-34CEB960AF1E}">
    <text>Hampshire counts as 2</text>
  </threadedComment>
  <threadedComment ref="E26" dT="2024-11-29T02:46:04.60" personId="{B80AFC29-A6F5-4378-ABDC-46CC0986F3EE}" id="{EE6F6CC8-27A3-4A4B-A6D1-D9505223DC47}">
    <text>Barcelona counts as 2</text>
  </threadedComment>
</ThreadedComments>
</file>

<file path=xl/threadedComments/threadedComment8.xml><?xml version="1.0" encoding="utf-8"?>
<ThreadedComments xmlns="http://schemas.microsoft.com/office/spreadsheetml/2018/threadedcomments" xmlns:x="http://schemas.openxmlformats.org/spreadsheetml/2006/main">
  <threadedComment ref="M7" dT="2024-11-28T04:12:37.95" personId="{B80AFC29-A6F5-4378-ABDC-46CC0986F3EE}" id="{126154ED-D581-42E7-BA52-FEEBCE450EE7}">
    <text>DF note excludes Oxnard, San Elijo</text>
  </threadedComment>
  <threadedComment ref="M7" dT="2024-11-29T08:18:19.03" personId="{B80AFC29-A6F5-4378-ABDC-46CC0986F3EE}" id="{E682B16A-E1D2-4CAA-AA26-59E88BCD43CA}" parentId="{126154ED-D581-42E7-BA52-FEEBCE450EE7}">
    <text>DF note includes the value of LA as 2 dots, San Fran as 3 dots, Long Beach as 2 dots</text>
  </threadedComment>
  <threadedComment ref="M8" dT="2024-11-29T08:18:45.68" personId="{B80AFC29-A6F5-4378-ABDC-46CC0986F3EE}" id="{9FF01F5A-5445-4C9E-9FB1-6D97CABDEF55}">
    <text>Because El Paso counts as 2</text>
  </threadedComment>
  <threadedComment ref="M12" dT="2024-11-29T08:19:02.68" personId="{B80AFC29-A6F5-4378-ABDC-46CC0986F3EE}" id="{A84EB4B4-EF3A-47C1-B5E3-C71CB824755B}">
    <text>Because scottsdale counts as 2</text>
  </threadedComment>
  <threadedComment ref="O58" dT="2025-03-11T05:57:28.66" personId="{B80AFC29-A6F5-4378-ABDC-46CC0986F3EE}" id="{F3B69873-8509-4BC0-A978-D5A05D9638F8}">
    <text>Alameda deleted</text>
  </threadedComment>
  <threadedComment ref="O59" dT="2025-03-11T05:57:59.03" personId="{B80AFC29-A6F5-4378-ABDC-46CC0986F3EE}" id="{9C17C9A8-E0A4-4B0C-B1EA-80545FEBF891}">
    <text>Add Washington Utah</text>
  </threadedComment>
</ThreadedComment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5.xml"/></Relationships>
</file>

<file path=xl/worksheets/_rels/sheet15.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3.xml"/><Relationship Id="rId4" Type="http://schemas.microsoft.com/office/2017/10/relationships/threadedComment" Target="../threadedComments/threadedComment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5.xml"/><Relationship Id="rId4" Type="http://schemas.microsoft.com/office/2017/10/relationships/threadedComment" Target="../threadedComments/threadedComment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westminstermd.gov/purewater" TargetMode="External"/><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DC2A4-0DE5-498C-916C-EAADE35E7748}">
  <dimension ref="A1:O54"/>
  <sheetViews>
    <sheetView topLeftCell="A2" zoomScale="56" zoomScaleNormal="56" workbookViewId="0">
      <selection activeCell="H6" sqref="H6"/>
    </sheetView>
  </sheetViews>
  <sheetFormatPr defaultRowHeight="13" x14ac:dyDescent="0.3"/>
  <cols>
    <col min="1" max="1" width="4.1796875" style="392" customWidth="1"/>
    <col min="2" max="2" width="21.7265625" style="324" customWidth="1"/>
    <col min="3" max="3" width="25.36328125" style="336" customWidth="1"/>
    <col min="4" max="16384" width="8.7265625" style="324"/>
  </cols>
  <sheetData>
    <row r="1" spans="2:15" ht="73.5" customHeight="1" x14ac:dyDescent="0.55000000000000004">
      <c r="B1" s="394"/>
      <c r="C1" s="450"/>
      <c r="D1" s="391"/>
      <c r="E1" s="391"/>
      <c r="F1" s="391"/>
      <c r="G1" s="391"/>
      <c r="H1" s="391"/>
      <c r="I1" s="391"/>
      <c r="J1" s="391"/>
      <c r="K1" s="391"/>
      <c r="L1" s="391"/>
      <c r="M1" s="391"/>
      <c r="N1" s="391"/>
      <c r="O1" s="2"/>
    </row>
    <row r="2" spans="2:15" ht="87.5" customHeight="1" x14ac:dyDescent="0.3">
      <c r="B2" s="342" t="s">
        <v>1549</v>
      </c>
      <c r="C2" s="386" t="s">
        <v>1899</v>
      </c>
    </row>
    <row r="3" spans="2:15" ht="30" customHeight="1" x14ac:dyDescent="0.3">
      <c r="B3" s="318" t="s">
        <v>1738</v>
      </c>
      <c r="C3" s="451">
        <v>3</v>
      </c>
    </row>
    <row r="4" spans="2:15" ht="30" customHeight="1" x14ac:dyDescent="0.3">
      <c r="B4" s="320" t="s">
        <v>494</v>
      </c>
      <c r="C4" s="451">
        <v>25</v>
      </c>
    </row>
    <row r="5" spans="2:15" ht="30" customHeight="1" x14ac:dyDescent="0.3">
      <c r="B5" s="320" t="s">
        <v>1127</v>
      </c>
      <c r="C5" s="451" t="s">
        <v>1878</v>
      </c>
    </row>
    <row r="6" spans="2:15" ht="30" customHeight="1" x14ac:dyDescent="0.3">
      <c r="B6" s="320" t="s">
        <v>199</v>
      </c>
      <c r="C6" s="452">
        <v>0.4</v>
      </c>
    </row>
    <row r="7" spans="2:15" ht="30" customHeight="1" x14ac:dyDescent="0.3">
      <c r="B7" s="320" t="s">
        <v>1646</v>
      </c>
      <c r="C7" s="451" t="s">
        <v>1879</v>
      </c>
    </row>
    <row r="8" spans="2:15" ht="30" customHeight="1" x14ac:dyDescent="0.3">
      <c r="B8" s="320" t="s">
        <v>1647</v>
      </c>
      <c r="C8" s="451">
        <v>5</v>
      </c>
    </row>
    <row r="9" spans="2:15" ht="30" customHeight="1" x14ac:dyDescent="0.3">
      <c r="B9" s="320" t="s">
        <v>200</v>
      </c>
      <c r="C9" s="451">
        <v>40</v>
      </c>
    </row>
    <row r="10" spans="2:15" ht="30" customHeight="1" x14ac:dyDescent="0.3">
      <c r="B10" s="320" t="s">
        <v>1325</v>
      </c>
      <c r="C10" s="459" t="s">
        <v>1900</v>
      </c>
    </row>
    <row r="11" spans="2:15" ht="30" customHeight="1" x14ac:dyDescent="0.3">
      <c r="B11" s="318" t="s">
        <v>1636</v>
      </c>
      <c r="C11" s="451" t="s">
        <v>1845</v>
      </c>
    </row>
    <row r="12" spans="2:15" ht="30" customHeight="1" x14ac:dyDescent="0.3">
      <c r="B12" s="318" t="s">
        <v>1641</v>
      </c>
      <c r="C12" s="461" t="s">
        <v>1880</v>
      </c>
    </row>
    <row r="13" spans="2:15" ht="30" customHeight="1" x14ac:dyDescent="0.3">
      <c r="B13" s="318" t="s">
        <v>1650</v>
      </c>
      <c r="C13" s="456">
        <v>7</v>
      </c>
    </row>
    <row r="14" spans="2:15" ht="30" customHeight="1" x14ac:dyDescent="0.3">
      <c r="B14" s="320" t="s">
        <v>869</v>
      </c>
      <c r="C14" s="454">
        <v>33</v>
      </c>
    </row>
    <row r="15" spans="2:15" ht="30" customHeight="1" x14ac:dyDescent="0.3">
      <c r="B15" s="320" t="s">
        <v>1389</v>
      </c>
      <c r="C15" s="454">
        <v>6</v>
      </c>
    </row>
    <row r="16" spans="2:15" ht="30" customHeight="1" x14ac:dyDescent="0.3">
      <c r="B16" s="320" t="s">
        <v>206</v>
      </c>
      <c r="C16" s="454" t="s">
        <v>1881</v>
      </c>
    </row>
    <row r="17" spans="2:3" ht="30" customHeight="1" x14ac:dyDescent="0.3">
      <c r="B17" s="320" t="s">
        <v>1602</v>
      </c>
      <c r="C17" s="453" t="s">
        <v>1882</v>
      </c>
    </row>
    <row r="18" spans="2:3" ht="30" customHeight="1" x14ac:dyDescent="0.3">
      <c r="B18" s="320" t="s">
        <v>1860</v>
      </c>
      <c r="C18" s="453" t="s">
        <v>1882</v>
      </c>
    </row>
    <row r="19" spans="2:3" ht="30" customHeight="1" x14ac:dyDescent="0.3">
      <c r="B19" s="320" t="s">
        <v>1651</v>
      </c>
      <c r="C19" s="454">
        <v>2</v>
      </c>
    </row>
    <row r="20" spans="2:3" ht="30" customHeight="1" x14ac:dyDescent="0.3">
      <c r="B20" s="318" t="s">
        <v>1843</v>
      </c>
      <c r="C20" s="454" t="s">
        <v>1883</v>
      </c>
    </row>
    <row r="21" spans="2:3" ht="30" customHeight="1" x14ac:dyDescent="0.3">
      <c r="B21" s="320" t="s">
        <v>1643</v>
      </c>
      <c r="C21" s="454">
        <v>13</v>
      </c>
    </row>
    <row r="22" spans="2:3" ht="30" customHeight="1" x14ac:dyDescent="0.3">
      <c r="B22" s="320" t="s">
        <v>1644</v>
      </c>
      <c r="C22" s="454" t="s">
        <v>1881</v>
      </c>
    </row>
    <row r="23" spans="2:3" ht="30" customHeight="1" x14ac:dyDescent="0.3">
      <c r="B23" s="320" t="s">
        <v>1645</v>
      </c>
      <c r="C23" s="454">
        <v>1.9</v>
      </c>
    </row>
    <row r="24" spans="2:3" ht="30" customHeight="1" x14ac:dyDescent="0.3">
      <c r="B24" s="318" t="s">
        <v>1859</v>
      </c>
      <c r="C24" s="454">
        <v>30</v>
      </c>
    </row>
    <row r="25" spans="2:3" ht="30" customHeight="1" x14ac:dyDescent="0.3">
      <c r="B25" s="320" t="s">
        <v>217</v>
      </c>
      <c r="C25" s="459" t="s">
        <v>1884</v>
      </c>
    </row>
    <row r="26" spans="2:3" ht="30" customHeight="1" x14ac:dyDescent="0.3">
      <c r="B26" s="320" t="s">
        <v>1334</v>
      </c>
      <c r="C26" s="454">
        <v>14</v>
      </c>
    </row>
    <row r="27" spans="2:3" ht="30" customHeight="1" x14ac:dyDescent="0.3">
      <c r="B27" s="320" t="s">
        <v>1677</v>
      </c>
      <c r="C27" s="454">
        <v>4.5999999999999996</v>
      </c>
    </row>
    <row r="28" spans="2:3" ht="30" customHeight="1" x14ac:dyDescent="0.3">
      <c r="B28" s="320" t="s">
        <v>1658</v>
      </c>
      <c r="C28" s="454">
        <v>21</v>
      </c>
    </row>
    <row r="29" spans="2:3" ht="30" customHeight="1" x14ac:dyDescent="0.3">
      <c r="B29" s="320" t="s">
        <v>218</v>
      </c>
      <c r="C29" s="454">
        <v>60</v>
      </c>
    </row>
    <row r="30" spans="2:3" ht="30" customHeight="1" x14ac:dyDescent="0.3">
      <c r="B30" s="320" t="s">
        <v>1208</v>
      </c>
      <c r="C30" s="454" t="s">
        <v>1885</v>
      </c>
    </row>
    <row r="31" spans="2:3" ht="30" customHeight="1" x14ac:dyDescent="0.3">
      <c r="B31" s="320" t="s">
        <v>877</v>
      </c>
      <c r="C31" s="454">
        <v>30</v>
      </c>
    </row>
    <row r="32" spans="2:3" ht="30" customHeight="1" x14ac:dyDescent="0.3">
      <c r="B32" s="320" t="s">
        <v>221</v>
      </c>
      <c r="C32" s="454" t="s">
        <v>1886</v>
      </c>
    </row>
    <row r="33" spans="2:3" ht="30" customHeight="1" x14ac:dyDescent="0.3">
      <c r="B33" s="320" t="s">
        <v>222</v>
      </c>
      <c r="C33" s="454" t="s">
        <v>1887</v>
      </c>
    </row>
    <row r="34" spans="2:3" ht="30" customHeight="1" x14ac:dyDescent="0.3">
      <c r="B34" s="320" t="s">
        <v>988</v>
      </c>
      <c r="C34" s="453" t="s">
        <v>1848</v>
      </c>
    </row>
    <row r="35" spans="2:3" ht="30" customHeight="1" x14ac:dyDescent="0.3">
      <c r="B35" s="320" t="s">
        <v>1841</v>
      </c>
      <c r="C35" s="453" t="s">
        <v>1881</v>
      </c>
    </row>
    <row r="36" spans="2:3" ht="30" customHeight="1" x14ac:dyDescent="0.3">
      <c r="B36" s="320" t="s">
        <v>245</v>
      </c>
      <c r="C36" s="454">
        <v>6</v>
      </c>
    </row>
    <row r="37" spans="2:3" ht="30" customHeight="1" x14ac:dyDescent="0.3">
      <c r="B37" s="318" t="s">
        <v>1858</v>
      </c>
      <c r="C37" s="451" t="s">
        <v>1888</v>
      </c>
    </row>
    <row r="38" spans="2:3" ht="30" customHeight="1" x14ac:dyDescent="0.3">
      <c r="B38" s="320" t="s">
        <v>224</v>
      </c>
      <c r="C38" s="454" t="s">
        <v>1889</v>
      </c>
    </row>
    <row r="39" spans="2:3" ht="30" customHeight="1" x14ac:dyDescent="0.3">
      <c r="B39" s="320" t="s">
        <v>780</v>
      </c>
      <c r="C39" s="454">
        <v>4</v>
      </c>
    </row>
    <row r="40" spans="2:3" ht="30" customHeight="1" x14ac:dyDescent="0.3">
      <c r="B40" s="320" t="s">
        <v>228</v>
      </c>
      <c r="C40" s="454" t="s">
        <v>1890</v>
      </c>
    </row>
    <row r="41" spans="2:3" ht="30" customHeight="1" x14ac:dyDescent="0.3">
      <c r="B41" s="320" t="s">
        <v>1670</v>
      </c>
      <c r="C41" s="454" t="s">
        <v>1892</v>
      </c>
    </row>
    <row r="42" spans="2:3" ht="30" customHeight="1" x14ac:dyDescent="0.3">
      <c r="B42" s="320" t="s">
        <v>1672</v>
      </c>
      <c r="C42" s="454" t="s">
        <v>1893</v>
      </c>
    </row>
    <row r="43" spans="2:3" ht="30" customHeight="1" x14ac:dyDescent="0.3">
      <c r="B43" s="320" t="s">
        <v>1862</v>
      </c>
      <c r="C43" s="454" t="s">
        <v>1891</v>
      </c>
    </row>
    <row r="44" spans="2:3" ht="30" customHeight="1" x14ac:dyDescent="0.3">
      <c r="B44" s="320" t="s">
        <v>230</v>
      </c>
      <c r="C44" s="454">
        <v>10</v>
      </c>
    </row>
    <row r="45" spans="2:3" ht="30" customHeight="1" x14ac:dyDescent="0.3">
      <c r="B45" s="320" t="s">
        <v>1612</v>
      </c>
      <c r="C45" s="454" t="s">
        <v>1894</v>
      </c>
    </row>
    <row r="46" spans="2:3" ht="30" customHeight="1" x14ac:dyDescent="0.3">
      <c r="B46" s="320" t="s">
        <v>444</v>
      </c>
      <c r="C46" s="458">
        <v>15</v>
      </c>
    </row>
    <row r="47" spans="2:3" ht="30" customHeight="1" x14ac:dyDescent="0.3">
      <c r="B47" s="320" t="s">
        <v>231</v>
      </c>
      <c r="C47" s="454" t="s">
        <v>1895</v>
      </c>
    </row>
    <row r="48" spans="2:3" ht="30" customHeight="1" x14ac:dyDescent="0.3">
      <c r="B48" s="320" t="s">
        <v>1842</v>
      </c>
      <c r="C48" s="454">
        <v>15</v>
      </c>
    </row>
    <row r="49" spans="1:3" ht="30" customHeight="1" x14ac:dyDescent="0.3">
      <c r="B49" s="320" t="s">
        <v>1861</v>
      </c>
      <c r="C49" s="454">
        <v>15</v>
      </c>
    </row>
    <row r="50" spans="1:3" ht="30" customHeight="1" x14ac:dyDescent="0.3">
      <c r="B50" s="320" t="s">
        <v>233</v>
      </c>
      <c r="C50" s="454">
        <v>20</v>
      </c>
    </row>
    <row r="51" spans="1:3" ht="30" customHeight="1" x14ac:dyDescent="0.3">
      <c r="B51" s="320" t="s">
        <v>137</v>
      </c>
      <c r="C51" s="457" t="s">
        <v>1896</v>
      </c>
    </row>
    <row r="52" spans="1:3" ht="30" customHeight="1" x14ac:dyDescent="0.3">
      <c r="B52" s="320" t="s">
        <v>1802</v>
      </c>
      <c r="C52" s="454">
        <v>10</v>
      </c>
    </row>
    <row r="53" spans="1:3" ht="30" customHeight="1" x14ac:dyDescent="0.3">
      <c r="B53" s="320" t="s">
        <v>1846</v>
      </c>
      <c r="C53" s="454" t="s">
        <v>1897</v>
      </c>
    </row>
    <row r="54" spans="1:3" ht="30" customHeight="1" x14ac:dyDescent="0.3">
      <c r="A54" s="392" t="s">
        <v>1840</v>
      </c>
      <c r="B54" s="320" t="s">
        <v>357</v>
      </c>
      <c r="C54" s="454">
        <v>30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68D7B-CF09-4622-9ACE-11BB12C381C0}">
  <dimension ref="A2:AE155"/>
  <sheetViews>
    <sheetView topLeftCell="A88" zoomScale="80" zoomScaleNormal="80" workbookViewId="0">
      <selection activeCell="Q100" sqref="Q100"/>
    </sheetView>
  </sheetViews>
  <sheetFormatPr defaultRowHeight="14.5" x14ac:dyDescent="0.35"/>
  <cols>
    <col min="3" max="3" width="25.90625" customWidth="1"/>
    <col min="6" max="6" width="19.90625" customWidth="1"/>
  </cols>
  <sheetData>
    <row r="2" spans="2:23" ht="23.5" x14ac:dyDescent="0.55000000000000004">
      <c r="B2" s="95" t="s">
        <v>701</v>
      </c>
      <c r="C2" s="97"/>
      <c r="D2" s="97"/>
      <c r="E2" s="97"/>
      <c r="F2" s="97"/>
      <c r="G2" s="97"/>
      <c r="H2" s="97"/>
      <c r="I2" s="97"/>
      <c r="J2" s="97"/>
      <c r="K2" s="97"/>
      <c r="L2" s="97"/>
      <c r="M2" s="97"/>
      <c r="N2" s="97"/>
      <c r="O2" s="97"/>
      <c r="P2" s="97"/>
      <c r="Q2" s="97"/>
    </row>
    <row r="3" spans="2:23" x14ac:dyDescent="0.35">
      <c r="B3" s="98" t="s">
        <v>682</v>
      </c>
    </row>
    <row r="4" spans="2:23" x14ac:dyDescent="0.35">
      <c r="B4" s="98" t="s">
        <v>696</v>
      </c>
    </row>
    <row r="5" spans="2:23" x14ac:dyDescent="0.35">
      <c r="B5" s="98" t="s">
        <v>708</v>
      </c>
    </row>
    <row r="6" spans="2:23" x14ac:dyDescent="0.35">
      <c r="B6" s="98" t="s">
        <v>709</v>
      </c>
    </row>
    <row r="7" spans="2:23" ht="23.5" x14ac:dyDescent="0.55000000000000004">
      <c r="B7" s="98" t="s">
        <v>697</v>
      </c>
      <c r="D7" s="129"/>
    </row>
    <row r="8" spans="2:23" x14ac:dyDescent="0.35">
      <c r="D8" s="33" t="s">
        <v>698</v>
      </c>
    </row>
    <row r="9" spans="2:23" x14ac:dyDescent="0.35">
      <c r="D9" s="33" t="s">
        <v>699</v>
      </c>
    </row>
    <row r="10" spans="2:23" x14ac:dyDescent="0.35">
      <c r="D10" s="33" t="s">
        <v>700</v>
      </c>
    </row>
    <row r="12" spans="2:23" ht="23.5" x14ac:dyDescent="0.55000000000000004">
      <c r="B12" s="95" t="s">
        <v>1051</v>
      </c>
      <c r="C12" s="97"/>
      <c r="D12" s="97"/>
      <c r="E12" s="97"/>
      <c r="F12" s="97"/>
      <c r="G12" s="97"/>
      <c r="H12" s="97"/>
      <c r="I12" s="97"/>
      <c r="J12" s="97"/>
      <c r="K12" s="97"/>
      <c r="L12" s="97"/>
      <c r="M12" s="97"/>
      <c r="N12" s="97"/>
      <c r="O12" s="97"/>
      <c r="P12" s="97"/>
      <c r="Q12" s="97"/>
    </row>
    <row r="13" spans="2:23" x14ac:dyDescent="0.35">
      <c r="B13" s="98" t="s">
        <v>682</v>
      </c>
    </row>
    <row r="14" spans="2:23" x14ac:dyDescent="0.35">
      <c r="B14" s="98" t="s">
        <v>704</v>
      </c>
      <c r="S14" s="97"/>
    </row>
    <row r="15" spans="2:23" x14ac:dyDescent="0.35">
      <c r="B15" s="98" t="s">
        <v>705</v>
      </c>
    </row>
    <row r="16" spans="2:23" x14ac:dyDescent="0.35">
      <c r="B16" s="98" t="s">
        <v>710</v>
      </c>
      <c r="W16" s="132"/>
    </row>
    <row r="17" spans="2:31" x14ac:dyDescent="0.35">
      <c r="B17" s="98" t="s">
        <v>712</v>
      </c>
      <c r="E17" t="s">
        <v>897</v>
      </c>
      <c r="F17" t="s">
        <v>983</v>
      </c>
      <c r="W17" s="131" t="s">
        <v>982</v>
      </c>
      <c r="AE17" s="128"/>
    </row>
    <row r="18" spans="2:31" x14ac:dyDescent="0.35">
      <c r="L18" s="33"/>
      <c r="W18" s="33">
        <v>700000</v>
      </c>
      <c r="AA18">
        <v>2033</v>
      </c>
      <c r="AB18" s="33"/>
      <c r="AE18" s="128"/>
    </row>
    <row r="19" spans="2:31" ht="23.5" x14ac:dyDescent="0.55000000000000004">
      <c r="B19" s="95" t="s">
        <v>703</v>
      </c>
      <c r="C19" s="97"/>
      <c r="D19" s="97"/>
      <c r="E19" s="97"/>
      <c r="F19" s="97"/>
      <c r="G19" s="97"/>
      <c r="H19" s="97"/>
      <c r="I19" s="97"/>
      <c r="J19" s="97"/>
      <c r="K19" s="97"/>
      <c r="L19" s="33"/>
      <c r="M19" s="97"/>
      <c r="N19" s="97"/>
      <c r="O19" s="97"/>
      <c r="P19" s="97"/>
      <c r="W19" s="33">
        <v>140000</v>
      </c>
      <c r="AA19">
        <v>2030</v>
      </c>
      <c r="AB19" s="33"/>
      <c r="AE19" s="128"/>
    </row>
    <row r="20" spans="2:31" x14ac:dyDescent="0.35">
      <c r="B20" s="98" t="s">
        <v>682</v>
      </c>
    </row>
    <row r="21" spans="2:31" x14ac:dyDescent="0.35">
      <c r="B21" s="98" t="s">
        <v>702</v>
      </c>
    </row>
    <row r="22" spans="2:31" x14ac:dyDescent="0.35">
      <c r="B22" s="98" t="s">
        <v>711</v>
      </c>
      <c r="L22" s="130"/>
      <c r="S22" s="134" t="s">
        <v>776</v>
      </c>
      <c r="U22" s="33">
        <v>10</v>
      </c>
      <c r="V22" s="135" t="s">
        <v>984</v>
      </c>
      <c r="W22">
        <v>200000</v>
      </c>
      <c r="AA22" s="130" t="s">
        <v>985</v>
      </c>
      <c r="AB22" s="33"/>
    </row>
    <row r="23" spans="2:31" x14ac:dyDescent="0.35">
      <c r="B23" s="98"/>
    </row>
    <row r="24" spans="2:31" x14ac:dyDescent="0.35">
      <c r="B24" s="98"/>
    </row>
    <row r="25" spans="2:31" ht="23.5" x14ac:dyDescent="0.55000000000000004">
      <c r="B25" s="95" t="s">
        <v>713</v>
      </c>
      <c r="C25" s="97"/>
      <c r="D25" s="97"/>
      <c r="E25" s="97"/>
      <c r="F25" s="97"/>
      <c r="G25" s="97"/>
      <c r="H25" s="97"/>
      <c r="I25" s="97"/>
      <c r="J25" s="97"/>
      <c r="K25" s="97"/>
      <c r="L25" s="97"/>
      <c r="M25" s="97"/>
      <c r="N25" s="97"/>
      <c r="O25" s="97"/>
      <c r="P25" s="97"/>
      <c r="Q25" s="97"/>
    </row>
    <row r="26" spans="2:31" x14ac:dyDescent="0.35">
      <c r="B26" s="98" t="s">
        <v>682</v>
      </c>
    </row>
    <row r="27" spans="2:31" x14ac:dyDescent="0.35">
      <c r="B27" s="98" t="s">
        <v>721</v>
      </c>
    </row>
    <row r="28" spans="2:31" x14ac:dyDescent="0.35">
      <c r="B28" s="98" t="s">
        <v>705</v>
      </c>
    </row>
    <row r="29" spans="2:31" x14ac:dyDescent="0.35">
      <c r="B29" s="98" t="s">
        <v>710</v>
      </c>
    </row>
    <row r="30" spans="2:31" x14ac:dyDescent="0.35">
      <c r="B30" s="98" t="s">
        <v>58</v>
      </c>
      <c r="E30" s="33"/>
      <c r="F30" s="33"/>
      <c r="H30" t="s">
        <v>987</v>
      </c>
      <c r="I30" t="s">
        <v>991</v>
      </c>
      <c r="J30" t="s">
        <v>993</v>
      </c>
      <c r="K30" t="s">
        <v>995</v>
      </c>
      <c r="L30" s="33">
        <v>1</v>
      </c>
      <c r="Q30" t="s">
        <v>998</v>
      </c>
      <c r="R30" s="33"/>
      <c r="S30" s="97" t="s">
        <v>997</v>
      </c>
      <c r="T30" s="33">
        <v>10</v>
      </c>
      <c r="U30" s="136"/>
      <c r="V30" t="s">
        <v>994</v>
      </c>
      <c r="W30" s="33">
        <v>13000</v>
      </c>
      <c r="X30" s="33"/>
      <c r="Y30" s="33"/>
      <c r="Z30" s="33"/>
      <c r="AA30">
        <v>2022</v>
      </c>
      <c r="AB30" s="33"/>
      <c r="AE30" s="128"/>
    </row>
    <row r="31" spans="2:31" x14ac:dyDescent="0.35">
      <c r="B31" s="98" t="s">
        <v>714</v>
      </c>
    </row>
    <row r="32" spans="2:31" x14ac:dyDescent="0.35">
      <c r="B32" s="98"/>
      <c r="J32" t="s">
        <v>992</v>
      </c>
    </row>
    <row r="33" spans="2:31" x14ac:dyDescent="0.35">
      <c r="B33" s="98"/>
    </row>
    <row r="34" spans="2:31" ht="23.5" x14ac:dyDescent="0.55000000000000004">
      <c r="B34" s="95" t="s">
        <v>715</v>
      </c>
      <c r="C34" s="97"/>
      <c r="D34" s="97"/>
      <c r="E34" s="97"/>
      <c r="F34" s="97"/>
      <c r="G34" s="97"/>
      <c r="H34" s="97"/>
      <c r="I34" s="97"/>
      <c r="J34" s="97"/>
      <c r="K34" s="97"/>
      <c r="L34" s="97"/>
      <c r="M34" s="97"/>
      <c r="N34" s="97"/>
      <c r="O34" s="97"/>
      <c r="P34" s="97"/>
      <c r="Q34" s="97"/>
    </row>
    <row r="35" spans="2:31" x14ac:dyDescent="0.35">
      <c r="B35" s="98" t="s">
        <v>682</v>
      </c>
    </row>
    <row r="36" spans="2:31" x14ac:dyDescent="0.35">
      <c r="B36" s="98" t="s">
        <v>716</v>
      </c>
    </row>
    <row r="37" spans="2:31" x14ac:dyDescent="0.35">
      <c r="B37" s="98" t="s">
        <v>718</v>
      </c>
    </row>
    <row r="38" spans="2:31" x14ac:dyDescent="0.35">
      <c r="B38" s="98" t="s">
        <v>717</v>
      </c>
    </row>
    <row r="39" spans="2:31" x14ac:dyDescent="0.35">
      <c r="K39" s="130" t="s">
        <v>981</v>
      </c>
      <c r="L39" s="33">
        <v>2</v>
      </c>
      <c r="AE39" s="128"/>
    </row>
    <row r="40" spans="2:31" ht="23.5" x14ac:dyDescent="0.55000000000000004">
      <c r="B40" s="95" t="s">
        <v>719</v>
      </c>
      <c r="C40" s="97"/>
      <c r="D40" s="97"/>
      <c r="E40" s="97"/>
      <c r="F40" s="97"/>
      <c r="G40" s="97"/>
      <c r="H40" s="97"/>
      <c r="I40" s="97"/>
      <c r="J40" s="97"/>
      <c r="K40" s="97"/>
      <c r="L40" s="97"/>
      <c r="M40" s="97"/>
      <c r="N40" s="97"/>
      <c r="O40" s="97"/>
      <c r="P40" s="97"/>
      <c r="Q40" s="97"/>
    </row>
    <row r="41" spans="2:31" x14ac:dyDescent="0.35">
      <c r="B41" s="98" t="s">
        <v>682</v>
      </c>
    </row>
    <row r="42" spans="2:31" x14ac:dyDescent="0.35">
      <c r="B42" s="98" t="s">
        <v>720</v>
      </c>
    </row>
    <row r="43" spans="2:31" x14ac:dyDescent="0.35">
      <c r="B43" s="98" t="s">
        <v>710</v>
      </c>
    </row>
    <row r="44" spans="2:31" x14ac:dyDescent="0.35">
      <c r="B44" s="98" t="s">
        <v>714</v>
      </c>
    </row>
    <row r="47" spans="2:31" ht="23.5" x14ac:dyDescent="0.55000000000000004">
      <c r="B47" s="95" t="s">
        <v>723</v>
      </c>
      <c r="C47" s="97"/>
      <c r="D47" s="97"/>
      <c r="E47" s="97"/>
      <c r="F47" s="97"/>
      <c r="G47" s="97"/>
      <c r="H47" s="97"/>
      <c r="I47" s="97"/>
      <c r="J47" s="97"/>
      <c r="K47" s="97"/>
      <c r="L47" s="97"/>
      <c r="M47" s="97"/>
      <c r="N47" s="97"/>
      <c r="O47" s="97"/>
      <c r="P47" s="97"/>
      <c r="Q47" s="97"/>
    </row>
    <row r="48" spans="2:31" x14ac:dyDescent="0.35">
      <c r="B48" s="98" t="s">
        <v>682</v>
      </c>
    </row>
    <row r="49" spans="2:11" x14ac:dyDescent="0.35">
      <c r="B49" s="98" t="s">
        <v>725</v>
      </c>
    </row>
    <row r="50" spans="2:11" x14ac:dyDescent="0.35">
      <c r="B50" s="98" t="s">
        <v>726</v>
      </c>
    </row>
    <row r="51" spans="2:11" x14ac:dyDescent="0.35">
      <c r="B51" s="98" t="s">
        <v>724</v>
      </c>
    </row>
    <row r="52" spans="2:11" x14ac:dyDescent="0.35">
      <c r="B52" s="98" t="s">
        <v>730</v>
      </c>
    </row>
    <row r="53" spans="2:11" x14ac:dyDescent="0.35">
      <c r="B53" s="98" t="s">
        <v>731</v>
      </c>
    </row>
    <row r="54" spans="2:11" x14ac:dyDescent="0.35">
      <c r="B54" s="98" t="s">
        <v>729</v>
      </c>
    </row>
    <row r="57" spans="2:11" x14ac:dyDescent="0.35">
      <c r="B57" s="34" t="s">
        <v>88</v>
      </c>
      <c r="C57" s="33"/>
      <c r="D57" s="33"/>
      <c r="E57" s="33" t="s">
        <v>89</v>
      </c>
      <c r="F57" s="33"/>
      <c r="G57" s="33"/>
      <c r="H57" s="33"/>
      <c r="I57" s="33"/>
      <c r="J57" s="33"/>
      <c r="K57" s="33"/>
    </row>
    <row r="58" spans="2:11" x14ac:dyDescent="0.35">
      <c r="E58" s="33" t="s">
        <v>90</v>
      </c>
      <c r="F58" s="33"/>
      <c r="G58" s="33"/>
      <c r="H58" s="33"/>
      <c r="I58" s="33"/>
      <c r="J58" s="33"/>
      <c r="K58" s="33"/>
    </row>
    <row r="59" spans="2:11" x14ac:dyDescent="0.35">
      <c r="E59" s="33" t="s">
        <v>113</v>
      </c>
      <c r="F59" s="33"/>
      <c r="G59" s="33"/>
      <c r="H59" s="33"/>
      <c r="I59" s="33"/>
      <c r="J59" s="33"/>
      <c r="K59" s="33"/>
    </row>
    <row r="60" spans="2:11" x14ac:dyDescent="0.35">
      <c r="C60" s="15" t="s">
        <v>91</v>
      </c>
      <c r="D60" s="15"/>
    </row>
    <row r="61" spans="2:11" x14ac:dyDescent="0.35">
      <c r="C61" s="15" t="s">
        <v>92</v>
      </c>
      <c r="D61" s="15"/>
    </row>
    <row r="62" spans="2:11" x14ac:dyDescent="0.35">
      <c r="C62" s="15" t="s">
        <v>93</v>
      </c>
      <c r="D62" s="15"/>
    </row>
    <row r="63" spans="2:11" x14ac:dyDescent="0.35">
      <c r="C63" s="15" t="s">
        <v>94</v>
      </c>
      <c r="D63" s="15"/>
    </row>
    <row r="64" spans="2:11" x14ac:dyDescent="0.35">
      <c r="C64" s="16" t="s">
        <v>95</v>
      </c>
      <c r="D64" s="16"/>
    </row>
    <row r="65" spans="2:16" x14ac:dyDescent="0.35">
      <c r="C65" s="16" t="s">
        <v>96</v>
      </c>
      <c r="D65" s="16"/>
    </row>
    <row r="66" spans="2:16" x14ac:dyDescent="0.35">
      <c r="C66" s="16" t="s">
        <v>97</v>
      </c>
      <c r="D66" s="16"/>
    </row>
    <row r="67" spans="2:16" x14ac:dyDescent="0.35">
      <c r="C67" s="16" t="s">
        <v>98</v>
      </c>
      <c r="D67" s="16"/>
    </row>
    <row r="68" spans="2:16" x14ac:dyDescent="0.35">
      <c r="C68" s="18" t="s">
        <v>114</v>
      </c>
      <c r="D68" s="17"/>
    </row>
    <row r="70" spans="2:16" x14ac:dyDescent="0.35">
      <c r="B70" s="34" t="s">
        <v>99</v>
      </c>
      <c r="C70" s="33"/>
      <c r="E70" t="s">
        <v>211</v>
      </c>
    </row>
    <row r="71" spans="2:16" x14ac:dyDescent="0.35">
      <c r="C71" s="33" t="s">
        <v>100</v>
      </c>
    </row>
    <row r="72" spans="2:16" x14ac:dyDescent="0.35">
      <c r="C72" s="33" t="s">
        <v>727</v>
      </c>
    </row>
    <row r="73" spans="2:16" x14ac:dyDescent="0.35">
      <c r="C73" s="33" t="s">
        <v>101</v>
      </c>
    </row>
    <row r="74" spans="2:16" x14ac:dyDescent="0.35">
      <c r="C74" s="33" t="s">
        <v>728</v>
      </c>
    </row>
    <row r="76" spans="2:16" ht="23.5" x14ac:dyDescent="0.55000000000000004">
      <c r="B76" s="95" t="s">
        <v>1052</v>
      </c>
      <c r="C76" s="97"/>
      <c r="D76" s="97"/>
      <c r="E76" s="97"/>
      <c r="F76" s="97"/>
      <c r="G76" s="97"/>
      <c r="H76" s="97"/>
      <c r="I76" s="97"/>
      <c r="J76" s="97"/>
      <c r="K76" s="97"/>
      <c r="L76" s="97"/>
      <c r="M76" s="97"/>
      <c r="N76" s="97"/>
      <c r="O76" s="97"/>
      <c r="P76" s="97"/>
    </row>
    <row r="77" spans="2:16" x14ac:dyDescent="0.35">
      <c r="B77" s="98" t="s">
        <v>682</v>
      </c>
    </row>
    <row r="78" spans="2:16" x14ac:dyDescent="0.35">
      <c r="B78" s="98" t="s">
        <v>732</v>
      </c>
    </row>
    <row r="79" spans="2:16" x14ac:dyDescent="0.35">
      <c r="B79" s="98" t="s">
        <v>734</v>
      </c>
    </row>
    <row r="80" spans="2:16" x14ac:dyDescent="0.35">
      <c r="B80" s="98"/>
    </row>
    <row r="82" spans="2:14" x14ac:dyDescent="0.35">
      <c r="B82" s="34" t="s">
        <v>102</v>
      </c>
      <c r="C82" s="33"/>
      <c r="D82" s="33"/>
    </row>
    <row r="83" spans="2:14" x14ac:dyDescent="0.35">
      <c r="C83" s="33" t="s">
        <v>103</v>
      </c>
    </row>
    <row r="84" spans="2:14" x14ac:dyDescent="0.35">
      <c r="C84" s="33" t="s">
        <v>115</v>
      </c>
    </row>
    <row r="85" spans="2:14" x14ac:dyDescent="0.35">
      <c r="C85" s="33" t="s">
        <v>116</v>
      </c>
    </row>
    <row r="86" spans="2:14" x14ac:dyDescent="0.35">
      <c r="C86" s="33" t="s">
        <v>117</v>
      </c>
    </row>
    <row r="87" spans="2:14" x14ac:dyDescent="0.35">
      <c r="C87" s="19" t="s">
        <v>733</v>
      </c>
    </row>
    <row r="90" spans="2:14" ht="23.5" x14ac:dyDescent="0.55000000000000004">
      <c r="B90" s="101" t="s">
        <v>1053</v>
      </c>
      <c r="C90" s="97"/>
      <c r="D90" s="101" t="s">
        <v>722</v>
      </c>
      <c r="E90" s="100"/>
      <c r="F90" s="100"/>
      <c r="G90" s="100"/>
      <c r="H90" s="100"/>
      <c r="I90" s="100"/>
      <c r="J90" s="97"/>
      <c r="K90" s="97"/>
      <c r="L90" s="97"/>
      <c r="M90" s="97"/>
      <c r="N90" s="97"/>
    </row>
    <row r="91" spans="2:14" ht="17.5" x14ac:dyDescent="0.35">
      <c r="B91" s="34" t="s">
        <v>177</v>
      </c>
      <c r="C91" s="33"/>
      <c r="D91" s="33"/>
      <c r="E91" s="33"/>
      <c r="L91" s="20"/>
    </row>
    <row r="92" spans="2:14" ht="21" x14ac:dyDescent="0.5">
      <c r="C92" s="202" t="s">
        <v>1254</v>
      </c>
      <c r="D92" s="33"/>
      <c r="E92" s="33"/>
      <c r="F92" s="33"/>
      <c r="G92" s="33">
        <v>29</v>
      </c>
      <c r="L92" s="20"/>
    </row>
    <row r="93" spans="2:14" ht="21" x14ac:dyDescent="0.5">
      <c r="C93" s="202" t="s">
        <v>118</v>
      </c>
      <c r="D93" s="33"/>
      <c r="E93" s="33"/>
      <c r="F93" s="33"/>
      <c r="G93" s="33">
        <v>15</v>
      </c>
      <c r="L93" s="20"/>
    </row>
    <row r="94" spans="2:14" ht="21" x14ac:dyDescent="0.5">
      <c r="C94" s="202" t="s">
        <v>119</v>
      </c>
      <c r="D94" s="33"/>
      <c r="E94" s="33"/>
      <c r="F94" s="33"/>
      <c r="G94" s="33">
        <v>10</v>
      </c>
      <c r="L94" s="20"/>
    </row>
    <row r="95" spans="2:14" ht="21" x14ac:dyDescent="0.5">
      <c r="C95" s="202" t="s">
        <v>1260</v>
      </c>
      <c r="D95" s="33"/>
      <c r="E95" s="33"/>
      <c r="F95" s="33"/>
      <c r="G95" s="33">
        <v>8</v>
      </c>
      <c r="L95" s="20"/>
    </row>
    <row r="96" spans="2:14" ht="21" x14ac:dyDescent="0.5">
      <c r="C96" s="202" t="s">
        <v>1262</v>
      </c>
      <c r="D96" s="33"/>
      <c r="E96" s="33"/>
      <c r="F96" s="33"/>
      <c r="G96" s="33">
        <v>5</v>
      </c>
      <c r="L96" s="20"/>
    </row>
    <row r="97" spans="3:15" ht="21" x14ac:dyDescent="0.5">
      <c r="C97" s="202" t="s">
        <v>1246</v>
      </c>
      <c r="D97" s="33"/>
      <c r="E97" s="33"/>
      <c r="F97" s="33"/>
      <c r="G97" s="33">
        <v>9</v>
      </c>
    </row>
    <row r="98" spans="3:15" ht="21" x14ac:dyDescent="0.5">
      <c r="C98" s="202" t="s">
        <v>1228</v>
      </c>
      <c r="D98" s="33"/>
      <c r="E98" s="33"/>
      <c r="F98" s="33"/>
      <c r="G98" s="33">
        <v>5</v>
      </c>
      <c r="L98" s="20"/>
    </row>
    <row r="99" spans="3:15" ht="21" x14ac:dyDescent="0.5">
      <c r="C99" s="202" t="s">
        <v>1261</v>
      </c>
      <c r="D99" s="33"/>
      <c r="E99" s="33"/>
      <c r="F99" s="33"/>
      <c r="G99" s="33">
        <v>3</v>
      </c>
      <c r="L99" s="21"/>
    </row>
    <row r="100" spans="3:15" ht="21" x14ac:dyDescent="0.5">
      <c r="C100" s="202" t="s">
        <v>1227</v>
      </c>
      <c r="D100" s="33"/>
      <c r="E100" s="33"/>
      <c r="F100" s="33"/>
      <c r="G100" s="33">
        <v>3</v>
      </c>
    </row>
    <row r="102" spans="3:15" x14ac:dyDescent="0.35">
      <c r="C102" s="34" t="s">
        <v>1229</v>
      </c>
      <c r="D102" s="33"/>
      <c r="E102" s="33"/>
      <c r="F102" s="33"/>
      <c r="G102" s="33">
        <f>SUM(G92:G100)</f>
        <v>87</v>
      </c>
    </row>
    <row r="109" spans="3:15" x14ac:dyDescent="0.35">
      <c r="O109" s="35" t="s">
        <v>104</v>
      </c>
    </row>
    <row r="110" spans="3:15" x14ac:dyDescent="0.35">
      <c r="O110" s="36" t="s">
        <v>105</v>
      </c>
    </row>
    <row r="111" spans="3:15" x14ac:dyDescent="0.35">
      <c r="O111" s="36" t="s">
        <v>106</v>
      </c>
    </row>
    <row r="112" spans="3:15" x14ac:dyDescent="0.35">
      <c r="O112" s="36" t="s">
        <v>107</v>
      </c>
    </row>
    <row r="113" spans="15:15" x14ac:dyDescent="0.35">
      <c r="O113" s="36" t="s">
        <v>108</v>
      </c>
    </row>
    <row r="114" spans="15:15" x14ac:dyDescent="0.35">
      <c r="O114" s="36" t="s">
        <v>176</v>
      </c>
    </row>
    <row r="115" spans="15:15" x14ac:dyDescent="0.35">
      <c r="O115" s="36" t="s">
        <v>111</v>
      </c>
    </row>
    <row r="116" spans="15:15" x14ac:dyDescent="0.35">
      <c r="O116" s="36" t="s">
        <v>175</v>
      </c>
    </row>
    <row r="143" spans="1:2" s="137" customFormat="1" ht="244.5" customHeight="1" x14ac:dyDescent="2">
      <c r="A143"/>
      <c r="B143" s="138" t="s">
        <v>999</v>
      </c>
    </row>
    <row r="155" spans="9:9" x14ac:dyDescent="0.35">
      <c r="I155" t="s">
        <v>1000</v>
      </c>
    </row>
  </sheetData>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65F6E-0B5B-482C-B11F-BFA0D25417CA}">
  <dimension ref="B25:G52"/>
  <sheetViews>
    <sheetView topLeftCell="A27" zoomScale="84" zoomScaleNormal="84" workbookViewId="0">
      <selection activeCell="B25" sqref="B25:G33"/>
    </sheetView>
  </sheetViews>
  <sheetFormatPr defaultRowHeight="14.5" x14ac:dyDescent="0.35"/>
  <cols>
    <col min="1" max="1" width="8.7265625" style="2"/>
    <col min="2" max="2" width="11.26953125" style="2" customWidth="1"/>
    <col min="3" max="3" width="23.7265625" style="2" customWidth="1"/>
    <col min="4" max="5" width="28.7265625" style="2" customWidth="1"/>
    <col min="6" max="6" width="40.08984375" style="2" customWidth="1"/>
    <col min="7" max="7" width="18.36328125" style="2" customWidth="1"/>
    <col min="8" max="16384" width="8.7265625" style="2"/>
  </cols>
  <sheetData>
    <row r="25" spans="2:7" x14ac:dyDescent="0.35">
      <c r="C25" s="108" t="s">
        <v>1018</v>
      </c>
      <c r="D25" s="108" t="s">
        <v>1016</v>
      </c>
      <c r="E25" s="108" t="s">
        <v>1017</v>
      </c>
      <c r="F25" s="108" t="s">
        <v>1010</v>
      </c>
      <c r="G25" s="108" t="s">
        <v>1025</v>
      </c>
    </row>
    <row r="26" spans="2:7" x14ac:dyDescent="0.35">
      <c r="C26" s="108"/>
      <c r="D26" s="108"/>
      <c r="E26" s="108"/>
      <c r="F26" s="108"/>
      <c r="G26" s="108"/>
    </row>
    <row r="27" spans="2:7" ht="29" x14ac:dyDescent="0.35">
      <c r="B27" s="1" t="s">
        <v>1012</v>
      </c>
      <c r="C27" s="163" t="s">
        <v>1028</v>
      </c>
      <c r="D27" s="187" t="s">
        <v>1014</v>
      </c>
      <c r="E27" s="47"/>
      <c r="F27" s="47"/>
      <c r="G27" s="1"/>
    </row>
    <row r="28" spans="2:7" x14ac:dyDescent="0.35">
      <c r="B28" s="1"/>
      <c r="D28" s="187" t="s">
        <v>1015</v>
      </c>
      <c r="E28" s="47"/>
      <c r="F28" s="47"/>
      <c r="G28" s="1"/>
    </row>
    <row r="29" spans="2:7" ht="29" x14ac:dyDescent="0.35">
      <c r="B29" s="1" t="s">
        <v>1013</v>
      </c>
      <c r="C29" s="163" t="s">
        <v>1020</v>
      </c>
      <c r="D29" s="47"/>
      <c r="E29" s="47"/>
      <c r="F29" s="47"/>
      <c r="G29" s="1"/>
    </row>
    <row r="30" spans="2:7" ht="33.5" customHeight="1" x14ac:dyDescent="0.35">
      <c r="B30" s="149"/>
      <c r="C30" s="150"/>
      <c r="D30" s="150"/>
      <c r="E30" s="150"/>
      <c r="F30" s="150"/>
      <c r="G30" s="149"/>
    </row>
    <row r="31" spans="2:7" ht="58" x14ac:dyDescent="0.35">
      <c r="B31" s="1" t="s">
        <v>1004</v>
      </c>
      <c r="C31" s="163" t="s">
        <v>1166</v>
      </c>
      <c r="D31" s="187" t="s">
        <v>1244</v>
      </c>
      <c r="E31" s="47"/>
      <c r="F31" s="47"/>
      <c r="G31" s="1" t="s">
        <v>1230</v>
      </c>
    </row>
    <row r="32" spans="2:7" x14ac:dyDescent="0.35">
      <c r="B32" s="1" t="s">
        <v>1005</v>
      </c>
      <c r="C32" s="47"/>
      <c r="D32" s="47"/>
      <c r="E32" s="187" t="s">
        <v>1167</v>
      </c>
      <c r="F32" s="47"/>
      <c r="G32" s="1"/>
    </row>
    <row r="33" spans="2:7" ht="116" x14ac:dyDescent="0.35">
      <c r="B33" s="1" t="s">
        <v>1006</v>
      </c>
      <c r="C33" s="187" t="s">
        <v>1019</v>
      </c>
      <c r="D33" s="47"/>
      <c r="E33" s="187" t="s">
        <v>1021</v>
      </c>
      <c r="F33" s="47"/>
      <c r="G33" s="1" t="s">
        <v>1235</v>
      </c>
    </row>
    <row r="34" spans="2:7" x14ac:dyDescent="0.35">
      <c r="B34" s="1" t="s">
        <v>1007</v>
      </c>
      <c r="C34" s="187" t="s">
        <v>1022</v>
      </c>
      <c r="D34" s="47"/>
      <c r="E34" s="47"/>
      <c r="F34" s="47"/>
      <c r="G34" s="1"/>
    </row>
    <row r="35" spans="2:7" x14ac:dyDescent="0.35">
      <c r="B35" s="1" t="s">
        <v>1008</v>
      </c>
      <c r="C35" s="187" t="s">
        <v>1023</v>
      </c>
      <c r="D35" s="47"/>
      <c r="E35" s="47"/>
      <c r="F35" s="47"/>
      <c r="G35" s="1"/>
    </row>
    <row r="36" spans="2:7" ht="38" customHeight="1" x14ac:dyDescent="0.35">
      <c r="B36" s="149"/>
      <c r="C36" s="200" t="s">
        <v>1024</v>
      </c>
      <c r="D36" s="150"/>
      <c r="E36" s="150"/>
      <c r="F36" s="200" t="s">
        <v>1225</v>
      </c>
      <c r="G36" s="149"/>
    </row>
    <row r="37" spans="2:7" ht="72.5" x14ac:dyDescent="0.35">
      <c r="B37" s="1" t="s">
        <v>1009</v>
      </c>
      <c r="C37" s="206" t="s">
        <v>1241</v>
      </c>
      <c r="D37" s="206" t="s">
        <v>1237</v>
      </c>
      <c r="G37" s="1" t="s">
        <v>1255</v>
      </c>
    </row>
    <row r="38" spans="2:7" ht="29" x14ac:dyDescent="0.35">
      <c r="B38" s="1"/>
      <c r="C38" s="206" t="s">
        <v>1027</v>
      </c>
      <c r="D38" s="47"/>
      <c r="E38" s="47"/>
      <c r="F38" s="1"/>
      <c r="G38" s="1"/>
    </row>
    <row r="39" spans="2:7" ht="58" x14ac:dyDescent="0.35">
      <c r="B39" s="1" t="s">
        <v>1231</v>
      </c>
      <c r="C39" s="47"/>
      <c r="D39" s="47"/>
      <c r="E39" s="47"/>
      <c r="F39" s="206" t="s">
        <v>1239</v>
      </c>
      <c r="G39" s="10" t="s">
        <v>1236</v>
      </c>
    </row>
    <row r="40" spans="2:7" ht="30.5" customHeight="1" x14ac:dyDescent="0.35">
      <c r="B40" s="1" t="s">
        <v>1232</v>
      </c>
      <c r="C40" s="47"/>
      <c r="D40" s="206" t="s">
        <v>1238</v>
      </c>
      <c r="E40" s="10" t="s">
        <v>1245</v>
      </c>
      <c r="F40" s="10" t="s">
        <v>1240</v>
      </c>
      <c r="G40" s="1"/>
    </row>
    <row r="41" spans="2:7" x14ac:dyDescent="0.35">
      <c r="B41" s="1" t="s">
        <v>1233</v>
      </c>
      <c r="C41" s="1"/>
      <c r="D41" s="1"/>
      <c r="E41" s="1"/>
      <c r="F41" s="47" t="s">
        <v>1011</v>
      </c>
      <c r="G41" s="1"/>
    </row>
    <row r="42" spans="2:7" x14ac:dyDescent="0.35">
      <c r="B42" s="1" t="s">
        <v>1234</v>
      </c>
      <c r="C42" s="1"/>
      <c r="D42" s="1"/>
      <c r="E42" s="1"/>
      <c r="F42" s="1"/>
      <c r="G42" s="1"/>
    </row>
    <row r="43" spans="2:7" x14ac:dyDescent="0.35">
      <c r="B43" s="1"/>
      <c r="C43" s="1"/>
      <c r="D43" s="1"/>
      <c r="E43" s="1"/>
      <c r="F43" s="1"/>
      <c r="G43" s="1"/>
    </row>
    <row r="44" spans="2:7" x14ac:dyDescent="0.35">
      <c r="B44" s="1"/>
      <c r="C44" s="1"/>
      <c r="D44" s="1"/>
      <c r="E44" s="1"/>
      <c r="F44" s="1"/>
      <c r="G44" s="1"/>
    </row>
    <row r="45" spans="2:7" x14ac:dyDescent="0.35">
      <c r="B45" s="1"/>
      <c r="C45" s="1"/>
      <c r="D45" s="1"/>
      <c r="E45" s="1"/>
      <c r="F45" s="1"/>
      <c r="G45" s="1"/>
    </row>
    <row r="46" spans="2:7" x14ac:dyDescent="0.35">
      <c r="B46" s="1"/>
      <c r="C46" s="1"/>
      <c r="D46" s="1"/>
      <c r="E46" s="1"/>
      <c r="F46" s="1"/>
      <c r="G46" s="1"/>
    </row>
    <row r="52" spans="4:4" ht="29" x14ac:dyDescent="0.35">
      <c r="D52" s="47" t="s">
        <v>1026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312BC-D050-4D1B-8969-645C2E740993}">
  <dimension ref="A3:F10"/>
  <sheetViews>
    <sheetView workbookViewId="0">
      <selection activeCell="B9" sqref="B9:B10"/>
    </sheetView>
  </sheetViews>
  <sheetFormatPr defaultRowHeight="14.5" x14ac:dyDescent="0.35"/>
  <sheetData>
    <row r="3" spans="1:6" x14ac:dyDescent="0.35">
      <c r="A3">
        <v>1</v>
      </c>
      <c r="B3" t="s">
        <v>123</v>
      </c>
      <c r="F3" t="s">
        <v>132</v>
      </c>
    </row>
    <row r="4" spans="1:6" x14ac:dyDescent="0.35">
      <c r="A4">
        <v>2</v>
      </c>
      <c r="B4" t="s">
        <v>124</v>
      </c>
      <c r="F4" t="s">
        <v>129</v>
      </c>
    </row>
    <row r="5" spans="1:6" x14ac:dyDescent="0.35">
      <c r="A5">
        <v>3</v>
      </c>
      <c r="B5" t="s">
        <v>125</v>
      </c>
      <c r="F5" t="s">
        <v>130</v>
      </c>
    </row>
    <row r="6" spans="1:6" x14ac:dyDescent="0.35">
      <c r="A6">
        <v>4</v>
      </c>
      <c r="B6" t="s">
        <v>126</v>
      </c>
      <c r="F6" t="s">
        <v>63</v>
      </c>
    </row>
    <row r="7" spans="1:6" x14ac:dyDescent="0.35">
      <c r="A7">
        <v>5</v>
      </c>
      <c r="B7" t="s">
        <v>131</v>
      </c>
      <c r="F7" t="s">
        <v>43</v>
      </c>
    </row>
    <row r="8" spans="1:6" x14ac:dyDescent="0.35">
      <c r="A8">
        <v>6</v>
      </c>
      <c r="B8" t="s">
        <v>133</v>
      </c>
      <c r="F8" t="s">
        <v>45</v>
      </c>
    </row>
    <row r="9" spans="1:6" x14ac:dyDescent="0.35">
      <c r="A9">
        <v>7</v>
      </c>
      <c r="B9" s="19" t="s">
        <v>127</v>
      </c>
    </row>
    <row r="10" spans="1:6" x14ac:dyDescent="0.35">
      <c r="A10">
        <v>8</v>
      </c>
      <c r="B10" s="19" t="s">
        <v>128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D913-2ED4-4A6B-8C56-D0CBBC3EC6AE}">
  <dimension ref="B6:K42"/>
  <sheetViews>
    <sheetView topLeftCell="A27" workbookViewId="0">
      <selection activeCell="B33" sqref="B33"/>
    </sheetView>
  </sheetViews>
  <sheetFormatPr defaultRowHeight="14.5" x14ac:dyDescent="0.35"/>
  <cols>
    <col min="1" max="1" width="8.7265625" style="2"/>
    <col min="2" max="2" width="15" style="7" customWidth="1"/>
    <col min="3" max="3" width="13.6328125" style="2" customWidth="1"/>
    <col min="4" max="4" width="13.26953125" style="7" customWidth="1"/>
    <col min="5" max="5" width="8.7265625" style="2"/>
    <col min="6" max="6" width="8.7265625" style="7"/>
    <col min="7" max="7" width="12.90625" style="2" customWidth="1"/>
    <col min="8" max="8" width="8.7265625" style="7"/>
    <col min="9" max="9" width="8.7265625" style="2"/>
    <col min="10" max="10" width="8.7265625" style="7"/>
    <col min="11" max="11" width="9.7265625" style="2" bestFit="1" customWidth="1"/>
    <col min="12" max="16384" width="8.7265625" style="2"/>
  </cols>
  <sheetData>
    <row r="6" spans="2:11" ht="16" customHeight="1" x14ac:dyDescent="0.35"/>
    <row r="7" spans="2:11" ht="17" customHeight="1" x14ac:dyDescent="0.35"/>
    <row r="8" spans="2:11" ht="14" customHeight="1" x14ac:dyDescent="0.35"/>
    <row r="11" spans="2:11" ht="20" customHeight="1" x14ac:dyDescent="0.35"/>
    <row r="16" spans="2:11" x14ac:dyDescent="0.35">
      <c r="B16" s="6" t="s">
        <v>84</v>
      </c>
      <c r="C16" s="1"/>
      <c r="D16" s="6" t="s">
        <v>85</v>
      </c>
      <c r="E16" s="1"/>
      <c r="F16" s="6" t="s">
        <v>86</v>
      </c>
      <c r="G16" s="1"/>
      <c r="H16" s="6" t="s">
        <v>87</v>
      </c>
      <c r="I16" s="1"/>
      <c r="J16" s="6" t="s">
        <v>399</v>
      </c>
      <c r="K16" s="1"/>
    </row>
    <row r="17" spans="2:11" ht="43.5" x14ac:dyDescent="0.35">
      <c r="B17" s="6"/>
      <c r="C17" s="1"/>
      <c r="D17" s="6"/>
      <c r="E17" s="1"/>
      <c r="F17" s="6"/>
      <c r="G17" s="1"/>
      <c r="H17" s="6"/>
      <c r="I17" s="1"/>
      <c r="J17" s="6" t="s">
        <v>1286</v>
      </c>
      <c r="K17" s="215">
        <v>15000000</v>
      </c>
    </row>
    <row r="18" spans="2:11" ht="31.5" customHeight="1" x14ac:dyDescent="0.35">
      <c r="B18" s="6"/>
      <c r="C18" s="1"/>
      <c r="D18" s="6"/>
      <c r="E18" s="1"/>
      <c r="F18" s="6"/>
      <c r="G18" s="1"/>
      <c r="H18" s="6"/>
      <c r="I18" s="1"/>
      <c r="J18" s="6" t="s">
        <v>617</v>
      </c>
      <c r="K18" s="215">
        <v>50000</v>
      </c>
    </row>
    <row r="19" spans="2:11" ht="43.5" x14ac:dyDescent="0.35">
      <c r="B19" s="6"/>
      <c r="C19" s="1"/>
      <c r="D19" s="6"/>
      <c r="E19" s="1"/>
      <c r="F19" s="6"/>
      <c r="G19" s="1"/>
      <c r="H19" s="6"/>
      <c r="I19" s="1"/>
      <c r="J19" s="6" t="s">
        <v>1288</v>
      </c>
      <c r="K19" s="215">
        <v>13400</v>
      </c>
    </row>
    <row r="20" spans="2:11" ht="29" x14ac:dyDescent="0.35">
      <c r="B20" s="6"/>
      <c r="C20" s="1"/>
      <c r="D20" s="6"/>
      <c r="E20" s="1"/>
      <c r="F20" s="6"/>
      <c r="G20" s="1"/>
      <c r="H20" s="6"/>
      <c r="I20" s="1"/>
      <c r="J20" s="6" t="s">
        <v>1289</v>
      </c>
      <c r="K20" s="215">
        <v>1000000</v>
      </c>
    </row>
    <row r="21" spans="2:11" x14ac:dyDescent="0.35">
      <c r="B21" s="6"/>
      <c r="C21" s="1"/>
      <c r="D21" s="6"/>
      <c r="E21" s="1"/>
      <c r="F21" s="6"/>
      <c r="G21" s="1"/>
      <c r="H21" s="6" t="s">
        <v>1290</v>
      </c>
      <c r="I21" s="215">
        <v>270000</v>
      </c>
      <c r="J21" s="6" t="s">
        <v>1290</v>
      </c>
      <c r="K21" s="215">
        <v>270000</v>
      </c>
    </row>
    <row r="22" spans="2:11" ht="29" x14ac:dyDescent="0.35">
      <c r="B22" s="6"/>
      <c r="C22" s="1"/>
      <c r="D22" s="6"/>
      <c r="E22" s="1"/>
      <c r="F22" s="6"/>
      <c r="G22" s="1"/>
      <c r="H22" s="6" t="s">
        <v>230</v>
      </c>
      <c r="I22" s="215">
        <v>90000</v>
      </c>
      <c r="J22" s="6" t="s">
        <v>230</v>
      </c>
      <c r="K22" s="215">
        <v>90000</v>
      </c>
    </row>
    <row r="23" spans="2:11" ht="43.5" x14ac:dyDescent="0.35">
      <c r="B23" s="6"/>
      <c r="C23" s="1"/>
      <c r="D23" s="6"/>
      <c r="E23" s="1"/>
      <c r="F23" s="6" t="s">
        <v>1287</v>
      </c>
      <c r="G23" s="1" t="s">
        <v>1283</v>
      </c>
      <c r="H23" s="6" t="s">
        <v>1287</v>
      </c>
      <c r="I23" s="1" t="s">
        <v>1283</v>
      </c>
      <c r="J23" s="6" t="s">
        <v>1287</v>
      </c>
      <c r="K23" s="1" t="s">
        <v>1283</v>
      </c>
    </row>
    <row r="24" spans="2:11" ht="43.5" x14ac:dyDescent="0.35">
      <c r="B24" s="6"/>
      <c r="C24" s="1"/>
      <c r="D24" s="6" t="s">
        <v>1285</v>
      </c>
      <c r="E24" s="215">
        <v>2500000</v>
      </c>
      <c r="F24" s="6" t="s">
        <v>1285</v>
      </c>
      <c r="G24" s="215">
        <v>2500000</v>
      </c>
      <c r="H24" s="6" t="s">
        <v>1285</v>
      </c>
      <c r="I24" s="215">
        <v>2500000</v>
      </c>
      <c r="J24" s="6" t="s">
        <v>1285</v>
      </c>
      <c r="K24" s="215">
        <v>2500000</v>
      </c>
    </row>
    <row r="25" spans="2:11" ht="29" x14ac:dyDescent="0.35">
      <c r="B25" s="6"/>
      <c r="C25" s="1"/>
      <c r="D25" s="6" t="s">
        <v>1284</v>
      </c>
      <c r="E25" s="1" t="s">
        <v>1283</v>
      </c>
      <c r="F25" s="6" t="s">
        <v>1284</v>
      </c>
      <c r="G25" s="1" t="s">
        <v>1283</v>
      </c>
      <c r="H25" s="6" t="s">
        <v>1284</v>
      </c>
      <c r="I25" s="1" t="s">
        <v>1283</v>
      </c>
      <c r="J25" s="6" t="s">
        <v>1284</v>
      </c>
      <c r="K25" s="1" t="s">
        <v>1283</v>
      </c>
    </row>
    <row r="26" spans="2:11" ht="58" x14ac:dyDescent="0.35">
      <c r="B26" s="6"/>
      <c r="C26" s="1"/>
      <c r="D26" s="6" t="s">
        <v>1282</v>
      </c>
      <c r="E26" s="1" t="s">
        <v>1283</v>
      </c>
      <c r="F26" s="6" t="s">
        <v>1282</v>
      </c>
      <c r="G26" s="1" t="s">
        <v>1283</v>
      </c>
      <c r="H26" s="6" t="s">
        <v>1282</v>
      </c>
      <c r="I26" s="1" t="s">
        <v>1283</v>
      </c>
      <c r="J26" s="6" t="s">
        <v>1282</v>
      </c>
      <c r="K26" s="1" t="s">
        <v>1283</v>
      </c>
    </row>
    <row r="27" spans="2:11" ht="58" x14ac:dyDescent="0.35">
      <c r="B27" s="6" t="s">
        <v>1291</v>
      </c>
      <c r="C27" s="1" t="s">
        <v>1283</v>
      </c>
      <c r="D27" s="6" t="s">
        <v>1291</v>
      </c>
      <c r="E27" s="1" t="s">
        <v>1283</v>
      </c>
      <c r="F27" s="6" t="s">
        <v>1291</v>
      </c>
      <c r="G27" s="1" t="s">
        <v>1283</v>
      </c>
      <c r="H27" s="6" t="s">
        <v>1291</v>
      </c>
      <c r="I27" s="1" t="s">
        <v>1283</v>
      </c>
      <c r="J27" s="6" t="s">
        <v>1291</v>
      </c>
      <c r="K27" s="1" t="s">
        <v>1283</v>
      </c>
    </row>
    <row r="30" spans="2:11" x14ac:dyDescent="0.35">
      <c r="G30" s="14" t="s">
        <v>1298</v>
      </c>
    </row>
    <row r="31" spans="2:11" x14ac:dyDescent="0.35">
      <c r="B31" s="14" t="s">
        <v>1294</v>
      </c>
      <c r="G31" t="s">
        <v>1299</v>
      </c>
    </row>
    <row r="32" spans="2:11" x14ac:dyDescent="0.35">
      <c r="B32" s="194" t="s">
        <v>1295</v>
      </c>
      <c r="C32" s="216">
        <v>15000000</v>
      </c>
      <c r="G32" s="222" t="s">
        <v>1295</v>
      </c>
      <c r="H32" s="223">
        <v>15000000</v>
      </c>
    </row>
    <row r="33" spans="2:9" ht="72.5" x14ac:dyDescent="0.35">
      <c r="B33" s="217" t="s">
        <v>222</v>
      </c>
      <c r="C33" s="217">
        <v>2500000</v>
      </c>
      <c r="G33" s="223" t="s">
        <v>1304</v>
      </c>
      <c r="H33" s="223">
        <v>1338597</v>
      </c>
    </row>
    <row r="34" spans="2:9" ht="72.5" x14ac:dyDescent="0.35">
      <c r="B34" s="218" t="s">
        <v>1296</v>
      </c>
      <c r="C34" s="217">
        <v>4000000</v>
      </c>
      <c r="G34" s="223" t="s">
        <v>1300</v>
      </c>
      <c r="H34" s="224" t="s">
        <v>1303</v>
      </c>
    </row>
    <row r="35" spans="2:9" x14ac:dyDescent="0.35">
      <c r="B35" s="217" t="s">
        <v>230</v>
      </c>
      <c r="C35" s="217">
        <v>90000</v>
      </c>
      <c r="G35" s="223" t="s">
        <v>1301</v>
      </c>
      <c r="H35" s="223">
        <v>700000</v>
      </c>
    </row>
    <row r="36" spans="2:9" x14ac:dyDescent="0.35">
      <c r="B36" s="218" t="s">
        <v>1289</v>
      </c>
      <c r="C36" s="217">
        <v>1000000</v>
      </c>
      <c r="G36" s="223" t="s">
        <v>617</v>
      </c>
      <c r="H36" s="223">
        <v>50000</v>
      </c>
    </row>
    <row r="37" spans="2:9" ht="29" x14ac:dyDescent="0.35">
      <c r="B37" s="218" t="s">
        <v>1290</v>
      </c>
      <c r="C37" s="217">
        <v>270000</v>
      </c>
      <c r="G37" s="223" t="s">
        <v>1302</v>
      </c>
      <c r="H37" s="223">
        <v>115000</v>
      </c>
    </row>
    <row r="38" spans="2:9" x14ac:dyDescent="0.35">
      <c r="B38" s="218" t="s">
        <v>1292</v>
      </c>
      <c r="C38" s="217">
        <v>13400</v>
      </c>
      <c r="G38" s="1"/>
      <c r="H38" s="6">
        <f>SUM(H32:H37)</f>
        <v>17203597</v>
      </c>
    </row>
    <row r="39" spans="2:9" x14ac:dyDescent="0.35">
      <c r="B39" s="217" t="s">
        <v>1306</v>
      </c>
      <c r="C39" s="217">
        <v>110000</v>
      </c>
    </row>
    <row r="40" spans="2:9" x14ac:dyDescent="0.35">
      <c r="B40" s="217" t="s">
        <v>1112</v>
      </c>
      <c r="C40" s="219">
        <v>220000</v>
      </c>
      <c r="D40" s="7" t="s">
        <v>1297</v>
      </c>
    </row>
    <row r="41" spans="2:9" ht="15" x14ac:dyDescent="0.4">
      <c r="B41" s="217" t="s">
        <v>1293</v>
      </c>
      <c r="C41" s="219" t="s">
        <v>1305</v>
      </c>
      <c r="D41" s="220">
        <v>8203400</v>
      </c>
      <c r="I41" s="221"/>
    </row>
    <row r="42" spans="2:9" ht="15" x14ac:dyDescent="0.4">
      <c r="I42" s="221"/>
    </row>
  </sheetData>
  <phoneticPr fontId="5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59B02-1A52-4F8F-8F3E-75956EDC6945}">
  <dimension ref="B1:AL29612"/>
  <sheetViews>
    <sheetView topLeftCell="A17" zoomScale="58" zoomScaleNormal="58" workbookViewId="0">
      <selection activeCell="F19" sqref="F19"/>
    </sheetView>
  </sheetViews>
  <sheetFormatPr defaultRowHeight="15.5" x14ac:dyDescent="0.35"/>
  <cols>
    <col min="2" max="2" width="11.90625" style="40" customWidth="1"/>
    <col min="3" max="3" width="13.1796875" style="57" customWidth="1"/>
    <col min="4" max="4" width="13.453125" style="2" hidden="1" customWidth="1"/>
    <col min="5" max="5" width="13.6328125" style="57" customWidth="1"/>
    <col min="6" max="6" width="17.1796875" style="2" customWidth="1"/>
    <col min="7" max="7" width="14.453125" style="2" customWidth="1"/>
    <col min="8" max="8" width="12.1796875" style="2" customWidth="1"/>
    <col min="9" max="9" width="11.453125" style="2" customWidth="1"/>
    <col min="10" max="10" width="11.90625" style="2" customWidth="1"/>
    <col min="11" max="11" width="10.08984375" style="2" customWidth="1"/>
  </cols>
  <sheetData>
    <row r="1" spans="2:12" x14ac:dyDescent="0.35">
      <c r="B1" s="43"/>
      <c r="C1" s="2"/>
      <c r="E1" s="2"/>
    </row>
    <row r="2" spans="2:12" x14ac:dyDescent="0.35">
      <c r="B2" s="42"/>
      <c r="C2" s="2"/>
      <c r="E2" s="2"/>
    </row>
    <row r="3" spans="2:12" ht="62" x14ac:dyDescent="0.35">
      <c r="B3" s="39" t="s">
        <v>254</v>
      </c>
      <c r="C3" s="4" t="s">
        <v>184</v>
      </c>
      <c r="D3" s="4" t="s">
        <v>186</v>
      </c>
      <c r="E3" s="4" t="s">
        <v>5</v>
      </c>
      <c r="F3" s="4" t="s">
        <v>292</v>
      </c>
      <c r="G3" s="4" t="s">
        <v>6</v>
      </c>
      <c r="H3" s="4" t="s">
        <v>7</v>
      </c>
      <c r="I3" s="4" t="s">
        <v>185</v>
      </c>
      <c r="J3" s="4" t="s">
        <v>8</v>
      </c>
      <c r="K3" s="4" t="s">
        <v>25</v>
      </c>
    </row>
    <row r="4" spans="2:12" x14ac:dyDescent="0.35">
      <c r="B4" s="288"/>
      <c r="C4" s="286"/>
      <c r="D4" s="286"/>
      <c r="E4" s="286"/>
      <c r="F4" s="286"/>
      <c r="G4" s="286"/>
      <c r="H4" s="286"/>
      <c r="I4" s="286"/>
      <c r="J4" s="286"/>
      <c r="K4" s="286"/>
    </row>
    <row r="5" spans="2:12" x14ac:dyDescent="0.35">
      <c r="B5" s="288"/>
      <c r="C5" s="286"/>
      <c r="D5" s="286"/>
      <c r="E5" s="286"/>
      <c r="F5" s="286"/>
      <c r="G5" s="286"/>
      <c r="H5" s="286"/>
      <c r="I5" s="286"/>
      <c r="J5" s="286"/>
      <c r="K5" s="286"/>
    </row>
    <row r="6" spans="2:12" ht="81.5" customHeight="1" x14ac:dyDescent="0.35">
      <c r="B6" s="289" t="s">
        <v>1514</v>
      </c>
      <c r="C6" s="4"/>
      <c r="D6" s="4"/>
      <c r="E6" s="4"/>
      <c r="F6" s="4"/>
      <c r="G6" s="4"/>
      <c r="H6" s="4"/>
      <c r="I6" s="4"/>
      <c r="J6" s="4"/>
      <c r="K6" s="4"/>
    </row>
    <row r="7" spans="2:12" ht="139.5" x14ac:dyDescent="0.35">
      <c r="B7" s="114" t="s">
        <v>1129</v>
      </c>
      <c r="C7" s="1">
        <v>1</v>
      </c>
      <c r="D7" s="1"/>
      <c r="E7" s="1" t="s">
        <v>195</v>
      </c>
      <c r="F7" s="1">
        <v>150000</v>
      </c>
      <c r="G7" s="1" t="s">
        <v>144</v>
      </c>
      <c r="H7" s="1" t="s">
        <v>1314</v>
      </c>
      <c r="I7" s="1" t="s">
        <v>1103</v>
      </c>
      <c r="J7" s="1" t="s">
        <v>1128</v>
      </c>
      <c r="K7" s="1" t="s">
        <v>82</v>
      </c>
    </row>
    <row r="8" spans="2:12" ht="124" x14ac:dyDescent="0.35">
      <c r="B8" s="114" t="s">
        <v>1102</v>
      </c>
      <c r="C8" s="1">
        <v>11</v>
      </c>
      <c r="D8" s="1"/>
      <c r="E8" s="1" t="s">
        <v>195</v>
      </c>
      <c r="F8" s="1">
        <v>400000</v>
      </c>
      <c r="G8" s="1" t="s">
        <v>144</v>
      </c>
      <c r="H8" s="1" t="s">
        <v>117</v>
      </c>
      <c r="I8" s="1" t="s">
        <v>164</v>
      </c>
      <c r="J8" s="1">
        <v>2010</v>
      </c>
      <c r="K8" s="1" t="s">
        <v>86</v>
      </c>
    </row>
    <row r="9" spans="2:12" ht="155" x14ac:dyDescent="0.35">
      <c r="B9" s="263" t="s">
        <v>1378</v>
      </c>
      <c r="C9" s="9">
        <v>21</v>
      </c>
      <c r="D9" s="9"/>
      <c r="E9" s="9" t="s">
        <v>195</v>
      </c>
      <c r="F9" s="9">
        <v>3000000</v>
      </c>
      <c r="G9" s="9" t="s">
        <v>144</v>
      </c>
      <c r="H9" s="9" t="s">
        <v>145</v>
      </c>
      <c r="I9" s="9" t="s">
        <v>440</v>
      </c>
      <c r="J9" s="9"/>
      <c r="K9" s="9" t="s">
        <v>87</v>
      </c>
    </row>
    <row r="10" spans="2:12" ht="333.5" x14ac:dyDescent="0.35">
      <c r="B10" s="263" t="s">
        <v>1382</v>
      </c>
      <c r="C10" s="9">
        <v>0</v>
      </c>
      <c r="D10" s="9"/>
      <c r="E10" s="9" t="s">
        <v>195</v>
      </c>
      <c r="F10" s="9">
        <v>0</v>
      </c>
      <c r="G10" s="9" t="s">
        <v>144</v>
      </c>
      <c r="H10" s="9" t="s">
        <v>145</v>
      </c>
      <c r="I10" s="9" t="s">
        <v>155</v>
      </c>
      <c r="J10" s="9" t="s">
        <v>1385</v>
      </c>
      <c r="K10" s="9" t="s">
        <v>87</v>
      </c>
    </row>
    <row r="11" spans="2:12" ht="77.5" x14ac:dyDescent="0.35">
      <c r="B11" s="114" t="s">
        <v>1158</v>
      </c>
      <c r="C11" s="47">
        <v>1</v>
      </c>
      <c r="D11" s="1"/>
      <c r="E11" s="1" t="s">
        <v>195</v>
      </c>
      <c r="F11" s="47">
        <v>51177</v>
      </c>
      <c r="G11" s="1" t="s">
        <v>163</v>
      </c>
      <c r="H11" s="1" t="s">
        <v>145</v>
      </c>
      <c r="I11" s="1" t="s">
        <v>146</v>
      </c>
      <c r="J11" s="1" t="s">
        <v>1161</v>
      </c>
      <c r="K11" s="1" t="s">
        <v>86</v>
      </c>
    </row>
    <row r="12" spans="2:12" ht="124" x14ac:dyDescent="0.35">
      <c r="B12" s="114" t="s">
        <v>873</v>
      </c>
      <c r="C12" s="1">
        <v>1</v>
      </c>
      <c r="D12" s="1"/>
      <c r="E12" s="1" t="s">
        <v>195</v>
      </c>
      <c r="F12" s="1">
        <v>85000</v>
      </c>
      <c r="G12" s="1" t="s">
        <v>144</v>
      </c>
      <c r="H12" s="1" t="s">
        <v>145</v>
      </c>
      <c r="I12" s="1" t="s">
        <v>290</v>
      </c>
      <c r="J12" s="1"/>
      <c r="K12" s="1" t="s">
        <v>87</v>
      </c>
    </row>
    <row r="13" spans="2:12" ht="124" x14ac:dyDescent="0.35">
      <c r="B13" s="114" t="s">
        <v>1142</v>
      </c>
      <c r="C13" s="1">
        <v>1</v>
      </c>
      <c r="D13" s="1"/>
      <c r="E13" s="1" t="s">
        <v>195</v>
      </c>
      <c r="F13" s="47">
        <v>300000</v>
      </c>
      <c r="G13" s="1" t="s">
        <v>144</v>
      </c>
      <c r="H13" s="1" t="s">
        <v>145</v>
      </c>
      <c r="I13" s="1" t="s">
        <v>290</v>
      </c>
      <c r="J13" s="1" t="s">
        <v>1146</v>
      </c>
      <c r="K13" s="1" t="s">
        <v>86</v>
      </c>
    </row>
    <row r="14" spans="2:12" ht="108.5" x14ac:dyDescent="0.35">
      <c r="B14" s="114" t="s">
        <v>1060</v>
      </c>
      <c r="C14" s="1">
        <v>15</v>
      </c>
      <c r="D14" s="1"/>
      <c r="E14" s="1" t="s">
        <v>195</v>
      </c>
      <c r="F14" s="47">
        <v>500000</v>
      </c>
      <c r="G14" s="1" t="s">
        <v>144</v>
      </c>
      <c r="H14" s="1" t="s">
        <v>145</v>
      </c>
      <c r="I14" s="1" t="s">
        <v>146</v>
      </c>
      <c r="J14" s="1">
        <v>2000</v>
      </c>
      <c r="K14" s="1" t="s">
        <v>85</v>
      </c>
    </row>
    <row r="15" spans="2:12" ht="139.5" x14ac:dyDescent="0.35">
      <c r="B15" s="114" t="s">
        <v>370</v>
      </c>
      <c r="C15" s="265">
        <v>1</v>
      </c>
      <c r="D15" s="1"/>
      <c r="E15" s="1" t="s">
        <v>195</v>
      </c>
      <c r="F15" s="47">
        <v>600000</v>
      </c>
      <c r="G15" s="1" t="s">
        <v>144</v>
      </c>
      <c r="H15" s="1" t="s">
        <v>145</v>
      </c>
      <c r="I15" s="1" t="s">
        <v>155</v>
      </c>
      <c r="J15" s="1">
        <v>2018</v>
      </c>
      <c r="K15" s="1" t="s">
        <v>86</v>
      </c>
      <c r="L15" s="13" t="s">
        <v>1515</v>
      </c>
    </row>
    <row r="16" spans="2:12" ht="130.5" x14ac:dyDescent="0.35">
      <c r="B16" s="114" t="s">
        <v>1155</v>
      </c>
      <c r="C16" s="265"/>
      <c r="D16" s="1"/>
      <c r="E16" s="1" t="s">
        <v>195</v>
      </c>
      <c r="F16" s="47">
        <v>100000</v>
      </c>
      <c r="G16" s="1" t="s">
        <v>144</v>
      </c>
      <c r="H16" s="1"/>
      <c r="I16" s="1" t="s">
        <v>155</v>
      </c>
      <c r="J16" s="1">
        <v>2015</v>
      </c>
      <c r="K16" s="1" t="s">
        <v>86</v>
      </c>
      <c r="L16" s="290" t="s">
        <v>1516</v>
      </c>
    </row>
    <row r="17" spans="2:12" ht="62" x14ac:dyDescent="0.35">
      <c r="B17" s="114" t="s">
        <v>1042</v>
      </c>
      <c r="C17" s="47">
        <v>3</v>
      </c>
      <c r="D17" s="1"/>
      <c r="E17" s="1" t="s">
        <v>195</v>
      </c>
      <c r="F17" s="267">
        <v>1300000</v>
      </c>
      <c r="G17" s="1" t="s">
        <v>144</v>
      </c>
      <c r="H17" s="1" t="s">
        <v>145</v>
      </c>
      <c r="I17" s="1" t="s">
        <v>290</v>
      </c>
      <c r="J17" s="1">
        <v>2003</v>
      </c>
      <c r="K17" s="1" t="s">
        <v>85</v>
      </c>
      <c r="L17" s="13" t="s">
        <v>1525</v>
      </c>
    </row>
    <row r="18" spans="2:12" ht="124" x14ac:dyDescent="0.35">
      <c r="B18" s="114" t="s">
        <v>1451</v>
      </c>
      <c r="C18" s="47">
        <v>1</v>
      </c>
      <c r="D18" s="1"/>
      <c r="E18" s="1" t="s">
        <v>195</v>
      </c>
      <c r="F18" s="267">
        <v>123822</v>
      </c>
      <c r="G18" s="1" t="s">
        <v>163</v>
      </c>
      <c r="H18" s="31" t="s">
        <v>165</v>
      </c>
      <c r="I18" s="1" t="s">
        <v>146</v>
      </c>
      <c r="J18" s="1" t="s">
        <v>1458</v>
      </c>
      <c r="K18" s="1" t="s">
        <v>85</v>
      </c>
      <c r="L18" s="290" t="s">
        <v>1517</v>
      </c>
    </row>
    <row r="19" spans="2:12" ht="155" x14ac:dyDescent="0.35">
      <c r="B19" s="114" t="s">
        <v>759</v>
      </c>
      <c r="C19" s="47" t="s">
        <v>1189</v>
      </c>
      <c r="D19" s="47"/>
      <c r="E19" s="47" t="s">
        <v>195</v>
      </c>
      <c r="F19" s="47">
        <v>4000000</v>
      </c>
      <c r="G19" s="1" t="s">
        <v>144</v>
      </c>
      <c r="H19" s="1" t="s">
        <v>145</v>
      </c>
      <c r="I19" s="1" t="s">
        <v>155</v>
      </c>
      <c r="J19" s="1">
        <v>2003</v>
      </c>
      <c r="K19" s="1" t="s">
        <v>85</v>
      </c>
    </row>
    <row r="20" spans="2:12" ht="62" x14ac:dyDescent="0.35">
      <c r="B20" s="114" t="s">
        <v>760</v>
      </c>
      <c r="C20" s="1"/>
      <c r="D20" s="1"/>
      <c r="E20" s="1"/>
      <c r="F20" s="1"/>
      <c r="G20" s="1"/>
      <c r="H20" s="1"/>
      <c r="I20" s="1"/>
      <c r="J20" s="1"/>
      <c r="K20" s="1"/>
    </row>
    <row r="21" spans="2:12" ht="77.5" x14ac:dyDescent="0.35">
      <c r="B21" s="114" t="s">
        <v>824</v>
      </c>
      <c r="C21" s="1"/>
      <c r="D21" s="1"/>
      <c r="E21" s="1"/>
      <c r="F21" s="1"/>
      <c r="G21" s="1"/>
      <c r="H21" s="1"/>
      <c r="I21" s="1"/>
      <c r="J21" s="1"/>
      <c r="K21" s="1"/>
    </row>
    <row r="22" spans="2:12" ht="111" x14ac:dyDescent="0.6">
      <c r="B22" s="114" t="s">
        <v>1170</v>
      </c>
      <c r="C22" s="47">
        <v>1</v>
      </c>
      <c r="D22" s="269" t="s">
        <v>1172</v>
      </c>
      <c r="E22" s="47" t="s">
        <v>195</v>
      </c>
      <c r="F22" s="47">
        <v>0</v>
      </c>
      <c r="G22" s="47" t="s">
        <v>144</v>
      </c>
      <c r="H22" s="47" t="s">
        <v>145</v>
      </c>
      <c r="I22" s="47" t="s">
        <v>290</v>
      </c>
      <c r="J22" s="47" t="s">
        <v>1356</v>
      </c>
      <c r="K22" s="47" t="s">
        <v>85</v>
      </c>
    </row>
    <row r="23" spans="2:12" ht="130.5" x14ac:dyDescent="0.35">
      <c r="B23" s="114" t="s">
        <v>1132</v>
      </c>
      <c r="C23" s="1">
        <v>1</v>
      </c>
      <c r="D23" s="1"/>
      <c r="E23" s="1" t="s">
        <v>195</v>
      </c>
      <c r="F23" s="1">
        <v>10000</v>
      </c>
      <c r="G23" s="1" t="s">
        <v>163</v>
      </c>
      <c r="H23" s="1" t="s">
        <v>165</v>
      </c>
      <c r="I23" s="1" t="s">
        <v>164</v>
      </c>
      <c r="J23" s="1" t="s">
        <v>1351</v>
      </c>
      <c r="K23" s="1" t="s">
        <v>87</v>
      </c>
    </row>
    <row r="24" spans="2:12" ht="155" x14ac:dyDescent="0.35">
      <c r="B24" s="114" t="s">
        <v>748</v>
      </c>
      <c r="C24" s="47" t="s">
        <v>1191</v>
      </c>
      <c r="D24" s="47"/>
      <c r="E24" s="47" t="s">
        <v>195</v>
      </c>
      <c r="F24" s="47">
        <v>0</v>
      </c>
      <c r="G24" s="1" t="s">
        <v>144</v>
      </c>
      <c r="H24" s="1" t="s">
        <v>145</v>
      </c>
      <c r="I24" s="1" t="s">
        <v>155</v>
      </c>
      <c r="J24" s="1">
        <v>2019</v>
      </c>
      <c r="K24" s="1" t="s">
        <v>86</v>
      </c>
    </row>
    <row r="25" spans="2:12" ht="290" x14ac:dyDescent="0.35">
      <c r="B25" s="114" t="s">
        <v>749</v>
      </c>
      <c r="C25" s="47" t="s">
        <v>753</v>
      </c>
      <c r="D25" s="47"/>
      <c r="E25" s="47"/>
      <c r="F25" s="47">
        <v>0</v>
      </c>
      <c r="G25" s="1"/>
      <c r="H25" s="1"/>
      <c r="I25" s="1"/>
      <c r="J25" s="1">
        <v>1962</v>
      </c>
      <c r="K25" s="1" t="s">
        <v>81</v>
      </c>
    </row>
    <row r="26" spans="2:12" ht="231" x14ac:dyDescent="0.5">
      <c r="B26" s="114" t="s">
        <v>505</v>
      </c>
      <c r="C26" s="1">
        <v>1</v>
      </c>
      <c r="D26" s="1"/>
      <c r="E26" s="1" t="s">
        <v>195</v>
      </c>
      <c r="F26" s="1">
        <v>15000</v>
      </c>
      <c r="G26" s="1" t="s">
        <v>163</v>
      </c>
      <c r="H26" s="1" t="s">
        <v>145</v>
      </c>
      <c r="I26" s="282" t="s">
        <v>519</v>
      </c>
      <c r="J26" s="1">
        <v>2016</v>
      </c>
      <c r="K26" s="1" t="s">
        <v>86</v>
      </c>
    </row>
    <row r="27" spans="2:12" ht="77.5" x14ac:dyDescent="0.35">
      <c r="B27" s="114" t="s">
        <v>285</v>
      </c>
      <c r="C27" s="1">
        <v>5</v>
      </c>
      <c r="D27" s="1">
        <v>1</v>
      </c>
      <c r="E27" s="1" t="s">
        <v>195</v>
      </c>
      <c r="F27" s="215">
        <v>600000</v>
      </c>
      <c r="G27" s="1" t="s">
        <v>163</v>
      </c>
      <c r="H27" s="1" t="s">
        <v>145</v>
      </c>
      <c r="I27" s="1" t="s">
        <v>290</v>
      </c>
      <c r="J27" s="1">
        <v>2013</v>
      </c>
      <c r="K27" s="1" t="s">
        <v>86</v>
      </c>
    </row>
    <row r="28" spans="2:12" ht="124" x14ac:dyDescent="0.35">
      <c r="B28" s="114" t="s">
        <v>348</v>
      </c>
      <c r="C28" s="47">
        <v>6</v>
      </c>
      <c r="D28" s="1">
        <v>2</v>
      </c>
      <c r="E28" s="1" t="s">
        <v>195</v>
      </c>
      <c r="F28" s="1">
        <v>298000</v>
      </c>
      <c r="G28" s="1" t="s">
        <v>144</v>
      </c>
      <c r="H28" s="1" t="s">
        <v>145</v>
      </c>
      <c r="I28" s="1" t="s">
        <v>146</v>
      </c>
      <c r="J28" s="1">
        <v>2003</v>
      </c>
      <c r="K28" s="1" t="s">
        <v>86</v>
      </c>
    </row>
    <row r="29" spans="2:12" ht="93" x14ac:dyDescent="0.35">
      <c r="B29" s="114" t="s">
        <v>301</v>
      </c>
      <c r="C29" s="1">
        <v>71</v>
      </c>
      <c r="D29" s="1">
        <v>1</v>
      </c>
      <c r="E29" s="1" t="s">
        <v>195</v>
      </c>
      <c r="F29" s="215">
        <v>2200000</v>
      </c>
      <c r="G29" s="1" t="s">
        <v>144</v>
      </c>
      <c r="H29" s="1" t="s">
        <v>145</v>
      </c>
      <c r="I29" s="1" t="s">
        <v>146</v>
      </c>
      <c r="J29" s="1">
        <v>2009</v>
      </c>
      <c r="K29" s="1" t="s">
        <v>86</v>
      </c>
    </row>
    <row r="30" spans="2:12" ht="93" x14ac:dyDescent="0.35">
      <c r="B30" s="114" t="s">
        <v>253</v>
      </c>
      <c r="C30" s="1">
        <v>1</v>
      </c>
      <c r="D30" s="1">
        <v>1</v>
      </c>
      <c r="E30" s="1" t="s">
        <v>195</v>
      </c>
      <c r="F30" s="1">
        <v>2000000</v>
      </c>
      <c r="G30" s="1" t="s">
        <v>144</v>
      </c>
      <c r="H30" s="1" t="s">
        <v>145</v>
      </c>
      <c r="I30" s="1" t="s">
        <v>155</v>
      </c>
      <c r="J30" s="1">
        <v>2017</v>
      </c>
      <c r="K30" s="1" t="s">
        <v>86</v>
      </c>
      <c r="L30" s="13" t="s">
        <v>1518</v>
      </c>
    </row>
    <row r="31" spans="2:12" ht="46.5" x14ac:dyDescent="0.35">
      <c r="B31" s="114" t="s">
        <v>550</v>
      </c>
      <c r="C31" s="1">
        <v>1</v>
      </c>
      <c r="D31" s="1"/>
      <c r="E31" s="1" t="s">
        <v>195</v>
      </c>
      <c r="F31" s="1">
        <v>5920000</v>
      </c>
      <c r="G31" s="1" t="s">
        <v>144</v>
      </c>
      <c r="H31" s="1" t="s">
        <v>145</v>
      </c>
      <c r="I31" s="1" t="s">
        <v>146</v>
      </c>
      <c r="J31" s="1">
        <v>2002</v>
      </c>
      <c r="K31" s="1" t="s">
        <v>85</v>
      </c>
      <c r="L31" s="291" t="s">
        <v>1519</v>
      </c>
    </row>
    <row r="32" spans="2:12" ht="124" x14ac:dyDescent="0.35">
      <c r="B32" s="114" t="s">
        <v>384</v>
      </c>
      <c r="C32" s="47">
        <v>50</v>
      </c>
      <c r="D32" s="1"/>
      <c r="E32" s="1" t="s">
        <v>195</v>
      </c>
      <c r="F32" s="47">
        <v>1900000</v>
      </c>
      <c r="G32" s="1" t="s">
        <v>144</v>
      </c>
      <c r="H32" s="1" t="s">
        <v>145</v>
      </c>
      <c r="I32" s="1" t="s">
        <v>146</v>
      </c>
      <c r="J32" s="1">
        <v>2013</v>
      </c>
      <c r="K32" s="1" t="s">
        <v>86</v>
      </c>
    </row>
    <row r="33" spans="2:38" ht="108.5" x14ac:dyDescent="0.35">
      <c r="B33" s="114" t="s">
        <v>460</v>
      </c>
      <c r="C33" s="1">
        <v>1</v>
      </c>
      <c r="D33" s="1"/>
      <c r="E33" s="1" t="s">
        <v>195</v>
      </c>
      <c r="F33" s="1">
        <v>460000</v>
      </c>
      <c r="G33" s="1" t="s">
        <v>163</v>
      </c>
      <c r="H33" s="1" t="s">
        <v>145</v>
      </c>
      <c r="I33" s="1" t="s">
        <v>164</v>
      </c>
      <c r="J33" s="1">
        <v>1968</v>
      </c>
      <c r="K33" s="1" t="s">
        <v>81</v>
      </c>
    </row>
    <row r="34" spans="2:38" ht="62" x14ac:dyDescent="0.35">
      <c r="B34" s="114" t="s">
        <v>325</v>
      </c>
      <c r="C34" s="47">
        <v>2</v>
      </c>
      <c r="D34" s="1">
        <v>1</v>
      </c>
      <c r="E34" s="1" t="s">
        <v>195</v>
      </c>
      <c r="F34" s="1">
        <v>70000</v>
      </c>
      <c r="G34" s="1" t="s">
        <v>144</v>
      </c>
      <c r="H34" s="1" t="s">
        <v>145</v>
      </c>
      <c r="I34" s="1" t="s">
        <v>155</v>
      </c>
      <c r="J34" s="1">
        <v>2002</v>
      </c>
      <c r="K34" s="1" t="s">
        <v>85</v>
      </c>
    </row>
    <row r="35" spans="2:38" ht="93" x14ac:dyDescent="0.35">
      <c r="B35" s="114" t="s">
        <v>341</v>
      </c>
      <c r="C35" s="1">
        <v>1</v>
      </c>
      <c r="D35" s="1"/>
      <c r="E35" s="1" t="s">
        <v>195</v>
      </c>
      <c r="F35" s="47">
        <v>23000</v>
      </c>
      <c r="G35" s="1" t="s">
        <v>144</v>
      </c>
      <c r="H35" s="1" t="s">
        <v>145</v>
      </c>
      <c r="I35" s="1" t="s">
        <v>155</v>
      </c>
      <c r="J35" s="1">
        <v>1985</v>
      </c>
      <c r="K35" s="1" t="s">
        <v>83</v>
      </c>
      <c r="L35" s="13" t="s">
        <v>1520</v>
      </c>
    </row>
    <row r="36" spans="2:38" ht="377" x14ac:dyDescent="0.35">
      <c r="B36" s="114" t="s">
        <v>574</v>
      </c>
      <c r="C36" s="47">
        <v>6</v>
      </c>
      <c r="D36" s="1"/>
      <c r="E36" s="1" t="s">
        <v>195</v>
      </c>
      <c r="F36" s="1">
        <v>95000</v>
      </c>
      <c r="G36" s="1" t="s">
        <v>144</v>
      </c>
      <c r="H36" s="79" t="s">
        <v>1513</v>
      </c>
      <c r="I36" s="1" t="s">
        <v>155</v>
      </c>
      <c r="J36" s="1" t="s">
        <v>583</v>
      </c>
      <c r="K36" s="1" t="s">
        <v>87</v>
      </c>
      <c r="L36" s="13" t="s">
        <v>1521</v>
      </c>
    </row>
    <row r="37" spans="2:38" ht="108.5" x14ac:dyDescent="0.35">
      <c r="B37" s="114" t="s">
        <v>584</v>
      </c>
      <c r="C37" s="265">
        <v>23</v>
      </c>
      <c r="D37" s="1"/>
      <c r="E37" s="1" t="s">
        <v>195</v>
      </c>
      <c r="F37" s="47">
        <v>2500000</v>
      </c>
      <c r="G37" s="1" t="s">
        <v>144</v>
      </c>
      <c r="H37" s="1" t="s">
        <v>145</v>
      </c>
      <c r="I37" s="1" t="s">
        <v>155</v>
      </c>
      <c r="J37" s="1">
        <v>2008</v>
      </c>
      <c r="K37" s="1" t="s">
        <v>85</v>
      </c>
      <c r="L37" s="13" t="s">
        <v>1522</v>
      </c>
    </row>
    <row r="38" spans="2:38" ht="93" x14ac:dyDescent="0.35">
      <c r="B38" s="114" t="s">
        <v>822</v>
      </c>
      <c r="C38" s="265">
        <v>2</v>
      </c>
      <c r="D38" s="1"/>
      <c r="E38" s="1" t="s">
        <v>195</v>
      </c>
      <c r="F38" s="1">
        <v>600000</v>
      </c>
      <c r="G38" s="1" t="s">
        <v>144</v>
      </c>
      <c r="H38" s="1" t="s">
        <v>145</v>
      </c>
      <c r="I38" s="1" t="s">
        <v>155</v>
      </c>
      <c r="J38" s="1">
        <v>2024</v>
      </c>
      <c r="K38" s="1" t="s">
        <v>87</v>
      </c>
      <c r="L38" s="13" t="s">
        <v>1521</v>
      </c>
    </row>
    <row r="39" spans="2:38" ht="139.5" x14ac:dyDescent="0.35">
      <c r="B39" s="264" t="s">
        <v>844</v>
      </c>
      <c r="C39" s="10">
        <v>4</v>
      </c>
      <c r="D39" s="47"/>
      <c r="E39" s="47" t="s">
        <v>195</v>
      </c>
      <c r="F39" s="47">
        <v>157418</v>
      </c>
      <c r="G39" s="47" t="s">
        <v>144</v>
      </c>
      <c r="H39" s="47" t="s">
        <v>145</v>
      </c>
      <c r="I39" s="47" t="s">
        <v>146</v>
      </c>
      <c r="J39" s="47">
        <v>2015</v>
      </c>
      <c r="K39" s="47" t="s">
        <v>86</v>
      </c>
    </row>
    <row r="40" spans="2:38" ht="77.5" x14ac:dyDescent="0.35">
      <c r="B40" s="114" t="s">
        <v>853</v>
      </c>
      <c r="C40" s="1">
        <v>1</v>
      </c>
      <c r="D40" s="1"/>
      <c r="E40" s="1" t="s">
        <v>195</v>
      </c>
      <c r="F40" s="1">
        <v>5500</v>
      </c>
      <c r="G40" s="1" t="s">
        <v>144</v>
      </c>
      <c r="H40" s="1" t="s">
        <v>145</v>
      </c>
      <c r="I40" s="1" t="s">
        <v>155</v>
      </c>
      <c r="J40" s="1" t="s">
        <v>858</v>
      </c>
      <c r="K40" s="1" t="s">
        <v>86</v>
      </c>
      <c r="L40" s="13" t="s">
        <v>1523</v>
      </c>
    </row>
    <row r="41" spans="2:38" ht="93" x14ac:dyDescent="0.35">
      <c r="B41" s="114" t="s">
        <v>989</v>
      </c>
      <c r="C41" s="1">
        <v>1</v>
      </c>
      <c r="D41" s="1"/>
      <c r="E41" s="1" t="s">
        <v>195</v>
      </c>
      <c r="F41" s="1">
        <v>38700</v>
      </c>
      <c r="G41" s="1" t="s">
        <v>163</v>
      </c>
      <c r="H41" s="1" t="s">
        <v>145</v>
      </c>
      <c r="I41" s="1" t="s">
        <v>164</v>
      </c>
      <c r="J41" s="1">
        <v>2022</v>
      </c>
      <c r="K41" s="1" t="s">
        <v>87</v>
      </c>
    </row>
    <row r="42" spans="2:38" ht="46.5" x14ac:dyDescent="0.35">
      <c r="B42" s="114" t="s">
        <v>879</v>
      </c>
      <c r="C42" s="47">
        <v>1</v>
      </c>
      <c r="D42" s="1"/>
      <c r="E42" s="1" t="s">
        <v>195</v>
      </c>
      <c r="F42" s="1">
        <v>170000</v>
      </c>
      <c r="G42" s="1" t="s">
        <v>144</v>
      </c>
      <c r="H42" s="1" t="s">
        <v>145</v>
      </c>
      <c r="I42" s="1" t="s">
        <v>884</v>
      </c>
      <c r="J42" s="126">
        <v>44560</v>
      </c>
      <c r="K42" s="1" t="s">
        <v>87</v>
      </c>
      <c r="L42" s="13" t="s">
        <v>1521</v>
      </c>
    </row>
    <row r="43" spans="2:38" ht="62" x14ac:dyDescent="0.35">
      <c r="B43" s="114" t="s">
        <v>927</v>
      </c>
      <c r="C43" s="47">
        <v>1</v>
      </c>
      <c r="D43" s="1"/>
      <c r="E43" s="1" t="s">
        <v>195</v>
      </c>
      <c r="F43" s="285">
        <v>245230</v>
      </c>
      <c r="G43" s="1" t="s">
        <v>144</v>
      </c>
      <c r="H43" s="1" t="s">
        <v>145</v>
      </c>
      <c r="I43" s="47" t="s">
        <v>155</v>
      </c>
      <c r="J43" s="1">
        <v>1998</v>
      </c>
      <c r="K43" s="1" t="s">
        <v>84</v>
      </c>
      <c r="L43" s="13" t="s">
        <v>1524</v>
      </c>
    </row>
    <row r="44" spans="2:38" ht="93" x14ac:dyDescent="0.35">
      <c r="B44" s="114" t="s">
        <v>905</v>
      </c>
      <c r="C44" s="47">
        <v>11</v>
      </c>
      <c r="D44" s="1"/>
      <c r="E44" s="1" t="s">
        <v>195</v>
      </c>
      <c r="F44" s="47">
        <v>0</v>
      </c>
      <c r="G44" s="1" t="s">
        <v>144</v>
      </c>
      <c r="H44" s="1" t="s">
        <v>145</v>
      </c>
      <c r="I44" s="47" t="s">
        <v>155</v>
      </c>
      <c r="J44" s="1">
        <v>1995</v>
      </c>
      <c r="K44" s="1" t="s">
        <v>84</v>
      </c>
    </row>
    <row r="45" spans="2:38" ht="170.5" x14ac:dyDescent="0.35">
      <c r="B45" s="114" t="s">
        <v>915</v>
      </c>
      <c r="C45" s="47">
        <v>2</v>
      </c>
      <c r="D45" s="1"/>
      <c r="E45" s="1" t="s">
        <v>195</v>
      </c>
      <c r="F45" s="47">
        <v>2000000</v>
      </c>
      <c r="G45" s="1" t="s">
        <v>144</v>
      </c>
      <c r="H45" s="1" t="s">
        <v>145</v>
      </c>
      <c r="I45" s="47" t="s">
        <v>146</v>
      </c>
      <c r="J45" s="1">
        <v>1978</v>
      </c>
      <c r="K45" s="1" t="s">
        <v>82</v>
      </c>
    </row>
    <row r="46" spans="2:38" ht="188.5" x14ac:dyDescent="0.35">
      <c r="B46" s="114" t="s">
        <v>777</v>
      </c>
      <c r="C46" s="47">
        <v>14</v>
      </c>
      <c r="D46" s="286" t="s">
        <v>820</v>
      </c>
      <c r="E46" s="1" t="s">
        <v>195</v>
      </c>
      <c r="F46" s="47">
        <v>141700</v>
      </c>
      <c r="G46" s="1" t="s">
        <v>144</v>
      </c>
      <c r="H46" s="1" t="s">
        <v>145</v>
      </c>
      <c r="I46" s="1" t="s">
        <v>146</v>
      </c>
      <c r="J46" s="1" t="s">
        <v>774</v>
      </c>
      <c r="K46" s="1" t="s">
        <v>86</v>
      </c>
    </row>
    <row r="47" spans="2:38" ht="26" x14ac:dyDescent="0.6">
      <c r="B47" s="292"/>
      <c r="C47" s="277"/>
      <c r="D47" s="277"/>
      <c r="E47" s="277"/>
      <c r="F47" s="293">
        <f>SUM(F7:F46)</f>
        <v>30059547</v>
      </c>
      <c r="G47" s="277"/>
      <c r="H47" s="277"/>
      <c r="I47" s="277"/>
      <c r="J47" s="277"/>
      <c r="K47" s="277"/>
      <c r="M47" s="299" t="s">
        <v>1526</v>
      </c>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row>
    <row r="48" spans="2:38" ht="23.5" x14ac:dyDescent="0.55000000000000004">
      <c r="B48" s="42"/>
      <c r="C48" s="2"/>
      <c r="E48" s="2"/>
      <c r="M48" s="299"/>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row>
    <row r="49" spans="2:38" ht="23.5" x14ac:dyDescent="0.55000000000000004">
      <c r="B49" s="42"/>
      <c r="C49" s="2"/>
      <c r="E49" s="2"/>
      <c r="M49" s="299" t="s">
        <v>1527</v>
      </c>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row>
    <row r="50" spans="2:38" ht="23.5" x14ac:dyDescent="0.55000000000000004">
      <c r="B50" s="42"/>
      <c r="C50" s="2"/>
      <c r="E50" s="2"/>
      <c r="M50" s="299"/>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row>
    <row r="51" spans="2:38" ht="23.5" x14ac:dyDescent="0.55000000000000004">
      <c r="B51" s="42"/>
      <c r="C51" s="2"/>
      <c r="E51" s="2"/>
      <c r="M51" s="299" t="s">
        <v>1528</v>
      </c>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row>
    <row r="52" spans="2:38" ht="23.5" x14ac:dyDescent="0.55000000000000004">
      <c r="B52" s="42"/>
      <c r="C52" s="2"/>
      <c r="E52" s="2"/>
      <c r="M52" s="299"/>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row>
    <row r="53" spans="2:38" ht="23.5" x14ac:dyDescent="0.55000000000000004">
      <c r="B53" s="42"/>
      <c r="C53" s="2"/>
      <c r="E53" s="2"/>
      <c r="M53" s="299" t="s">
        <v>1529</v>
      </c>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row>
    <row r="54" spans="2:38" ht="23.5" x14ac:dyDescent="0.55000000000000004">
      <c r="B54" s="42"/>
      <c r="C54" s="2"/>
      <c r="E54" s="2"/>
      <c r="M54" s="299"/>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row>
    <row r="55" spans="2:38" ht="23.5" x14ac:dyDescent="0.55000000000000004">
      <c r="B55" s="42"/>
      <c r="C55" s="2"/>
      <c r="E55" s="2"/>
      <c r="M55" s="299" t="s">
        <v>1530</v>
      </c>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row>
    <row r="56" spans="2:38" ht="23.5" x14ac:dyDescent="0.55000000000000004">
      <c r="B56" s="42"/>
      <c r="C56" s="2"/>
      <c r="E56" s="2"/>
      <c r="M56" s="299"/>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row>
    <row r="57" spans="2:38" ht="23.5" x14ac:dyDescent="0.55000000000000004">
      <c r="B57" s="42"/>
      <c r="C57" s="2"/>
      <c r="E57" s="2"/>
      <c r="M57" s="299" t="s">
        <v>1533</v>
      </c>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row>
    <row r="58" spans="2:38" x14ac:dyDescent="0.35">
      <c r="B58" s="42"/>
      <c r="C58" s="2"/>
      <c r="E58" s="2"/>
      <c r="M58" s="34"/>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row>
    <row r="59" spans="2:38" x14ac:dyDescent="0.35">
      <c r="B59" s="294" t="s">
        <v>1531</v>
      </c>
      <c r="C59" s="2"/>
      <c r="E59" s="2"/>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row>
    <row r="60" spans="2:38" x14ac:dyDescent="0.35">
      <c r="B60" s="42"/>
      <c r="C60" s="2"/>
      <c r="E60" s="2"/>
    </row>
    <row r="61" spans="2:38" x14ac:dyDescent="0.35">
      <c r="B61" s="42"/>
      <c r="C61" s="2"/>
      <c r="E61" s="2"/>
    </row>
    <row r="62" spans="2:38" ht="62" x14ac:dyDescent="0.35">
      <c r="B62" s="39" t="s">
        <v>254</v>
      </c>
      <c r="C62" s="4" t="s">
        <v>184</v>
      </c>
      <c r="D62" s="4" t="s">
        <v>186</v>
      </c>
      <c r="E62" s="4" t="s">
        <v>5</v>
      </c>
      <c r="F62" s="4" t="s">
        <v>292</v>
      </c>
      <c r="G62" s="4" t="s">
        <v>6</v>
      </c>
      <c r="H62" s="4" t="s">
        <v>7</v>
      </c>
      <c r="I62" s="4" t="s">
        <v>185</v>
      </c>
      <c r="J62" s="4" t="s">
        <v>8</v>
      </c>
      <c r="K62" s="4" t="s">
        <v>25</v>
      </c>
    </row>
    <row r="63" spans="2:38" x14ac:dyDescent="0.35">
      <c r="B63" s="288"/>
      <c r="C63" s="286"/>
      <c r="D63" s="286"/>
      <c r="E63" s="286"/>
      <c r="F63" s="286"/>
      <c r="G63" s="286"/>
      <c r="H63" s="286"/>
      <c r="I63" s="286"/>
      <c r="J63" s="286"/>
      <c r="K63" s="286"/>
    </row>
    <row r="64" spans="2:38" x14ac:dyDescent="0.35">
      <c r="B64" s="288"/>
      <c r="C64" s="286"/>
      <c r="D64" s="286"/>
      <c r="E64" s="286"/>
      <c r="F64" s="286"/>
      <c r="G64" s="286"/>
      <c r="H64" s="286"/>
      <c r="I64" s="286"/>
      <c r="J64" s="286"/>
      <c r="K64" s="286"/>
    </row>
    <row r="65" spans="2:11" x14ac:dyDescent="0.35">
      <c r="B65" s="289" t="s">
        <v>1514</v>
      </c>
      <c r="C65" s="4"/>
      <c r="D65" s="4"/>
      <c r="E65" s="4"/>
      <c r="F65" s="4"/>
      <c r="G65" s="4"/>
      <c r="H65" s="4"/>
      <c r="I65" s="4"/>
      <c r="J65" s="4"/>
      <c r="K65" s="4"/>
    </row>
    <row r="66" spans="2:11" ht="139.5" x14ac:dyDescent="0.35">
      <c r="B66" s="114" t="s">
        <v>1129</v>
      </c>
      <c r="C66" s="1">
        <v>1</v>
      </c>
      <c r="D66" s="1"/>
      <c r="E66" s="1" t="s">
        <v>195</v>
      </c>
      <c r="F66" s="1">
        <v>150000</v>
      </c>
      <c r="G66" s="1" t="s">
        <v>144</v>
      </c>
      <c r="H66" s="1" t="s">
        <v>1314</v>
      </c>
      <c r="I66" s="1" t="s">
        <v>1103</v>
      </c>
      <c r="J66" s="1" t="s">
        <v>1128</v>
      </c>
      <c r="K66" s="1" t="s">
        <v>82</v>
      </c>
    </row>
    <row r="67" spans="2:11" ht="124" x14ac:dyDescent="0.35">
      <c r="B67" s="114" t="s">
        <v>1102</v>
      </c>
      <c r="C67" s="1">
        <v>11</v>
      </c>
      <c r="D67" s="1"/>
      <c r="E67" s="1" t="s">
        <v>195</v>
      </c>
      <c r="F67" s="1">
        <v>400000</v>
      </c>
      <c r="G67" s="1" t="s">
        <v>144</v>
      </c>
      <c r="H67" s="1" t="s">
        <v>117</v>
      </c>
      <c r="I67" s="1" t="s">
        <v>164</v>
      </c>
      <c r="J67" s="1">
        <v>2010</v>
      </c>
      <c r="K67" s="1" t="s">
        <v>86</v>
      </c>
    </row>
    <row r="68" spans="2:11" ht="155" x14ac:dyDescent="0.35">
      <c r="B68" s="263" t="s">
        <v>1378</v>
      </c>
      <c r="C68" s="9">
        <v>21</v>
      </c>
      <c r="D68" s="9"/>
      <c r="E68" s="9" t="s">
        <v>195</v>
      </c>
      <c r="F68" s="9">
        <v>3000000</v>
      </c>
      <c r="G68" s="9" t="s">
        <v>144</v>
      </c>
      <c r="H68" s="9" t="s">
        <v>145</v>
      </c>
      <c r="I68" s="9" t="s">
        <v>440</v>
      </c>
      <c r="J68" s="9"/>
      <c r="K68" s="9" t="s">
        <v>87</v>
      </c>
    </row>
    <row r="69" spans="2:11" ht="333.5" x14ac:dyDescent="0.35">
      <c r="B69" s="263" t="s">
        <v>1382</v>
      </c>
      <c r="C69" s="9">
        <v>0</v>
      </c>
      <c r="D69" s="9"/>
      <c r="E69" s="9" t="s">
        <v>195</v>
      </c>
      <c r="F69" s="9">
        <v>0</v>
      </c>
      <c r="G69" s="9" t="s">
        <v>144</v>
      </c>
      <c r="H69" s="9" t="s">
        <v>145</v>
      </c>
      <c r="I69" s="9" t="s">
        <v>155</v>
      </c>
      <c r="J69" s="9" t="s">
        <v>1385</v>
      </c>
      <c r="K69" s="9" t="s">
        <v>87</v>
      </c>
    </row>
    <row r="70" spans="2:11" ht="77.5" x14ac:dyDescent="0.35">
      <c r="B70" s="114" t="s">
        <v>1158</v>
      </c>
      <c r="C70" s="47">
        <v>1</v>
      </c>
      <c r="D70" s="1"/>
      <c r="E70" s="1" t="s">
        <v>195</v>
      </c>
      <c r="F70" s="47">
        <v>51177</v>
      </c>
      <c r="G70" s="1" t="s">
        <v>163</v>
      </c>
      <c r="H70" s="1" t="s">
        <v>145</v>
      </c>
      <c r="I70" s="1" t="s">
        <v>146</v>
      </c>
      <c r="J70" s="1" t="s">
        <v>1161</v>
      </c>
      <c r="K70" s="1" t="s">
        <v>86</v>
      </c>
    </row>
    <row r="71" spans="2:11" ht="124" x14ac:dyDescent="0.35">
      <c r="B71" s="114" t="s">
        <v>873</v>
      </c>
      <c r="C71" s="1">
        <v>1</v>
      </c>
      <c r="D71" s="1"/>
      <c r="E71" s="1" t="s">
        <v>195</v>
      </c>
      <c r="F71" s="1">
        <v>85000</v>
      </c>
      <c r="G71" s="1" t="s">
        <v>144</v>
      </c>
      <c r="H71" s="1" t="s">
        <v>145</v>
      </c>
      <c r="I71" s="1" t="s">
        <v>290</v>
      </c>
      <c r="J71" s="1"/>
      <c r="K71" s="1" t="s">
        <v>87</v>
      </c>
    </row>
    <row r="72" spans="2:11" ht="124" x14ac:dyDescent="0.35">
      <c r="B72" s="114" t="s">
        <v>1142</v>
      </c>
      <c r="C72" s="1">
        <v>1</v>
      </c>
      <c r="D72" s="1"/>
      <c r="E72" s="1" t="s">
        <v>195</v>
      </c>
      <c r="F72" s="47">
        <v>300000</v>
      </c>
      <c r="G72" s="1" t="s">
        <v>144</v>
      </c>
      <c r="H72" s="1" t="s">
        <v>145</v>
      </c>
      <c r="I72" s="1" t="s">
        <v>290</v>
      </c>
      <c r="J72" s="1" t="s">
        <v>1146</v>
      </c>
      <c r="K72" s="1" t="s">
        <v>86</v>
      </c>
    </row>
    <row r="73" spans="2:11" ht="108.5" x14ac:dyDescent="0.35">
      <c r="B73" s="114" t="s">
        <v>1060</v>
      </c>
      <c r="C73" s="1">
        <v>15</v>
      </c>
      <c r="D73" s="1"/>
      <c r="E73" s="1" t="s">
        <v>195</v>
      </c>
      <c r="F73" s="47">
        <v>500000</v>
      </c>
      <c r="G73" s="1" t="s">
        <v>144</v>
      </c>
      <c r="H73" s="1" t="s">
        <v>145</v>
      </c>
      <c r="I73" s="1" t="s">
        <v>146</v>
      </c>
      <c r="J73" s="1">
        <v>2000</v>
      </c>
      <c r="K73" s="1" t="s">
        <v>85</v>
      </c>
    </row>
    <row r="74" spans="2:11" ht="139.5" x14ac:dyDescent="0.35">
      <c r="B74" s="114" t="s">
        <v>370</v>
      </c>
      <c r="C74" s="265">
        <v>1</v>
      </c>
      <c r="D74" s="1"/>
      <c r="E74" s="1" t="s">
        <v>195</v>
      </c>
      <c r="F74" s="47">
        <v>600000</v>
      </c>
      <c r="G74" s="1" t="s">
        <v>144</v>
      </c>
      <c r="H74" s="1" t="s">
        <v>145</v>
      </c>
      <c r="I74" s="1" t="s">
        <v>155</v>
      </c>
      <c r="J74" s="1">
        <v>2018</v>
      </c>
      <c r="K74" s="1" t="s">
        <v>86</v>
      </c>
    </row>
    <row r="75" spans="2:11" ht="108.5" x14ac:dyDescent="0.35">
      <c r="B75" s="114" t="s">
        <v>1155</v>
      </c>
      <c r="C75" s="265"/>
      <c r="D75" s="1"/>
      <c r="E75" s="1" t="s">
        <v>195</v>
      </c>
      <c r="F75" s="47">
        <v>100000</v>
      </c>
      <c r="G75" s="1" t="s">
        <v>144</v>
      </c>
      <c r="H75" s="1"/>
      <c r="I75" s="1" t="s">
        <v>155</v>
      </c>
      <c r="J75" s="1">
        <v>2015</v>
      </c>
      <c r="K75" s="1" t="s">
        <v>86</v>
      </c>
    </row>
    <row r="76" spans="2:11" ht="62" x14ac:dyDescent="0.35">
      <c r="B76" s="114" t="s">
        <v>1042</v>
      </c>
      <c r="C76" s="47">
        <v>3</v>
      </c>
      <c r="D76" s="1"/>
      <c r="E76" s="1" t="s">
        <v>195</v>
      </c>
      <c r="F76" s="267">
        <v>1300000</v>
      </c>
      <c r="G76" s="1" t="s">
        <v>144</v>
      </c>
      <c r="H76" s="1" t="s">
        <v>145</v>
      </c>
      <c r="I76" s="1" t="s">
        <v>290</v>
      </c>
      <c r="J76" s="1">
        <v>2003</v>
      </c>
      <c r="K76" s="1" t="s">
        <v>85</v>
      </c>
    </row>
    <row r="77" spans="2:11" ht="124" x14ac:dyDescent="0.35">
      <c r="B77" s="114" t="s">
        <v>1451</v>
      </c>
      <c r="C77" s="47">
        <v>1</v>
      </c>
      <c r="D77" s="1"/>
      <c r="E77" s="1" t="s">
        <v>195</v>
      </c>
      <c r="F77" s="267">
        <v>123822</v>
      </c>
      <c r="G77" s="1" t="s">
        <v>163</v>
      </c>
      <c r="H77" s="31" t="s">
        <v>165</v>
      </c>
      <c r="I77" s="1" t="s">
        <v>146</v>
      </c>
      <c r="J77" s="1" t="s">
        <v>1458</v>
      </c>
      <c r="K77" s="1" t="s">
        <v>85</v>
      </c>
    </row>
    <row r="78" spans="2:11" ht="155" x14ac:dyDescent="0.35">
      <c r="B78" s="114" t="s">
        <v>759</v>
      </c>
      <c r="C78" s="47" t="s">
        <v>1189</v>
      </c>
      <c r="D78" s="47"/>
      <c r="E78" s="47" t="s">
        <v>195</v>
      </c>
      <c r="F78" s="47">
        <v>4000000</v>
      </c>
      <c r="G78" s="1" t="s">
        <v>144</v>
      </c>
      <c r="H78" s="1" t="s">
        <v>145</v>
      </c>
      <c r="I78" s="1" t="s">
        <v>155</v>
      </c>
      <c r="J78" s="1">
        <v>2003</v>
      </c>
      <c r="K78" s="1" t="s">
        <v>85</v>
      </c>
    </row>
    <row r="79" spans="2:11" ht="62" x14ac:dyDescent="0.35">
      <c r="B79" s="114" t="s">
        <v>760</v>
      </c>
      <c r="C79" s="1"/>
      <c r="D79" s="1"/>
      <c r="E79" s="1"/>
      <c r="F79" s="1"/>
      <c r="G79" s="1"/>
      <c r="H79" s="1"/>
      <c r="I79" s="1"/>
      <c r="J79" s="1"/>
      <c r="K79" s="1"/>
    </row>
    <row r="80" spans="2:11" ht="77.5" x14ac:dyDescent="0.35">
      <c r="B80" s="114" t="s">
        <v>824</v>
      </c>
      <c r="C80" s="1"/>
      <c r="D80" s="1"/>
      <c r="E80" s="1"/>
      <c r="F80" s="1"/>
      <c r="G80" s="1"/>
      <c r="H80" s="1"/>
      <c r="I80" s="1"/>
      <c r="J80" s="1"/>
      <c r="K80" s="1"/>
    </row>
    <row r="81" spans="2:11" ht="111" x14ac:dyDescent="0.6">
      <c r="B81" s="114" t="s">
        <v>1170</v>
      </c>
      <c r="C81" s="47">
        <v>1</v>
      </c>
      <c r="D81" s="269" t="s">
        <v>1172</v>
      </c>
      <c r="E81" s="47" t="s">
        <v>195</v>
      </c>
      <c r="F81" s="47">
        <v>0</v>
      </c>
      <c r="G81" s="47" t="s">
        <v>144</v>
      </c>
      <c r="H81" s="47" t="s">
        <v>145</v>
      </c>
      <c r="I81" s="47" t="s">
        <v>290</v>
      </c>
      <c r="J81" s="47" t="s">
        <v>1356</v>
      </c>
      <c r="K81" s="47" t="s">
        <v>85</v>
      </c>
    </row>
    <row r="82" spans="2:11" ht="130.5" x14ac:dyDescent="0.35">
      <c r="B82" s="114" t="s">
        <v>1132</v>
      </c>
      <c r="C82" s="1">
        <v>1</v>
      </c>
      <c r="D82" s="1"/>
      <c r="E82" s="1" t="s">
        <v>195</v>
      </c>
      <c r="F82" s="1">
        <v>10000</v>
      </c>
      <c r="G82" s="1" t="s">
        <v>163</v>
      </c>
      <c r="H82" s="1" t="s">
        <v>165</v>
      </c>
      <c r="I82" s="1" t="s">
        <v>164</v>
      </c>
      <c r="J82" s="1" t="s">
        <v>1351</v>
      </c>
      <c r="K82" s="1" t="s">
        <v>87</v>
      </c>
    </row>
    <row r="83" spans="2:11" ht="155" x14ac:dyDescent="0.35">
      <c r="B83" s="114" t="s">
        <v>748</v>
      </c>
      <c r="C83" s="47" t="s">
        <v>1191</v>
      </c>
      <c r="D83" s="47"/>
      <c r="E83" s="47" t="s">
        <v>195</v>
      </c>
      <c r="F83" s="47">
        <v>0</v>
      </c>
      <c r="G83" s="1" t="s">
        <v>144</v>
      </c>
      <c r="H83" s="1" t="s">
        <v>145</v>
      </c>
      <c r="I83" s="1" t="s">
        <v>155</v>
      </c>
      <c r="J83" s="1">
        <v>2019</v>
      </c>
      <c r="K83" s="1" t="s">
        <v>86</v>
      </c>
    </row>
    <row r="84" spans="2:11" ht="290" x14ac:dyDescent="0.35">
      <c r="B84" s="114" t="s">
        <v>749</v>
      </c>
      <c r="C84" s="47" t="s">
        <v>753</v>
      </c>
      <c r="D84" s="47"/>
      <c r="E84" s="47"/>
      <c r="F84" s="47">
        <v>0</v>
      </c>
      <c r="G84" s="1"/>
      <c r="H84" s="1"/>
      <c r="I84" s="1"/>
      <c r="J84" s="1">
        <v>1962</v>
      </c>
      <c r="K84" s="1" t="s">
        <v>81</v>
      </c>
    </row>
    <row r="85" spans="2:11" ht="231" x14ac:dyDescent="0.5">
      <c r="B85" s="114" t="s">
        <v>505</v>
      </c>
      <c r="C85" s="1">
        <v>1</v>
      </c>
      <c r="D85" s="1"/>
      <c r="E85" s="1" t="s">
        <v>195</v>
      </c>
      <c r="F85" s="1">
        <v>15000</v>
      </c>
      <c r="G85" s="1" t="s">
        <v>163</v>
      </c>
      <c r="H85" s="1" t="s">
        <v>145</v>
      </c>
      <c r="I85" s="282" t="s">
        <v>519</v>
      </c>
      <c r="J85" s="1">
        <v>2016</v>
      </c>
      <c r="K85" s="1" t="s">
        <v>86</v>
      </c>
    </row>
    <row r="86" spans="2:11" ht="77.5" x14ac:dyDescent="0.35">
      <c r="B86" s="114" t="s">
        <v>285</v>
      </c>
      <c r="C86" s="1">
        <v>5</v>
      </c>
      <c r="D86" s="1">
        <v>1</v>
      </c>
      <c r="E86" s="1" t="s">
        <v>195</v>
      </c>
      <c r="F86" s="215">
        <v>600000</v>
      </c>
      <c r="G86" s="1" t="s">
        <v>163</v>
      </c>
      <c r="H86" s="1" t="s">
        <v>145</v>
      </c>
      <c r="I86" s="1" t="s">
        <v>290</v>
      </c>
      <c r="J86" s="1">
        <v>2013</v>
      </c>
      <c r="K86" s="1" t="s">
        <v>86</v>
      </c>
    </row>
    <row r="87" spans="2:11" ht="124" x14ac:dyDescent="0.35">
      <c r="B87" s="114" t="s">
        <v>348</v>
      </c>
      <c r="C87" s="47">
        <v>6</v>
      </c>
      <c r="D87" s="1">
        <v>2</v>
      </c>
      <c r="E87" s="1" t="s">
        <v>195</v>
      </c>
      <c r="F87" s="1">
        <v>298000</v>
      </c>
      <c r="G87" s="1" t="s">
        <v>144</v>
      </c>
      <c r="H87" s="1" t="s">
        <v>145</v>
      </c>
      <c r="I87" s="1" t="s">
        <v>146</v>
      </c>
      <c r="J87" s="1">
        <v>2003</v>
      </c>
      <c r="K87" s="1" t="s">
        <v>86</v>
      </c>
    </row>
    <row r="88" spans="2:11" ht="93" x14ac:dyDescent="0.35">
      <c r="B88" s="114" t="s">
        <v>301</v>
      </c>
      <c r="C88" s="1">
        <v>71</v>
      </c>
      <c r="D88" s="1">
        <v>1</v>
      </c>
      <c r="E88" s="1" t="s">
        <v>195</v>
      </c>
      <c r="F88" s="215">
        <v>2200000</v>
      </c>
      <c r="G88" s="1" t="s">
        <v>144</v>
      </c>
      <c r="H88" s="1" t="s">
        <v>145</v>
      </c>
      <c r="I88" s="1" t="s">
        <v>146</v>
      </c>
      <c r="J88" s="1">
        <v>2009</v>
      </c>
      <c r="K88" s="1" t="s">
        <v>86</v>
      </c>
    </row>
    <row r="89" spans="2:11" ht="93" x14ac:dyDescent="0.35">
      <c r="B89" s="114" t="s">
        <v>253</v>
      </c>
      <c r="C89" s="1">
        <v>1</v>
      </c>
      <c r="D89" s="1">
        <v>1</v>
      </c>
      <c r="E89" s="1" t="s">
        <v>195</v>
      </c>
      <c r="F89" s="1">
        <v>2000000</v>
      </c>
      <c r="G89" s="1" t="s">
        <v>144</v>
      </c>
      <c r="H89" s="1" t="s">
        <v>145</v>
      </c>
      <c r="I89" s="1" t="s">
        <v>155</v>
      </c>
      <c r="J89" s="1">
        <v>2017</v>
      </c>
      <c r="K89" s="1" t="s">
        <v>86</v>
      </c>
    </row>
    <row r="90" spans="2:11" ht="46.5" x14ac:dyDescent="0.35">
      <c r="B90" s="114" t="s">
        <v>550</v>
      </c>
      <c r="C90" s="1">
        <v>1</v>
      </c>
      <c r="D90" s="1"/>
      <c r="E90" s="1" t="s">
        <v>195</v>
      </c>
      <c r="F90" s="1">
        <v>5920000</v>
      </c>
      <c r="G90" s="1" t="s">
        <v>144</v>
      </c>
      <c r="H90" s="1" t="s">
        <v>145</v>
      </c>
      <c r="I90" s="1" t="s">
        <v>146</v>
      </c>
      <c r="J90" s="1">
        <v>2002</v>
      </c>
      <c r="K90" s="1" t="s">
        <v>85</v>
      </c>
    </row>
    <row r="91" spans="2:11" ht="124" x14ac:dyDescent="0.35">
      <c r="B91" s="114" t="s">
        <v>384</v>
      </c>
      <c r="C91" s="47">
        <v>50</v>
      </c>
      <c r="D91" s="1"/>
      <c r="E91" s="1" t="s">
        <v>195</v>
      </c>
      <c r="F91" s="47">
        <v>1900000</v>
      </c>
      <c r="G91" s="1" t="s">
        <v>144</v>
      </c>
      <c r="H91" s="1" t="s">
        <v>145</v>
      </c>
      <c r="I91" s="1" t="s">
        <v>146</v>
      </c>
      <c r="J91" s="1">
        <v>2013</v>
      </c>
      <c r="K91" s="1" t="s">
        <v>86</v>
      </c>
    </row>
    <row r="92" spans="2:11" ht="108.5" x14ac:dyDescent="0.35">
      <c r="B92" s="114" t="s">
        <v>460</v>
      </c>
      <c r="C92" s="1">
        <v>1</v>
      </c>
      <c r="D92" s="1"/>
      <c r="E92" s="1" t="s">
        <v>195</v>
      </c>
      <c r="F92" s="1">
        <v>460000</v>
      </c>
      <c r="G92" s="1" t="s">
        <v>163</v>
      </c>
      <c r="H92" s="1" t="s">
        <v>145</v>
      </c>
      <c r="I92" s="1" t="s">
        <v>164</v>
      </c>
      <c r="J92" s="1">
        <v>1968</v>
      </c>
      <c r="K92" s="1" t="s">
        <v>81</v>
      </c>
    </row>
    <row r="93" spans="2:11" ht="62" x14ac:dyDescent="0.35">
      <c r="B93" s="114" t="s">
        <v>325</v>
      </c>
      <c r="C93" s="47">
        <v>2</v>
      </c>
      <c r="D93" s="1">
        <v>1</v>
      </c>
      <c r="E93" s="1" t="s">
        <v>195</v>
      </c>
      <c r="F93" s="1">
        <v>70000</v>
      </c>
      <c r="G93" s="1" t="s">
        <v>144</v>
      </c>
      <c r="H93" s="1" t="s">
        <v>145</v>
      </c>
      <c r="I93" s="1" t="s">
        <v>155</v>
      </c>
      <c r="J93" s="1">
        <v>2002</v>
      </c>
      <c r="K93" s="1" t="s">
        <v>85</v>
      </c>
    </row>
    <row r="94" spans="2:11" ht="93" x14ac:dyDescent="0.35">
      <c r="B94" s="114" t="s">
        <v>341</v>
      </c>
      <c r="C94" s="1">
        <v>1</v>
      </c>
      <c r="D94" s="1"/>
      <c r="E94" s="1" t="s">
        <v>195</v>
      </c>
      <c r="F94" s="47">
        <v>23000</v>
      </c>
      <c r="G94" s="1" t="s">
        <v>144</v>
      </c>
      <c r="H94" s="1" t="s">
        <v>145</v>
      </c>
      <c r="I94" s="1" t="s">
        <v>155</v>
      </c>
      <c r="J94" s="1">
        <v>1985</v>
      </c>
      <c r="K94" s="1" t="s">
        <v>83</v>
      </c>
    </row>
    <row r="95" spans="2:11" ht="377" x14ac:dyDescent="0.35">
      <c r="B95" s="114" t="s">
        <v>574</v>
      </c>
      <c r="C95" s="47">
        <v>6</v>
      </c>
      <c r="D95" s="1"/>
      <c r="E95" s="1" t="s">
        <v>195</v>
      </c>
      <c r="F95" s="1">
        <v>95000</v>
      </c>
      <c r="G95" s="1" t="s">
        <v>144</v>
      </c>
      <c r="H95" s="79" t="s">
        <v>1513</v>
      </c>
      <c r="I95" s="1" t="s">
        <v>155</v>
      </c>
      <c r="J95" s="1" t="s">
        <v>583</v>
      </c>
      <c r="K95" s="1" t="s">
        <v>87</v>
      </c>
    </row>
    <row r="96" spans="2:11" ht="108.5" x14ac:dyDescent="0.35">
      <c r="B96" s="114" t="s">
        <v>584</v>
      </c>
      <c r="C96" s="265">
        <v>23</v>
      </c>
      <c r="D96" s="1"/>
      <c r="E96" s="1" t="s">
        <v>195</v>
      </c>
      <c r="F96" s="47">
        <v>2500000</v>
      </c>
      <c r="G96" s="1" t="s">
        <v>144</v>
      </c>
      <c r="H96" s="1" t="s">
        <v>145</v>
      </c>
      <c r="I96" s="1" t="s">
        <v>155</v>
      </c>
      <c r="J96" s="1">
        <v>2008</v>
      </c>
      <c r="K96" s="1" t="s">
        <v>85</v>
      </c>
    </row>
    <row r="97" spans="2:11" ht="93" x14ac:dyDescent="0.35">
      <c r="B97" s="114" t="s">
        <v>822</v>
      </c>
      <c r="C97" s="265">
        <v>2</v>
      </c>
      <c r="D97" s="1"/>
      <c r="E97" s="1" t="s">
        <v>195</v>
      </c>
      <c r="F97" s="1">
        <v>600000</v>
      </c>
      <c r="G97" s="1" t="s">
        <v>144</v>
      </c>
      <c r="H97" s="1" t="s">
        <v>145</v>
      </c>
      <c r="I97" s="1" t="s">
        <v>155</v>
      </c>
      <c r="J97" s="1">
        <v>2024</v>
      </c>
      <c r="K97" s="1" t="s">
        <v>87</v>
      </c>
    </row>
    <row r="98" spans="2:11" ht="139.5" x14ac:dyDescent="0.35">
      <c r="B98" s="264" t="s">
        <v>844</v>
      </c>
      <c r="C98" s="10">
        <v>4</v>
      </c>
      <c r="D98" s="47"/>
      <c r="E98" s="47" t="s">
        <v>195</v>
      </c>
      <c r="F98" s="47">
        <v>157418</v>
      </c>
      <c r="G98" s="47" t="s">
        <v>144</v>
      </c>
      <c r="H98" s="47" t="s">
        <v>145</v>
      </c>
      <c r="I98" s="47" t="s">
        <v>146</v>
      </c>
      <c r="J98" s="47">
        <v>2015</v>
      </c>
      <c r="K98" s="47" t="s">
        <v>86</v>
      </c>
    </row>
    <row r="99" spans="2:11" ht="77.5" x14ac:dyDescent="0.35">
      <c r="B99" s="114" t="s">
        <v>853</v>
      </c>
      <c r="C99" s="1">
        <v>1</v>
      </c>
      <c r="D99" s="1"/>
      <c r="E99" s="1" t="s">
        <v>195</v>
      </c>
      <c r="F99" s="1">
        <v>5500</v>
      </c>
      <c r="G99" s="1" t="s">
        <v>144</v>
      </c>
      <c r="H99" s="1" t="s">
        <v>145</v>
      </c>
      <c r="I99" s="1" t="s">
        <v>155</v>
      </c>
      <c r="J99" s="1" t="s">
        <v>858</v>
      </c>
      <c r="K99" s="1" t="s">
        <v>86</v>
      </c>
    </row>
    <row r="100" spans="2:11" ht="93" x14ac:dyDescent="0.35">
      <c r="B100" s="114" t="s">
        <v>989</v>
      </c>
      <c r="C100" s="1">
        <v>1</v>
      </c>
      <c r="D100" s="1"/>
      <c r="E100" s="1" t="s">
        <v>195</v>
      </c>
      <c r="F100" s="1">
        <v>38700</v>
      </c>
      <c r="G100" s="1" t="s">
        <v>163</v>
      </c>
      <c r="H100" s="1" t="s">
        <v>145</v>
      </c>
      <c r="I100" s="1" t="s">
        <v>164</v>
      </c>
      <c r="J100" s="1">
        <v>2022</v>
      </c>
      <c r="K100" s="1" t="s">
        <v>87</v>
      </c>
    </row>
    <row r="101" spans="2:11" ht="46.5" x14ac:dyDescent="0.35">
      <c r="B101" s="114" t="s">
        <v>879</v>
      </c>
      <c r="C101" s="47">
        <v>1</v>
      </c>
      <c r="D101" s="1"/>
      <c r="E101" s="1" t="s">
        <v>195</v>
      </c>
      <c r="F101" s="1">
        <v>170000</v>
      </c>
      <c r="G101" s="1" t="s">
        <v>144</v>
      </c>
      <c r="H101" s="1" t="s">
        <v>145</v>
      </c>
      <c r="I101" s="1" t="s">
        <v>884</v>
      </c>
      <c r="J101" s="126">
        <v>44560</v>
      </c>
      <c r="K101" s="1" t="s">
        <v>87</v>
      </c>
    </row>
    <row r="102" spans="2:11" ht="62" x14ac:dyDescent="0.35">
      <c r="B102" s="114" t="s">
        <v>927</v>
      </c>
      <c r="C102" s="47">
        <v>1</v>
      </c>
      <c r="D102" s="1"/>
      <c r="E102" s="1" t="s">
        <v>195</v>
      </c>
      <c r="F102" s="285">
        <v>245230</v>
      </c>
      <c r="G102" s="1" t="s">
        <v>144</v>
      </c>
      <c r="H102" s="1" t="s">
        <v>145</v>
      </c>
      <c r="I102" s="47" t="s">
        <v>155</v>
      </c>
      <c r="J102" s="1">
        <v>1998</v>
      </c>
      <c r="K102" s="1" t="s">
        <v>84</v>
      </c>
    </row>
    <row r="103" spans="2:11" ht="93" x14ac:dyDescent="0.35">
      <c r="B103" s="114" t="s">
        <v>905</v>
      </c>
      <c r="C103" s="47">
        <v>11</v>
      </c>
      <c r="D103" s="1"/>
      <c r="E103" s="1" t="s">
        <v>195</v>
      </c>
      <c r="F103" s="47">
        <v>0</v>
      </c>
      <c r="G103" s="1" t="s">
        <v>144</v>
      </c>
      <c r="H103" s="1" t="s">
        <v>145</v>
      </c>
      <c r="I103" s="47" t="s">
        <v>155</v>
      </c>
      <c r="J103" s="1">
        <v>1995</v>
      </c>
      <c r="K103" s="1" t="s">
        <v>84</v>
      </c>
    </row>
    <row r="104" spans="2:11" ht="170.5" x14ac:dyDescent="0.35">
      <c r="B104" s="114" t="s">
        <v>915</v>
      </c>
      <c r="C104" s="47">
        <v>2</v>
      </c>
      <c r="D104" s="1"/>
      <c r="E104" s="1" t="s">
        <v>195</v>
      </c>
      <c r="F104" s="47">
        <v>2000000</v>
      </c>
      <c r="G104" s="1" t="s">
        <v>144</v>
      </c>
      <c r="H104" s="1" t="s">
        <v>145</v>
      </c>
      <c r="I104" s="47" t="s">
        <v>146</v>
      </c>
      <c r="J104" s="1">
        <v>1978</v>
      </c>
      <c r="K104" s="1" t="s">
        <v>82</v>
      </c>
    </row>
    <row r="105" spans="2:11" ht="188.5" x14ac:dyDescent="0.35">
      <c r="B105" s="114" t="s">
        <v>777</v>
      </c>
      <c r="C105" s="47">
        <v>14</v>
      </c>
      <c r="D105" s="286" t="s">
        <v>820</v>
      </c>
      <c r="E105" s="1" t="s">
        <v>195</v>
      </c>
      <c r="F105" s="47">
        <v>141700</v>
      </c>
      <c r="G105" s="1" t="s">
        <v>144</v>
      </c>
      <c r="H105" s="1" t="s">
        <v>145</v>
      </c>
      <c r="I105" s="1" t="s">
        <v>146</v>
      </c>
      <c r="J105" s="1" t="s">
        <v>774</v>
      </c>
      <c r="K105" s="1" t="s">
        <v>86</v>
      </c>
    </row>
    <row r="106" spans="2:11" ht="62" x14ac:dyDescent="0.35">
      <c r="B106" s="295" t="s">
        <v>1532</v>
      </c>
      <c r="C106" s="296"/>
      <c r="D106" s="297"/>
      <c r="E106" s="298"/>
      <c r="F106" s="296"/>
      <c r="G106" s="298"/>
      <c r="H106" s="298"/>
      <c r="I106" s="298"/>
      <c r="J106" s="298"/>
      <c r="K106" s="298"/>
    </row>
    <row r="107" spans="2:11" ht="93" x14ac:dyDescent="0.35">
      <c r="B107" s="263" t="s">
        <v>1108</v>
      </c>
      <c r="C107" s="9">
        <v>1</v>
      </c>
      <c r="D107" s="9"/>
      <c r="E107" s="9" t="s">
        <v>194</v>
      </c>
      <c r="F107" s="9">
        <v>2000000</v>
      </c>
      <c r="G107" s="9" t="s">
        <v>144</v>
      </c>
      <c r="H107" s="9" t="s">
        <v>145</v>
      </c>
      <c r="I107" s="9" t="s">
        <v>146</v>
      </c>
      <c r="J107" s="9" t="s">
        <v>1105</v>
      </c>
      <c r="K107" s="9" t="s">
        <v>87</v>
      </c>
    </row>
    <row r="108" spans="2:11" ht="108.5" x14ac:dyDescent="0.35">
      <c r="B108" s="263" t="s">
        <v>1443</v>
      </c>
      <c r="C108" s="9">
        <v>2</v>
      </c>
      <c r="D108" s="9"/>
      <c r="E108" s="9" t="s">
        <v>100</v>
      </c>
      <c r="F108" s="9">
        <v>150000</v>
      </c>
      <c r="G108" s="9" t="s">
        <v>144</v>
      </c>
      <c r="H108" s="9" t="s">
        <v>145</v>
      </c>
      <c r="I108" s="9" t="s">
        <v>155</v>
      </c>
      <c r="J108" s="9" t="s">
        <v>1445</v>
      </c>
      <c r="K108" s="9" t="s">
        <v>399</v>
      </c>
    </row>
    <row r="109" spans="2:11" ht="101.5" x14ac:dyDescent="0.35">
      <c r="B109" s="114" t="s">
        <v>1135</v>
      </c>
      <c r="C109" s="47">
        <v>4</v>
      </c>
      <c r="D109" s="1"/>
      <c r="E109" s="1" t="s">
        <v>194</v>
      </c>
      <c r="F109" s="47">
        <v>55000</v>
      </c>
      <c r="G109" s="1" t="s">
        <v>144</v>
      </c>
      <c r="H109" s="1" t="s">
        <v>145</v>
      </c>
      <c r="I109" s="1" t="s">
        <v>440</v>
      </c>
      <c r="J109" s="1" t="s">
        <v>1348</v>
      </c>
      <c r="K109" s="1" t="s">
        <v>399</v>
      </c>
    </row>
    <row r="110" spans="2:11" x14ac:dyDescent="0.35">
      <c r="B110" s="114" t="s">
        <v>1510</v>
      </c>
      <c r="C110" s="47"/>
      <c r="D110" s="1"/>
      <c r="E110" s="1"/>
      <c r="F110" s="47">
        <v>5000</v>
      </c>
      <c r="G110" s="1"/>
      <c r="H110" s="1"/>
      <c r="I110" s="1"/>
      <c r="J110" s="1"/>
      <c r="K110" s="1"/>
    </row>
    <row r="111" spans="2:11" ht="43.5" x14ac:dyDescent="0.35">
      <c r="B111" s="114" t="s">
        <v>1324</v>
      </c>
      <c r="C111" s="47">
        <v>1</v>
      </c>
      <c r="D111" s="1"/>
      <c r="E111" s="1" t="s">
        <v>178</v>
      </c>
      <c r="F111" s="47">
        <v>105000</v>
      </c>
      <c r="G111" s="1" t="s">
        <v>337</v>
      </c>
      <c r="H111" s="1" t="s">
        <v>145</v>
      </c>
      <c r="I111" s="1" t="s">
        <v>1330</v>
      </c>
      <c r="J111" s="1"/>
      <c r="K111" s="1" t="s">
        <v>399</v>
      </c>
    </row>
    <row r="112" spans="2:11" ht="217.5" x14ac:dyDescent="0.35">
      <c r="B112" s="114" t="s">
        <v>1125</v>
      </c>
      <c r="C112" s="1">
        <v>1</v>
      </c>
      <c r="D112" s="1"/>
      <c r="E112" s="1" t="s">
        <v>194</v>
      </c>
      <c r="F112" s="215">
        <v>325000</v>
      </c>
      <c r="G112" s="1" t="s">
        <v>144</v>
      </c>
      <c r="H112" s="1" t="s">
        <v>145</v>
      </c>
      <c r="I112" s="1" t="s">
        <v>155</v>
      </c>
      <c r="J112" s="1" t="s">
        <v>1321</v>
      </c>
      <c r="K112" s="1" t="s">
        <v>399</v>
      </c>
    </row>
    <row r="113" spans="2:11" ht="124" x14ac:dyDescent="0.35">
      <c r="B113" s="264" t="s">
        <v>1032</v>
      </c>
      <c r="C113" s="1">
        <v>1</v>
      </c>
      <c r="D113" s="1"/>
      <c r="E113" s="1" t="s">
        <v>178</v>
      </c>
      <c r="F113" s="1">
        <v>16000</v>
      </c>
      <c r="G113" s="1" t="s">
        <v>144</v>
      </c>
      <c r="H113" s="1" t="s">
        <v>145</v>
      </c>
      <c r="I113" s="1" t="s">
        <v>155</v>
      </c>
      <c r="J113" s="1" t="s">
        <v>87</v>
      </c>
      <c r="K113" s="1" t="s">
        <v>87</v>
      </c>
    </row>
    <row r="114" spans="2:11" ht="87" x14ac:dyDescent="0.35">
      <c r="B114" s="114" t="s">
        <v>888</v>
      </c>
      <c r="C114" s="1">
        <v>3</v>
      </c>
      <c r="D114" s="1"/>
      <c r="E114" s="1" t="s">
        <v>178</v>
      </c>
      <c r="F114" s="47">
        <v>39414</v>
      </c>
      <c r="G114" s="1" t="s">
        <v>144</v>
      </c>
      <c r="H114" s="1"/>
      <c r="I114" s="1" t="s">
        <v>155</v>
      </c>
      <c r="J114" s="1" t="s">
        <v>890</v>
      </c>
      <c r="K114" s="1" t="s">
        <v>87</v>
      </c>
    </row>
    <row r="115" spans="2:11" ht="108.5" x14ac:dyDescent="0.35">
      <c r="B115" s="114" t="s">
        <v>1437</v>
      </c>
      <c r="C115" s="1"/>
      <c r="D115" s="1"/>
      <c r="E115" s="1" t="s">
        <v>100</v>
      </c>
      <c r="F115" s="47">
        <v>0</v>
      </c>
      <c r="G115" s="1" t="s">
        <v>144</v>
      </c>
      <c r="H115" s="1" t="s">
        <v>145</v>
      </c>
      <c r="I115" s="1" t="s">
        <v>146</v>
      </c>
      <c r="J115" s="1"/>
      <c r="K115" s="1" t="s">
        <v>399</v>
      </c>
    </row>
    <row r="116" spans="2:11" ht="261" x14ac:dyDescent="0.35">
      <c r="B116" s="114" t="s">
        <v>1079</v>
      </c>
      <c r="C116" s="1">
        <v>2</v>
      </c>
      <c r="D116" s="1"/>
      <c r="E116" s="1" t="s">
        <v>178</v>
      </c>
      <c r="F116" s="47">
        <v>700000</v>
      </c>
      <c r="G116" s="1" t="s">
        <v>144</v>
      </c>
      <c r="H116" s="1" t="s">
        <v>145</v>
      </c>
      <c r="I116" s="1" t="s">
        <v>155</v>
      </c>
      <c r="J116" s="1" t="s">
        <v>1434</v>
      </c>
      <c r="K116" s="1" t="s">
        <v>87</v>
      </c>
    </row>
    <row r="117" spans="2:11" ht="139.5" x14ac:dyDescent="0.35">
      <c r="B117" s="114" t="s">
        <v>1336</v>
      </c>
      <c r="C117" s="47"/>
      <c r="D117" s="1"/>
      <c r="E117" s="1" t="s">
        <v>194</v>
      </c>
      <c r="F117" s="267">
        <v>252000</v>
      </c>
      <c r="G117" s="1" t="s">
        <v>144</v>
      </c>
      <c r="H117" s="1" t="s">
        <v>145</v>
      </c>
      <c r="I117" s="1" t="s">
        <v>146</v>
      </c>
      <c r="J117" s="1" t="s">
        <v>1343</v>
      </c>
      <c r="K117" s="1" t="s">
        <v>87</v>
      </c>
    </row>
    <row r="118" spans="2:11" ht="95.5" x14ac:dyDescent="0.6">
      <c r="B118" s="114" t="s">
        <v>1209</v>
      </c>
      <c r="C118" s="47">
        <v>1</v>
      </c>
      <c r="D118" s="188"/>
      <c r="E118" s="1" t="s">
        <v>178</v>
      </c>
      <c r="F118" s="1">
        <v>11000</v>
      </c>
      <c r="G118" s="1" t="s">
        <v>144</v>
      </c>
      <c r="H118" s="1" t="s">
        <v>145</v>
      </c>
      <c r="I118" s="1" t="s">
        <v>155</v>
      </c>
      <c r="J118" s="1">
        <v>2026</v>
      </c>
      <c r="K118" s="1" t="s">
        <v>87</v>
      </c>
    </row>
    <row r="119" spans="2:11" ht="124" x14ac:dyDescent="0.35">
      <c r="B119" s="114" t="s">
        <v>1114</v>
      </c>
      <c r="C119" s="10">
        <v>2</v>
      </c>
      <c r="D119" s="1"/>
      <c r="E119" s="1" t="s">
        <v>178</v>
      </c>
      <c r="F119" s="10">
        <v>0</v>
      </c>
      <c r="G119" s="1" t="s">
        <v>144</v>
      </c>
      <c r="H119" s="1" t="s">
        <v>145</v>
      </c>
      <c r="I119" s="1" t="s">
        <v>155</v>
      </c>
      <c r="J119" s="1"/>
      <c r="K119" s="10" t="s">
        <v>902</v>
      </c>
    </row>
    <row r="120" spans="2:11" ht="139.5" x14ac:dyDescent="0.35">
      <c r="B120" s="264" t="s">
        <v>1066</v>
      </c>
      <c r="C120" s="47"/>
      <c r="D120" s="47"/>
      <c r="E120" s="47" t="s">
        <v>194</v>
      </c>
      <c r="F120" s="47">
        <v>0</v>
      </c>
      <c r="G120" s="47" t="s">
        <v>144</v>
      </c>
      <c r="H120" s="47" t="s">
        <v>1070</v>
      </c>
      <c r="I120" s="47" t="s">
        <v>155</v>
      </c>
      <c r="J120" s="47">
        <v>2026</v>
      </c>
      <c r="K120" s="47" t="s">
        <v>87</v>
      </c>
    </row>
    <row r="121" spans="2:11" ht="124" x14ac:dyDescent="0.35">
      <c r="B121" s="114" t="s">
        <v>957</v>
      </c>
      <c r="C121" s="47">
        <v>1</v>
      </c>
      <c r="D121" s="1"/>
      <c r="E121" s="1" t="s">
        <v>194</v>
      </c>
      <c r="F121" s="1">
        <v>67000</v>
      </c>
      <c r="G121" s="1" t="s">
        <v>337</v>
      </c>
      <c r="H121" s="1" t="s">
        <v>145</v>
      </c>
      <c r="I121" s="1" t="s">
        <v>884</v>
      </c>
      <c r="J121" s="126" t="s">
        <v>960</v>
      </c>
      <c r="K121" s="1" t="s">
        <v>87</v>
      </c>
    </row>
    <row r="122" spans="2:11" ht="84" x14ac:dyDescent="0.5">
      <c r="B122" s="114" t="s">
        <v>1149</v>
      </c>
      <c r="C122" s="10">
        <v>1</v>
      </c>
      <c r="D122" s="1"/>
      <c r="E122" s="1" t="s">
        <v>100</v>
      </c>
      <c r="F122" s="270">
        <v>0</v>
      </c>
      <c r="G122" s="270" t="s">
        <v>1152</v>
      </c>
      <c r="H122" s="1" t="s">
        <v>145</v>
      </c>
      <c r="I122" s="270" t="s">
        <v>1153</v>
      </c>
      <c r="J122" s="1"/>
      <c r="K122" s="1" t="s">
        <v>902</v>
      </c>
    </row>
    <row r="123" spans="2:11" ht="125.5" x14ac:dyDescent="0.5">
      <c r="B123" s="264" t="s">
        <v>1360</v>
      </c>
      <c r="C123" s="271">
        <v>0</v>
      </c>
      <c r="D123" s="271"/>
      <c r="E123" s="271" t="s">
        <v>100</v>
      </c>
      <c r="F123" s="272">
        <v>0</v>
      </c>
      <c r="G123" s="272" t="s">
        <v>144</v>
      </c>
      <c r="H123" s="271" t="s">
        <v>145</v>
      </c>
      <c r="I123" s="272" t="s">
        <v>1365</v>
      </c>
      <c r="J123" s="72" t="s">
        <v>1367</v>
      </c>
      <c r="K123" s="47" t="s">
        <v>87</v>
      </c>
    </row>
    <row r="124" spans="2:11" ht="93" x14ac:dyDescent="0.35">
      <c r="B124" s="114" t="s">
        <v>1096</v>
      </c>
      <c r="C124" s="271">
        <v>1</v>
      </c>
      <c r="D124" s="9"/>
      <c r="E124" s="9" t="s">
        <v>100</v>
      </c>
      <c r="F124" s="271">
        <v>90000</v>
      </c>
      <c r="G124" s="9" t="s">
        <v>163</v>
      </c>
      <c r="H124" s="9" t="s">
        <v>145</v>
      </c>
      <c r="I124" s="9" t="s">
        <v>164</v>
      </c>
      <c r="J124" s="164"/>
      <c r="K124" s="2" t="s">
        <v>902</v>
      </c>
    </row>
    <row r="125" spans="2:11" ht="46.5" x14ac:dyDescent="0.35">
      <c r="B125" s="114" t="s">
        <v>1048</v>
      </c>
      <c r="C125" s="268">
        <v>1</v>
      </c>
      <c r="D125" s="1"/>
      <c r="E125" s="10" t="s">
        <v>178</v>
      </c>
      <c r="F125" s="47">
        <v>113500</v>
      </c>
      <c r="G125" s="1" t="s">
        <v>144</v>
      </c>
      <c r="H125" s="1" t="s">
        <v>145</v>
      </c>
      <c r="I125" s="1" t="s">
        <v>155</v>
      </c>
      <c r="J125" s="164" t="s">
        <v>1366</v>
      </c>
      <c r="K125" s="2" t="s">
        <v>87</v>
      </c>
    </row>
    <row r="126" spans="2:11" ht="116" x14ac:dyDescent="0.35">
      <c r="B126" s="114" t="s">
        <v>535</v>
      </c>
      <c r="C126" s="273" t="s">
        <v>1187</v>
      </c>
      <c r="D126" s="1"/>
      <c r="E126" s="1" t="s">
        <v>100</v>
      </c>
      <c r="F126" s="1">
        <v>0</v>
      </c>
      <c r="G126" s="274" t="s">
        <v>144</v>
      </c>
      <c r="H126" s="1" t="s">
        <v>145</v>
      </c>
      <c r="I126" s="274" t="s">
        <v>884</v>
      </c>
      <c r="J126" s="164"/>
      <c r="K126" s="1" t="s">
        <v>377</v>
      </c>
    </row>
    <row r="127" spans="2:11" ht="108.5" x14ac:dyDescent="0.35">
      <c r="B127" s="114" t="s">
        <v>328</v>
      </c>
      <c r="C127" s="68">
        <v>1</v>
      </c>
      <c r="D127" s="68"/>
      <c r="E127" s="9" t="s">
        <v>100</v>
      </c>
      <c r="F127" s="1">
        <v>30000</v>
      </c>
      <c r="G127" s="1" t="s">
        <v>144</v>
      </c>
      <c r="H127" s="1" t="s">
        <v>145</v>
      </c>
      <c r="I127" s="1" t="s">
        <v>155</v>
      </c>
      <c r="J127" s="225" t="s">
        <v>1367</v>
      </c>
      <c r="K127" s="1" t="s">
        <v>399</v>
      </c>
    </row>
    <row r="128" spans="2:11" ht="62" x14ac:dyDescent="0.35">
      <c r="B128" s="114" t="s">
        <v>493</v>
      </c>
      <c r="C128" s="47">
        <v>2</v>
      </c>
      <c r="D128" s="1"/>
      <c r="E128" s="1" t="s">
        <v>178</v>
      </c>
      <c r="F128" s="1">
        <v>115000</v>
      </c>
      <c r="G128" s="1" t="s">
        <v>144</v>
      </c>
      <c r="H128" s="1" t="s">
        <v>145</v>
      </c>
      <c r="I128" s="1" t="s">
        <v>155</v>
      </c>
      <c r="J128" s="1" t="s">
        <v>490</v>
      </c>
      <c r="K128" s="1" t="s">
        <v>87</v>
      </c>
    </row>
    <row r="129" spans="2:11" ht="93" x14ac:dyDescent="0.35">
      <c r="B129" s="114" t="s">
        <v>443</v>
      </c>
      <c r="C129" s="1">
        <v>1</v>
      </c>
      <c r="D129" s="1"/>
      <c r="E129" s="1" t="s">
        <v>100</v>
      </c>
      <c r="F129" s="1">
        <v>1700000</v>
      </c>
      <c r="G129" s="1" t="s">
        <v>337</v>
      </c>
      <c r="H129" s="1" t="s">
        <v>145</v>
      </c>
      <c r="I129" s="1" t="s">
        <v>440</v>
      </c>
      <c r="J129" s="1" t="s">
        <v>441</v>
      </c>
      <c r="K129" s="1" t="s">
        <v>377</v>
      </c>
    </row>
    <row r="130" spans="2:11" ht="101.5" x14ac:dyDescent="0.35">
      <c r="B130" s="114" t="s">
        <v>660</v>
      </c>
      <c r="C130" s="1">
        <v>1</v>
      </c>
      <c r="D130" s="1"/>
      <c r="E130" s="1" t="s">
        <v>178</v>
      </c>
      <c r="F130" s="1">
        <v>3982400</v>
      </c>
      <c r="G130" s="1" t="s">
        <v>163</v>
      </c>
      <c r="H130" s="1" t="s">
        <v>145</v>
      </c>
      <c r="I130" s="1" t="s">
        <v>290</v>
      </c>
      <c r="J130" s="1" t="s">
        <v>1509</v>
      </c>
      <c r="K130" s="1" t="s">
        <v>399</v>
      </c>
    </row>
    <row r="131" spans="2:11" ht="282" x14ac:dyDescent="0.55000000000000004">
      <c r="B131" s="114" t="s">
        <v>662</v>
      </c>
      <c r="C131" s="1"/>
      <c r="D131" s="1"/>
      <c r="E131" s="1" t="s">
        <v>100</v>
      </c>
      <c r="F131" s="1"/>
      <c r="G131" s="1" t="s">
        <v>337</v>
      </c>
      <c r="H131" s="1" t="s">
        <v>145</v>
      </c>
      <c r="I131" s="276" t="s">
        <v>670</v>
      </c>
      <c r="J131" s="1" t="s">
        <v>666</v>
      </c>
      <c r="K131" s="1" t="s">
        <v>399</v>
      </c>
    </row>
    <row r="132" spans="2:11" ht="124" x14ac:dyDescent="0.35">
      <c r="B132" s="114" t="s">
        <v>348</v>
      </c>
      <c r="C132" s="47">
        <v>6</v>
      </c>
      <c r="D132" s="1">
        <v>2</v>
      </c>
      <c r="E132" s="1" t="s">
        <v>195</v>
      </c>
      <c r="F132" s="1">
        <v>298000</v>
      </c>
      <c r="G132" s="1" t="s">
        <v>144</v>
      </c>
      <c r="H132" s="1" t="s">
        <v>145</v>
      </c>
      <c r="I132" s="1" t="s">
        <v>146</v>
      </c>
      <c r="J132" s="1">
        <v>2003</v>
      </c>
      <c r="K132" s="1" t="s">
        <v>86</v>
      </c>
    </row>
    <row r="133" spans="2:11" ht="170.5" x14ac:dyDescent="0.35">
      <c r="B133" s="114" t="s">
        <v>483</v>
      </c>
      <c r="C133" s="1">
        <v>1</v>
      </c>
      <c r="D133" s="1"/>
      <c r="E133" s="1" t="s">
        <v>100</v>
      </c>
      <c r="F133" s="1">
        <v>580000</v>
      </c>
      <c r="G133" s="1" t="s">
        <v>163</v>
      </c>
      <c r="H133" s="1" t="s">
        <v>145</v>
      </c>
      <c r="I133" s="1" t="s">
        <v>164</v>
      </c>
      <c r="J133" s="1" t="s">
        <v>487</v>
      </c>
      <c r="K133" s="1" t="s">
        <v>488</v>
      </c>
    </row>
    <row r="134" spans="2:11" ht="139.5" x14ac:dyDescent="0.35">
      <c r="B134" s="114" t="s">
        <v>1218</v>
      </c>
      <c r="C134" s="47" t="s">
        <v>276</v>
      </c>
      <c r="D134" s="1">
        <v>1</v>
      </c>
      <c r="E134" s="1" t="s">
        <v>194</v>
      </c>
      <c r="F134" s="1"/>
      <c r="G134" s="1" t="s">
        <v>144</v>
      </c>
      <c r="H134" s="1" t="s">
        <v>145</v>
      </c>
      <c r="I134" s="1" t="s">
        <v>146</v>
      </c>
      <c r="J134" s="1">
        <v>2026</v>
      </c>
      <c r="K134" s="1" t="s">
        <v>87</v>
      </c>
    </row>
    <row r="135" spans="2:11" ht="155" x14ac:dyDescent="0.35">
      <c r="B135" s="114" t="s">
        <v>1424</v>
      </c>
      <c r="C135" s="47"/>
      <c r="D135" s="1"/>
      <c r="E135" s="1" t="s">
        <v>178</v>
      </c>
      <c r="F135" s="1">
        <v>330000</v>
      </c>
      <c r="G135" s="1" t="s">
        <v>163</v>
      </c>
      <c r="H135" s="1" t="s">
        <v>145</v>
      </c>
      <c r="I135" s="1" t="s">
        <v>164</v>
      </c>
      <c r="J135" s="1"/>
      <c r="K135" s="1" t="s">
        <v>399</v>
      </c>
    </row>
    <row r="136" spans="2:11" ht="139.5" x14ac:dyDescent="0.35">
      <c r="B136" s="114" t="s">
        <v>1420</v>
      </c>
      <c r="C136" s="47"/>
      <c r="D136" s="1"/>
      <c r="E136" s="277" t="s">
        <v>178</v>
      </c>
      <c r="F136" s="1">
        <v>0</v>
      </c>
      <c r="G136" s="1" t="s">
        <v>163</v>
      </c>
      <c r="H136" s="1" t="s">
        <v>145</v>
      </c>
      <c r="I136" s="1" t="s">
        <v>164</v>
      </c>
      <c r="J136" s="1"/>
      <c r="K136" s="1" t="s">
        <v>399</v>
      </c>
    </row>
    <row r="137" spans="2:11" ht="186" x14ac:dyDescent="0.35">
      <c r="B137" s="114" t="s">
        <v>1421</v>
      </c>
      <c r="C137" s="47"/>
      <c r="D137" s="1"/>
      <c r="E137" s="1" t="s">
        <v>100</v>
      </c>
      <c r="F137" s="1">
        <v>140000</v>
      </c>
      <c r="G137" s="1" t="s">
        <v>163</v>
      </c>
      <c r="H137" s="1" t="s">
        <v>1432</v>
      </c>
      <c r="I137" s="1" t="s">
        <v>164</v>
      </c>
      <c r="J137" s="1"/>
      <c r="K137" s="1" t="s">
        <v>1459</v>
      </c>
    </row>
    <row r="138" spans="2:11" ht="155" x14ac:dyDescent="0.35">
      <c r="B138" s="114" t="s">
        <v>1422</v>
      </c>
      <c r="C138" s="47"/>
      <c r="D138" s="1"/>
      <c r="E138" s="1" t="s">
        <v>194</v>
      </c>
      <c r="F138" s="1">
        <v>660000</v>
      </c>
      <c r="G138" s="1" t="s">
        <v>163</v>
      </c>
      <c r="H138" s="47" t="s">
        <v>1477</v>
      </c>
      <c r="I138" s="1" t="s">
        <v>164</v>
      </c>
      <c r="J138" s="1"/>
      <c r="K138" s="1" t="s">
        <v>399</v>
      </c>
    </row>
    <row r="139" spans="2:11" ht="139.5" x14ac:dyDescent="0.35">
      <c r="B139" s="278" t="s">
        <v>1423</v>
      </c>
      <c r="C139" s="10"/>
      <c r="D139" s="10"/>
      <c r="E139" s="10" t="s">
        <v>195</v>
      </c>
      <c r="F139" s="10">
        <v>0</v>
      </c>
      <c r="G139" s="1" t="s">
        <v>1478</v>
      </c>
      <c r="H139" s="10" t="s">
        <v>145</v>
      </c>
      <c r="I139" s="10" t="s">
        <v>164</v>
      </c>
      <c r="J139" s="10" t="s">
        <v>1480</v>
      </c>
      <c r="K139" s="10" t="s">
        <v>1481</v>
      </c>
    </row>
    <row r="140" spans="2:11" ht="77.5" x14ac:dyDescent="0.35">
      <c r="B140" s="114" t="s">
        <v>1465</v>
      </c>
      <c r="C140" s="47"/>
      <c r="D140" s="1"/>
      <c r="E140" s="1"/>
      <c r="F140" s="1" t="s">
        <v>1467</v>
      </c>
      <c r="G140" s="1" t="s">
        <v>144</v>
      </c>
      <c r="H140" s="1"/>
      <c r="I140" s="1" t="s">
        <v>146</v>
      </c>
      <c r="J140" s="10" t="s">
        <v>1486</v>
      </c>
      <c r="K140" s="47" t="s">
        <v>399</v>
      </c>
    </row>
    <row r="141" spans="2:11" ht="77.5" x14ac:dyDescent="0.35">
      <c r="B141" s="114" t="s">
        <v>616</v>
      </c>
      <c r="C141" s="1">
        <v>7</v>
      </c>
      <c r="D141" s="1" t="s">
        <v>240</v>
      </c>
      <c r="E141" s="9" t="s">
        <v>178</v>
      </c>
      <c r="F141" s="1">
        <v>50000</v>
      </c>
      <c r="G141" s="1" t="s">
        <v>144</v>
      </c>
      <c r="H141" s="1" t="s">
        <v>145</v>
      </c>
      <c r="I141" s="1" t="s">
        <v>155</v>
      </c>
      <c r="J141" s="1">
        <v>2031</v>
      </c>
      <c r="K141" s="1" t="s">
        <v>399</v>
      </c>
    </row>
    <row r="142" spans="2:11" ht="409.5" x14ac:dyDescent="0.35">
      <c r="B142" s="114" t="s">
        <v>452</v>
      </c>
      <c r="C142" s="1">
        <v>6</v>
      </c>
      <c r="D142" s="1">
        <v>1</v>
      </c>
      <c r="E142" s="1" t="s">
        <v>178</v>
      </c>
      <c r="F142" s="1">
        <v>170000</v>
      </c>
      <c r="G142" s="1" t="s">
        <v>163</v>
      </c>
      <c r="H142" s="1" t="s">
        <v>145</v>
      </c>
      <c r="I142" s="1" t="s">
        <v>164</v>
      </c>
      <c r="J142" s="1" t="s">
        <v>449</v>
      </c>
      <c r="K142" s="1" t="s">
        <v>399</v>
      </c>
    </row>
    <row r="143" spans="2:11" ht="124" x14ac:dyDescent="0.35">
      <c r="B143" s="114" t="s">
        <v>389</v>
      </c>
      <c r="C143" s="10">
        <v>1</v>
      </c>
      <c r="D143" s="1"/>
      <c r="E143" s="1" t="s">
        <v>100</v>
      </c>
      <c r="F143" s="1">
        <v>0</v>
      </c>
      <c r="G143" s="1" t="s">
        <v>163</v>
      </c>
      <c r="H143" s="1" t="s">
        <v>145</v>
      </c>
      <c r="I143" s="1" t="s">
        <v>165</v>
      </c>
      <c r="J143" s="1"/>
      <c r="K143" s="1"/>
    </row>
    <row r="144" spans="2:11" ht="101.5" x14ac:dyDescent="0.35">
      <c r="B144" s="114" t="s">
        <v>1089</v>
      </c>
      <c r="C144" s="1"/>
      <c r="D144" s="1"/>
      <c r="E144" s="1" t="s">
        <v>100</v>
      </c>
      <c r="F144" s="1">
        <v>109000</v>
      </c>
      <c r="G144" s="1" t="s">
        <v>337</v>
      </c>
      <c r="H144" s="1" t="s">
        <v>145</v>
      </c>
      <c r="I144" s="279" t="s">
        <v>1087</v>
      </c>
      <c r="J144" s="1"/>
      <c r="K144" s="1"/>
    </row>
    <row r="145" spans="2:11" ht="155" x14ac:dyDescent="0.35">
      <c r="B145" s="114" t="s">
        <v>524</v>
      </c>
      <c r="C145" s="1">
        <v>2</v>
      </c>
      <c r="D145" s="1">
        <v>1</v>
      </c>
      <c r="E145" s="1" t="s">
        <v>178</v>
      </c>
      <c r="F145" s="1">
        <v>400000</v>
      </c>
      <c r="G145" s="1" t="s">
        <v>144</v>
      </c>
      <c r="H145" s="1" t="s">
        <v>145</v>
      </c>
      <c r="I145" s="1" t="s">
        <v>155</v>
      </c>
      <c r="J145" s="46" t="s">
        <v>531</v>
      </c>
      <c r="K145" s="1" t="s">
        <v>87</v>
      </c>
    </row>
    <row r="146" spans="2:11" ht="170.5" x14ac:dyDescent="0.35">
      <c r="B146" s="114" t="s">
        <v>1396</v>
      </c>
      <c r="C146" s="1">
        <v>0</v>
      </c>
      <c r="D146" s="1"/>
      <c r="E146" s="1" t="s">
        <v>100</v>
      </c>
      <c r="F146" s="1">
        <v>412000</v>
      </c>
      <c r="G146" s="1" t="s">
        <v>144</v>
      </c>
      <c r="H146" s="1" t="s">
        <v>145</v>
      </c>
      <c r="I146" s="1" t="s">
        <v>440</v>
      </c>
      <c r="J146" s="46" t="s">
        <v>1399</v>
      </c>
      <c r="K146" s="1" t="s">
        <v>399</v>
      </c>
    </row>
    <row r="147" spans="2:11" ht="62" x14ac:dyDescent="0.35">
      <c r="B147" s="114" t="s">
        <v>1410</v>
      </c>
      <c r="C147" s="1">
        <v>1</v>
      </c>
      <c r="D147" s="1"/>
      <c r="E147" s="1" t="s">
        <v>100</v>
      </c>
      <c r="F147" s="1">
        <v>300000</v>
      </c>
      <c r="G147" s="1" t="s">
        <v>144</v>
      </c>
      <c r="H147" s="1" t="s">
        <v>145</v>
      </c>
      <c r="I147" s="1" t="s">
        <v>146</v>
      </c>
      <c r="J147" s="46"/>
      <c r="K147" s="1" t="s">
        <v>377</v>
      </c>
    </row>
    <row r="148" spans="2:11" ht="217" x14ac:dyDescent="0.35">
      <c r="B148" s="114" t="s">
        <v>1406</v>
      </c>
      <c r="C148" s="1">
        <v>3</v>
      </c>
      <c r="D148" s="1"/>
      <c r="E148" s="1" t="s">
        <v>100</v>
      </c>
      <c r="F148" s="215">
        <v>100000</v>
      </c>
      <c r="G148" s="1" t="s">
        <v>337</v>
      </c>
      <c r="H148" s="1" t="s">
        <v>145</v>
      </c>
      <c r="I148" s="1" t="s">
        <v>440</v>
      </c>
      <c r="J148" s="46" t="s">
        <v>1404</v>
      </c>
      <c r="K148" s="1" t="s">
        <v>377</v>
      </c>
    </row>
    <row r="149" spans="2:11" ht="124" x14ac:dyDescent="0.35">
      <c r="B149" s="114" t="s">
        <v>1471</v>
      </c>
      <c r="C149" s="1">
        <v>1</v>
      </c>
      <c r="D149" s="1"/>
      <c r="E149" s="1" t="s">
        <v>100</v>
      </c>
      <c r="F149" s="215">
        <v>0</v>
      </c>
      <c r="G149" s="1" t="s">
        <v>163</v>
      </c>
      <c r="H149" s="1" t="s">
        <v>145</v>
      </c>
      <c r="I149" s="1" t="s">
        <v>290</v>
      </c>
      <c r="J149" s="46" t="s">
        <v>1476</v>
      </c>
      <c r="K149" s="1" t="s">
        <v>488</v>
      </c>
    </row>
    <row r="150" spans="2:11" ht="87" x14ac:dyDescent="0.35">
      <c r="B150" s="114" t="s">
        <v>407</v>
      </c>
      <c r="C150" s="1">
        <v>1</v>
      </c>
      <c r="D150" s="1"/>
      <c r="E150" s="1" t="s">
        <v>194</v>
      </c>
      <c r="F150" s="280">
        <v>711404</v>
      </c>
      <c r="G150" s="1" t="s">
        <v>144</v>
      </c>
      <c r="H150" s="1" t="s">
        <v>145</v>
      </c>
      <c r="I150" s="1" t="s">
        <v>146</v>
      </c>
      <c r="J150" s="1" t="s">
        <v>415</v>
      </c>
      <c r="K150" s="1" t="s">
        <v>87</v>
      </c>
    </row>
    <row r="151" spans="2:11" ht="31" x14ac:dyDescent="0.35">
      <c r="B151" s="114" t="s">
        <v>1280</v>
      </c>
      <c r="C151" s="1"/>
      <c r="D151" s="1"/>
      <c r="E151" s="1"/>
      <c r="F151" s="280">
        <v>627193</v>
      </c>
      <c r="G151" s="1"/>
      <c r="H151" s="1"/>
      <c r="I151" s="1"/>
      <c r="J151" s="1"/>
      <c r="K151" s="1" t="s">
        <v>399</v>
      </c>
    </row>
    <row r="152" spans="2:11" ht="139.5" x14ac:dyDescent="0.35">
      <c r="B152" s="114" t="s">
        <v>1506</v>
      </c>
      <c r="C152" s="1"/>
      <c r="D152" s="1"/>
      <c r="E152" s="1"/>
      <c r="F152" s="280"/>
      <c r="G152" s="1"/>
      <c r="H152" s="1"/>
      <c r="I152" s="1"/>
      <c r="J152" s="1"/>
      <c r="K152" s="1"/>
    </row>
    <row r="153" spans="2:11" ht="116" x14ac:dyDescent="0.35">
      <c r="B153" s="114" t="s">
        <v>420</v>
      </c>
      <c r="C153" s="1" t="s">
        <v>1186</v>
      </c>
      <c r="D153" s="1"/>
      <c r="E153" s="1" t="s">
        <v>100</v>
      </c>
      <c r="F153" s="273">
        <v>1000000</v>
      </c>
      <c r="G153" s="1" t="s">
        <v>163</v>
      </c>
      <c r="H153" s="1" t="s">
        <v>145</v>
      </c>
      <c r="I153" s="1" t="s">
        <v>164</v>
      </c>
      <c r="J153" s="1" t="s">
        <v>1174</v>
      </c>
      <c r="K153" s="1" t="s">
        <v>377</v>
      </c>
    </row>
    <row r="154" spans="2:11" ht="93" x14ac:dyDescent="0.35">
      <c r="B154" s="114" t="s">
        <v>426</v>
      </c>
      <c r="C154" s="273">
        <v>3</v>
      </c>
      <c r="D154" s="1"/>
      <c r="E154" s="1" t="s">
        <v>100</v>
      </c>
      <c r="F154" s="1">
        <v>1700000</v>
      </c>
      <c r="G154" s="1" t="s">
        <v>163</v>
      </c>
      <c r="H154" s="1" t="s">
        <v>145</v>
      </c>
      <c r="I154" s="1" t="s">
        <v>164</v>
      </c>
      <c r="J154" s="1" t="s">
        <v>1179</v>
      </c>
      <c r="K154" s="1" t="s">
        <v>399</v>
      </c>
    </row>
    <row r="155" spans="2:11" ht="231" x14ac:dyDescent="0.5">
      <c r="B155" s="114" t="s">
        <v>544</v>
      </c>
      <c r="C155" s="1" t="s">
        <v>1186</v>
      </c>
      <c r="D155" s="1"/>
      <c r="E155" s="1" t="s">
        <v>100</v>
      </c>
      <c r="F155" s="273">
        <v>0</v>
      </c>
      <c r="G155" s="281" t="s">
        <v>539</v>
      </c>
      <c r="H155" s="1" t="s">
        <v>145</v>
      </c>
      <c r="I155" s="275" t="s">
        <v>519</v>
      </c>
      <c r="J155" s="1" t="s">
        <v>1183</v>
      </c>
      <c r="K155" s="1" t="s">
        <v>399</v>
      </c>
    </row>
    <row r="156" spans="2:11" ht="141" x14ac:dyDescent="0.5">
      <c r="B156" s="114" t="s">
        <v>557</v>
      </c>
      <c r="C156" s="1">
        <v>1</v>
      </c>
      <c r="D156" s="1"/>
      <c r="E156" s="1" t="s">
        <v>100</v>
      </c>
      <c r="F156" s="1">
        <v>0</v>
      </c>
      <c r="G156" s="281" t="s">
        <v>539</v>
      </c>
      <c r="H156" s="1" t="s">
        <v>145</v>
      </c>
      <c r="I156" s="282" t="s">
        <v>1484</v>
      </c>
      <c r="J156" s="1" t="s">
        <v>1483</v>
      </c>
      <c r="K156" s="1" t="s">
        <v>399</v>
      </c>
    </row>
    <row r="157" spans="2:11" ht="124" x14ac:dyDescent="0.35">
      <c r="B157" s="114" t="s">
        <v>471</v>
      </c>
      <c r="C157" s="1">
        <v>5</v>
      </c>
      <c r="D157" s="1"/>
      <c r="E157" s="1" t="s">
        <v>195</v>
      </c>
      <c r="F157" s="1">
        <v>3680000</v>
      </c>
      <c r="G157" s="1" t="s">
        <v>144</v>
      </c>
      <c r="H157" s="1" t="s">
        <v>145</v>
      </c>
      <c r="I157" s="1" t="s">
        <v>146</v>
      </c>
      <c r="J157" s="1">
        <v>2008</v>
      </c>
      <c r="K157" s="1" t="s">
        <v>85</v>
      </c>
    </row>
    <row r="158" spans="2:11" ht="77.5" x14ac:dyDescent="0.35">
      <c r="B158" s="114" t="s">
        <v>597</v>
      </c>
      <c r="C158" s="1">
        <v>6</v>
      </c>
      <c r="D158" s="1"/>
      <c r="E158" s="1" t="s">
        <v>194</v>
      </c>
      <c r="F158" s="1">
        <v>44000</v>
      </c>
      <c r="G158" s="1" t="s">
        <v>144</v>
      </c>
      <c r="H158" s="1" t="s">
        <v>145</v>
      </c>
      <c r="I158" s="1" t="s">
        <v>155</v>
      </c>
      <c r="J158" s="1">
        <v>2024</v>
      </c>
      <c r="K158" s="1" t="s">
        <v>87</v>
      </c>
    </row>
    <row r="159" spans="2:11" ht="108.5" x14ac:dyDescent="0.35">
      <c r="B159" s="114" t="s">
        <v>307</v>
      </c>
      <c r="C159" s="10">
        <v>1</v>
      </c>
      <c r="D159" s="10" t="s">
        <v>310</v>
      </c>
      <c r="E159" s="1" t="s">
        <v>100</v>
      </c>
      <c r="F159" s="215">
        <v>4240000</v>
      </c>
      <c r="G159" s="1" t="s">
        <v>144</v>
      </c>
      <c r="H159" s="1" t="s">
        <v>145</v>
      </c>
      <c r="I159" s="1" t="s">
        <v>146</v>
      </c>
      <c r="J159" s="10" t="s">
        <v>398</v>
      </c>
      <c r="K159" s="1" t="s">
        <v>399</v>
      </c>
    </row>
    <row r="160" spans="2:11" ht="252" x14ac:dyDescent="0.5">
      <c r="B160" s="114" t="s">
        <v>262</v>
      </c>
      <c r="C160" s="1">
        <v>4</v>
      </c>
      <c r="D160" s="1"/>
      <c r="E160" s="1" t="s">
        <v>100</v>
      </c>
      <c r="F160" s="1">
        <v>270000</v>
      </c>
      <c r="G160" s="1" t="s">
        <v>114</v>
      </c>
      <c r="H160" s="1" t="s">
        <v>145</v>
      </c>
      <c r="I160" s="275" t="s">
        <v>622</v>
      </c>
      <c r="J160" s="1" t="s">
        <v>377</v>
      </c>
      <c r="K160" s="1" t="s">
        <v>377</v>
      </c>
    </row>
    <row r="161" spans="2:11" ht="93" x14ac:dyDescent="0.35">
      <c r="B161" s="114" t="s">
        <v>316</v>
      </c>
      <c r="C161" s="62">
        <v>1</v>
      </c>
      <c r="D161" s="64">
        <v>1</v>
      </c>
      <c r="E161" s="1" t="s">
        <v>178</v>
      </c>
      <c r="F161" s="1">
        <v>20062</v>
      </c>
      <c r="G161" s="1" t="s">
        <v>144</v>
      </c>
      <c r="H161" s="1" t="s">
        <v>145</v>
      </c>
      <c r="I161" s="1" t="s">
        <v>146</v>
      </c>
      <c r="J161" s="1" t="s">
        <v>317</v>
      </c>
      <c r="K161" s="1" t="s">
        <v>87</v>
      </c>
    </row>
    <row r="162" spans="2:11" ht="108.5" x14ac:dyDescent="0.35">
      <c r="B162" s="114" t="s">
        <v>364</v>
      </c>
      <c r="C162" s="1">
        <v>2</v>
      </c>
      <c r="D162" s="1">
        <v>1</v>
      </c>
      <c r="E162" s="1" t="s">
        <v>194</v>
      </c>
      <c r="F162" s="1">
        <v>52000</v>
      </c>
      <c r="G162" s="1" t="s">
        <v>144</v>
      </c>
      <c r="H162" s="1" t="s">
        <v>145</v>
      </c>
      <c r="I162" s="1" t="s">
        <v>155</v>
      </c>
      <c r="J162" s="1">
        <v>2026</v>
      </c>
      <c r="K162" s="1" t="s">
        <v>87</v>
      </c>
    </row>
    <row r="163" spans="2:11" ht="62" x14ac:dyDescent="0.35">
      <c r="B163" s="114" t="s">
        <v>330</v>
      </c>
      <c r="C163" s="283">
        <v>2</v>
      </c>
      <c r="D163" s="62"/>
      <c r="E163" s="1" t="s">
        <v>100</v>
      </c>
      <c r="F163" s="287">
        <v>62735</v>
      </c>
      <c r="G163" s="1" t="s">
        <v>163</v>
      </c>
      <c r="H163" s="1" t="s">
        <v>145</v>
      </c>
      <c r="I163" s="1" t="s">
        <v>164</v>
      </c>
      <c r="J163" s="47" t="s">
        <v>812</v>
      </c>
      <c r="K163" s="1" t="s">
        <v>399</v>
      </c>
    </row>
    <row r="164" spans="2:11" ht="108.5" x14ac:dyDescent="0.35">
      <c r="B164" s="114" t="s">
        <v>651</v>
      </c>
      <c r="C164" s="283">
        <v>5</v>
      </c>
      <c r="D164" s="1"/>
      <c r="E164" s="1" t="s">
        <v>178</v>
      </c>
      <c r="F164" s="47">
        <v>110000</v>
      </c>
      <c r="G164" s="1" t="s">
        <v>144</v>
      </c>
      <c r="H164" s="1" t="s">
        <v>145</v>
      </c>
      <c r="I164" s="1" t="s">
        <v>146</v>
      </c>
      <c r="J164" s="1">
        <v>2028</v>
      </c>
      <c r="K164" s="1" t="s">
        <v>87</v>
      </c>
    </row>
    <row r="165" spans="2:11" ht="93" x14ac:dyDescent="0.35">
      <c r="B165" s="114" t="s">
        <v>339</v>
      </c>
      <c r="C165" s="1">
        <v>0</v>
      </c>
      <c r="D165" s="1"/>
      <c r="E165" s="1" t="s">
        <v>194</v>
      </c>
      <c r="F165" s="47">
        <v>77000</v>
      </c>
      <c r="G165" s="1" t="s">
        <v>163</v>
      </c>
      <c r="H165" s="1" t="s">
        <v>145</v>
      </c>
      <c r="I165" s="1" t="s">
        <v>164</v>
      </c>
      <c r="J165" s="1" t="s">
        <v>810</v>
      </c>
      <c r="K165" s="265" t="s">
        <v>87</v>
      </c>
    </row>
    <row r="166" spans="2:11" ht="170.5" x14ac:dyDescent="0.35">
      <c r="B166" s="114" t="s">
        <v>1500</v>
      </c>
      <c r="C166" s="47">
        <v>1</v>
      </c>
      <c r="D166" s="1"/>
      <c r="E166" s="1" t="s">
        <v>100</v>
      </c>
      <c r="F166" s="47">
        <v>43000</v>
      </c>
      <c r="G166" s="1" t="s">
        <v>144</v>
      </c>
      <c r="H166" s="1" t="s">
        <v>145</v>
      </c>
      <c r="I166" s="1" t="s">
        <v>146</v>
      </c>
      <c r="J166" s="1"/>
      <c r="K166" s="1" t="s">
        <v>399</v>
      </c>
    </row>
    <row r="167" spans="2:11" ht="203" x14ac:dyDescent="0.35">
      <c r="B167" s="114" t="s">
        <v>626</v>
      </c>
      <c r="C167" s="265">
        <v>1</v>
      </c>
      <c r="D167" s="1"/>
      <c r="E167" s="1" t="s">
        <v>195</v>
      </c>
      <c r="F167" s="1">
        <v>90000</v>
      </c>
      <c r="G167" s="1" t="s">
        <v>144</v>
      </c>
      <c r="H167" s="47" t="s">
        <v>1512</v>
      </c>
      <c r="I167" s="1" t="s">
        <v>155</v>
      </c>
      <c r="J167" s="1">
        <v>2024</v>
      </c>
      <c r="K167" s="1" t="s">
        <v>87</v>
      </c>
    </row>
    <row r="168" spans="2:11" ht="93" x14ac:dyDescent="0.35">
      <c r="B168" s="114" t="s">
        <v>512</v>
      </c>
      <c r="C168" s="265">
        <v>15</v>
      </c>
      <c r="D168" s="1">
        <v>1</v>
      </c>
      <c r="E168" s="265" t="s">
        <v>178</v>
      </c>
      <c r="F168" s="1">
        <v>150000</v>
      </c>
      <c r="G168" s="1" t="s">
        <v>144</v>
      </c>
      <c r="H168" s="1" t="s">
        <v>145</v>
      </c>
      <c r="I168" s="1" t="s">
        <v>146</v>
      </c>
      <c r="J168" s="1">
        <v>2027</v>
      </c>
      <c r="K168" s="1" t="s">
        <v>87</v>
      </c>
    </row>
    <row r="169" spans="2:11" ht="130.5" x14ac:dyDescent="0.35">
      <c r="B169" s="114" t="s">
        <v>797</v>
      </c>
      <c r="C169" s="1">
        <v>1</v>
      </c>
      <c r="D169" s="1"/>
      <c r="E169" s="1" t="s">
        <v>100</v>
      </c>
      <c r="F169" s="1">
        <v>2000</v>
      </c>
      <c r="G169" s="1" t="s">
        <v>163</v>
      </c>
      <c r="H169" s="1" t="s">
        <v>145</v>
      </c>
      <c r="I169" s="1" t="s">
        <v>164</v>
      </c>
      <c r="J169" s="1" t="s">
        <v>795</v>
      </c>
      <c r="K169" s="1" t="s">
        <v>399</v>
      </c>
    </row>
    <row r="170" spans="2:11" ht="93" x14ac:dyDescent="0.35">
      <c r="B170" s="114" t="s">
        <v>897</v>
      </c>
      <c r="C170" s="1">
        <v>1</v>
      </c>
      <c r="D170" s="1"/>
      <c r="E170" s="1" t="s">
        <v>178</v>
      </c>
      <c r="F170" s="47">
        <v>0</v>
      </c>
      <c r="G170" s="1" t="s">
        <v>144</v>
      </c>
      <c r="H170" s="1" t="s">
        <v>145</v>
      </c>
      <c r="I170" s="1" t="s">
        <v>155</v>
      </c>
      <c r="J170" s="1"/>
      <c r="K170" s="1" t="s">
        <v>902</v>
      </c>
    </row>
    <row r="171" spans="2:11" ht="170.5" x14ac:dyDescent="0.35">
      <c r="B171" s="114" t="s">
        <v>972</v>
      </c>
      <c r="C171" s="1">
        <v>4</v>
      </c>
      <c r="D171" s="1"/>
      <c r="E171" s="1" t="s">
        <v>178</v>
      </c>
      <c r="F171" s="1">
        <v>700000</v>
      </c>
      <c r="G171" s="1" t="s">
        <v>144</v>
      </c>
      <c r="H171" s="1" t="s">
        <v>145</v>
      </c>
      <c r="I171" s="1" t="s">
        <v>146</v>
      </c>
      <c r="J171" s="1">
        <v>2033</v>
      </c>
      <c r="K171" s="1" t="s">
        <v>399</v>
      </c>
    </row>
    <row r="172" spans="2:11" ht="124" x14ac:dyDescent="0.35">
      <c r="B172" s="114" t="s">
        <v>974</v>
      </c>
      <c r="C172" s="1">
        <v>1</v>
      </c>
      <c r="D172" s="1"/>
      <c r="E172" s="1" t="s">
        <v>178</v>
      </c>
      <c r="F172" s="1">
        <v>140000</v>
      </c>
      <c r="G172" s="1" t="s">
        <v>144</v>
      </c>
      <c r="H172" s="1" t="s">
        <v>145</v>
      </c>
      <c r="I172" s="1" t="s">
        <v>440</v>
      </c>
      <c r="J172" s="1">
        <v>2030</v>
      </c>
      <c r="K172" s="1" t="s">
        <v>399</v>
      </c>
    </row>
    <row r="173" spans="2:11" ht="77.5" x14ac:dyDescent="0.35">
      <c r="B173" s="114" t="s">
        <v>862</v>
      </c>
      <c r="C173" s="1"/>
      <c r="D173" s="1"/>
      <c r="E173" s="1" t="s">
        <v>194</v>
      </c>
      <c r="F173" s="47">
        <v>0</v>
      </c>
      <c r="G173" s="1" t="s">
        <v>144</v>
      </c>
      <c r="H173" s="1" t="s">
        <v>145</v>
      </c>
      <c r="I173" s="1" t="s">
        <v>155</v>
      </c>
      <c r="J173" s="1" t="s">
        <v>866</v>
      </c>
      <c r="K173" s="1" t="s">
        <v>87</v>
      </c>
    </row>
    <row r="174" spans="2:11" ht="108.5" x14ac:dyDescent="0.35">
      <c r="B174" s="114" t="s">
        <v>806</v>
      </c>
      <c r="C174" s="47">
        <v>3</v>
      </c>
      <c r="D174" s="1"/>
      <c r="E174" s="1" t="s">
        <v>100</v>
      </c>
      <c r="F174" s="1">
        <v>200000</v>
      </c>
      <c r="G174" s="1" t="s">
        <v>144</v>
      </c>
      <c r="H174" s="1" t="s">
        <v>145</v>
      </c>
      <c r="I174" s="1" t="s">
        <v>146</v>
      </c>
      <c r="J174" s="130" t="s">
        <v>985</v>
      </c>
      <c r="K174" s="1" t="s">
        <v>399</v>
      </c>
    </row>
    <row r="175" spans="2:11" ht="155" x14ac:dyDescent="0.35">
      <c r="B175" s="114" t="s">
        <v>1468</v>
      </c>
      <c r="C175" s="1"/>
      <c r="D175" s="1"/>
      <c r="E175" s="1" t="s">
        <v>100</v>
      </c>
      <c r="F175" s="1">
        <v>0</v>
      </c>
      <c r="G175" s="1" t="s">
        <v>163</v>
      </c>
      <c r="H175" s="1" t="s">
        <v>145</v>
      </c>
      <c r="I175" s="1" t="s">
        <v>164</v>
      </c>
      <c r="J175" s="1"/>
      <c r="K175" s="1" t="s">
        <v>399</v>
      </c>
    </row>
    <row r="176" spans="2:11" ht="155" x14ac:dyDescent="0.35">
      <c r="B176" s="114" t="s">
        <v>1469</v>
      </c>
      <c r="C176" s="1"/>
      <c r="D176" s="1"/>
      <c r="E176" s="1" t="s">
        <v>178</v>
      </c>
      <c r="F176" s="1">
        <v>0</v>
      </c>
      <c r="G176" s="1" t="s">
        <v>144</v>
      </c>
      <c r="H176" s="1" t="s">
        <v>145</v>
      </c>
      <c r="I176" s="1" t="s">
        <v>155</v>
      </c>
      <c r="J176" s="1" t="s">
        <v>838</v>
      </c>
      <c r="K176" s="1" t="s">
        <v>87</v>
      </c>
    </row>
    <row r="177" spans="2:11" ht="148" x14ac:dyDescent="0.45">
      <c r="B177" s="114" t="s">
        <v>1494</v>
      </c>
      <c r="C177" s="1"/>
      <c r="D177" s="1"/>
      <c r="E177" s="1" t="s">
        <v>100</v>
      </c>
      <c r="F177" s="1" t="s">
        <v>1534</v>
      </c>
      <c r="G177" s="1" t="s">
        <v>114</v>
      </c>
      <c r="H177" s="1" t="s">
        <v>145</v>
      </c>
      <c r="I177" s="284" t="s">
        <v>837</v>
      </c>
      <c r="J177" s="1" t="s">
        <v>842</v>
      </c>
      <c r="K177" s="1" t="s">
        <v>377</v>
      </c>
    </row>
    <row r="178" spans="2:11" ht="108.5" x14ac:dyDescent="0.35">
      <c r="B178" s="114" t="s">
        <v>946</v>
      </c>
      <c r="C178" s="1">
        <v>1</v>
      </c>
      <c r="D178" s="1"/>
      <c r="E178" s="1" t="s">
        <v>194</v>
      </c>
      <c r="F178" s="1">
        <v>600000</v>
      </c>
      <c r="G178" s="1" t="s">
        <v>337</v>
      </c>
      <c r="H178" s="1" t="s">
        <v>145</v>
      </c>
      <c r="I178" s="1" t="s">
        <v>164</v>
      </c>
      <c r="J178" s="1">
        <v>2029</v>
      </c>
      <c r="K178" s="1" t="s">
        <v>87</v>
      </c>
    </row>
    <row r="179" spans="2:11" ht="87" x14ac:dyDescent="0.35">
      <c r="B179" s="114" t="s">
        <v>928</v>
      </c>
      <c r="C179" s="47">
        <v>1</v>
      </c>
      <c r="D179" s="1"/>
      <c r="E179" s="1" t="s">
        <v>178</v>
      </c>
      <c r="F179" s="285">
        <v>245230</v>
      </c>
      <c r="G179" s="1" t="s">
        <v>163</v>
      </c>
      <c r="H179" s="1" t="s">
        <v>145</v>
      </c>
      <c r="I179" s="281" t="s">
        <v>930</v>
      </c>
      <c r="J179" s="1" t="s">
        <v>932</v>
      </c>
      <c r="K179" s="1" t="s">
        <v>87</v>
      </c>
    </row>
    <row r="180" spans="2:11" ht="101.5" x14ac:dyDescent="0.35">
      <c r="B180" s="114" t="s">
        <v>781</v>
      </c>
      <c r="C180" s="47">
        <v>100</v>
      </c>
      <c r="D180" s="1"/>
      <c r="E180" s="1" t="s">
        <v>178</v>
      </c>
      <c r="F180" s="47">
        <v>0</v>
      </c>
      <c r="G180" s="1" t="s">
        <v>337</v>
      </c>
      <c r="H180" s="1" t="s">
        <v>145</v>
      </c>
      <c r="I180" s="281" t="s">
        <v>785</v>
      </c>
      <c r="J180" s="1">
        <v>2032</v>
      </c>
      <c r="K180" s="1" t="s">
        <v>399</v>
      </c>
    </row>
    <row r="181" spans="2:11" ht="77.5" x14ac:dyDescent="0.35">
      <c r="B181" s="114" t="s">
        <v>1248</v>
      </c>
      <c r="C181" s="268" t="s">
        <v>941</v>
      </c>
      <c r="D181" s="1"/>
      <c r="E181" s="1" t="s">
        <v>100</v>
      </c>
      <c r="F181" s="268" t="s">
        <v>954</v>
      </c>
      <c r="G181" s="1" t="s">
        <v>163</v>
      </c>
      <c r="H181" s="1" t="s">
        <v>145</v>
      </c>
      <c r="I181" s="47" t="s">
        <v>165</v>
      </c>
      <c r="J181" s="1"/>
      <c r="K181" s="1" t="s">
        <v>902</v>
      </c>
    </row>
    <row r="182" spans="2:11" ht="108.5" x14ac:dyDescent="0.35">
      <c r="B182" s="114" t="s">
        <v>569</v>
      </c>
      <c r="C182" s="265">
        <v>1</v>
      </c>
      <c r="D182" s="1"/>
      <c r="E182" s="1" t="s">
        <v>100</v>
      </c>
      <c r="F182" s="1">
        <v>35000</v>
      </c>
      <c r="G182" s="1" t="s">
        <v>163</v>
      </c>
      <c r="H182" s="1" t="s">
        <v>145</v>
      </c>
      <c r="I182" s="1" t="s">
        <v>164</v>
      </c>
      <c r="J182" s="1"/>
      <c r="K182" s="265" t="s">
        <v>87</v>
      </c>
    </row>
    <row r="183" spans="2:11" x14ac:dyDescent="0.35">
      <c r="B183" s="42"/>
      <c r="C183" s="2"/>
      <c r="E183" s="2"/>
      <c r="F183" s="7">
        <f>SUM(F66:F182)</f>
        <v>58164485</v>
      </c>
    </row>
    <row r="184" spans="2:11" x14ac:dyDescent="0.35">
      <c r="B184" s="42"/>
      <c r="C184" s="2"/>
      <c r="E184" s="2"/>
    </row>
    <row r="185" spans="2:11" x14ac:dyDescent="0.35">
      <c r="B185" s="42"/>
      <c r="C185" s="2"/>
      <c r="E185" s="2"/>
    </row>
    <row r="186" spans="2:11" x14ac:dyDescent="0.35">
      <c r="B186" s="42"/>
      <c r="C186" s="2"/>
      <c r="E186" s="2"/>
    </row>
    <row r="187" spans="2:11" x14ac:dyDescent="0.35">
      <c r="B187" s="42"/>
      <c r="C187" s="2"/>
      <c r="E187" s="2"/>
    </row>
    <row r="188" spans="2:11" x14ac:dyDescent="0.35">
      <c r="B188" s="42"/>
      <c r="C188" s="2"/>
      <c r="E188" s="2"/>
    </row>
    <row r="189" spans="2:11" x14ac:dyDescent="0.35">
      <c r="B189" s="42"/>
      <c r="C189" s="2"/>
      <c r="E189" s="2"/>
    </row>
    <row r="190" spans="2:11" x14ac:dyDescent="0.35">
      <c r="B190" s="42"/>
      <c r="C190" s="2"/>
      <c r="E190" s="2"/>
    </row>
    <row r="191" spans="2:11" x14ac:dyDescent="0.35">
      <c r="B191" s="42"/>
      <c r="C191" s="2"/>
      <c r="E191" s="2"/>
    </row>
    <row r="192" spans="2:11" x14ac:dyDescent="0.35">
      <c r="B192" s="42"/>
      <c r="C192" s="2"/>
      <c r="E192" s="2"/>
    </row>
    <row r="193" spans="2:5" x14ac:dyDescent="0.35">
      <c r="B193" s="42"/>
      <c r="C193" s="2"/>
      <c r="E193" s="2"/>
    </row>
    <row r="194" spans="2:5" x14ac:dyDescent="0.35">
      <c r="B194" s="42"/>
      <c r="C194" s="2"/>
      <c r="E194" s="2"/>
    </row>
    <row r="195" spans="2:5" x14ac:dyDescent="0.35">
      <c r="B195" s="42"/>
      <c r="C195" s="2"/>
      <c r="E195" s="2"/>
    </row>
    <row r="196" spans="2:5" x14ac:dyDescent="0.35">
      <c r="B196" s="42"/>
      <c r="C196" s="2"/>
      <c r="E196" s="2"/>
    </row>
    <row r="197" spans="2:5" x14ac:dyDescent="0.35">
      <c r="B197" s="42"/>
      <c r="C197" s="2"/>
      <c r="E197" s="2"/>
    </row>
    <row r="198" spans="2:5" x14ac:dyDescent="0.35">
      <c r="B198" s="42"/>
      <c r="C198" s="2"/>
      <c r="E198" s="2"/>
    </row>
    <row r="199" spans="2:5" x14ac:dyDescent="0.35">
      <c r="B199" s="42"/>
      <c r="C199" s="2"/>
      <c r="E199" s="2"/>
    </row>
    <row r="200" spans="2:5" x14ac:dyDescent="0.35">
      <c r="B200" s="42"/>
      <c r="C200" s="2"/>
      <c r="E200" s="2"/>
    </row>
    <row r="201" spans="2:5" x14ac:dyDescent="0.35">
      <c r="B201" s="42"/>
      <c r="C201" s="2"/>
      <c r="E201" s="2"/>
    </row>
    <row r="202" spans="2:5" x14ac:dyDescent="0.35">
      <c r="B202" s="42"/>
      <c r="C202" s="2"/>
      <c r="E202" s="2"/>
    </row>
    <row r="203" spans="2:5" x14ac:dyDescent="0.35">
      <c r="B203" s="42"/>
      <c r="C203" s="2"/>
      <c r="E203" s="2"/>
    </row>
    <row r="204" spans="2:5" x14ac:dyDescent="0.35">
      <c r="B204" s="42"/>
      <c r="C204" s="2"/>
      <c r="E204" s="2"/>
    </row>
    <row r="205" spans="2:5" x14ac:dyDescent="0.35">
      <c r="B205" s="42"/>
      <c r="C205" s="2"/>
      <c r="E205" s="2"/>
    </row>
    <row r="206" spans="2:5" x14ac:dyDescent="0.35">
      <c r="B206" s="42"/>
      <c r="C206" s="2"/>
      <c r="E206" s="2"/>
    </row>
    <row r="207" spans="2:5" x14ac:dyDescent="0.35">
      <c r="B207" s="42"/>
      <c r="C207" s="2"/>
      <c r="E207" s="2"/>
    </row>
    <row r="208" spans="2:5" x14ac:dyDescent="0.35">
      <c r="B208" s="42"/>
      <c r="C208" s="2"/>
      <c r="E208" s="2"/>
    </row>
    <row r="209" spans="2:5" x14ac:dyDescent="0.35">
      <c r="B209" s="42"/>
      <c r="C209" s="2"/>
      <c r="E209" s="2"/>
    </row>
    <row r="210" spans="2:5" x14ac:dyDescent="0.35">
      <c r="B210" s="42"/>
      <c r="C210" s="2"/>
      <c r="E210" s="2"/>
    </row>
    <row r="211" spans="2:5" x14ac:dyDescent="0.35">
      <c r="B211" s="42"/>
      <c r="C211" s="2"/>
      <c r="E211" s="2"/>
    </row>
    <row r="212" spans="2:5" x14ac:dyDescent="0.35">
      <c r="B212" s="42"/>
      <c r="C212" s="2"/>
      <c r="E212" s="2"/>
    </row>
    <row r="213" spans="2:5" x14ac:dyDescent="0.35">
      <c r="B213" s="42"/>
      <c r="C213" s="2"/>
      <c r="E213" s="2"/>
    </row>
    <row r="214" spans="2:5" x14ac:dyDescent="0.35">
      <c r="B214" s="42"/>
      <c r="C214" s="2"/>
      <c r="E214" s="2"/>
    </row>
    <row r="215" spans="2:5" x14ac:dyDescent="0.35">
      <c r="B215" s="42"/>
      <c r="C215" s="2"/>
      <c r="E215" s="2"/>
    </row>
    <row r="216" spans="2:5" x14ac:dyDescent="0.35">
      <c r="B216" s="42"/>
      <c r="C216" s="2"/>
      <c r="E216" s="2"/>
    </row>
    <row r="217" spans="2:5" x14ac:dyDescent="0.35">
      <c r="B217" s="42"/>
      <c r="C217" s="2"/>
      <c r="E217" s="2"/>
    </row>
    <row r="218" spans="2:5" x14ac:dyDescent="0.35">
      <c r="B218" s="42"/>
      <c r="C218" s="2"/>
      <c r="E218" s="2"/>
    </row>
    <row r="219" spans="2:5" x14ac:dyDescent="0.35">
      <c r="B219" s="42"/>
      <c r="C219" s="2"/>
      <c r="E219" s="2"/>
    </row>
    <row r="220" spans="2:5" x14ac:dyDescent="0.35">
      <c r="B220" s="42"/>
      <c r="C220" s="2"/>
      <c r="E220" s="2"/>
    </row>
    <row r="221" spans="2:5" x14ac:dyDescent="0.35">
      <c r="B221" s="42"/>
      <c r="C221" s="2"/>
      <c r="E221" s="2"/>
    </row>
    <row r="222" spans="2:5" x14ac:dyDescent="0.35">
      <c r="B222" s="42"/>
      <c r="C222" s="2"/>
      <c r="E222" s="2"/>
    </row>
    <row r="223" spans="2:5" x14ac:dyDescent="0.35">
      <c r="B223" s="42"/>
      <c r="C223" s="2"/>
      <c r="E223" s="2"/>
    </row>
    <row r="224" spans="2:5" x14ac:dyDescent="0.35">
      <c r="B224" s="42"/>
      <c r="C224" s="2"/>
      <c r="E224" s="2"/>
    </row>
    <row r="225" spans="2:5" x14ac:dyDescent="0.35">
      <c r="B225" s="42"/>
      <c r="C225" s="2"/>
      <c r="E225" s="2"/>
    </row>
    <row r="226" spans="2:5" x14ac:dyDescent="0.35">
      <c r="B226" s="42"/>
      <c r="C226" s="2"/>
      <c r="E226" s="2"/>
    </row>
    <row r="227" spans="2:5" x14ac:dyDescent="0.35">
      <c r="B227" s="42"/>
      <c r="C227" s="2"/>
      <c r="E227" s="2"/>
    </row>
    <row r="228" spans="2:5" x14ac:dyDescent="0.35">
      <c r="B228" s="42"/>
      <c r="C228" s="2"/>
      <c r="E228" s="2"/>
    </row>
    <row r="229" spans="2:5" x14ac:dyDescent="0.35">
      <c r="B229" s="42"/>
      <c r="C229" s="2"/>
      <c r="E229" s="2"/>
    </row>
    <row r="230" spans="2:5" x14ac:dyDescent="0.35">
      <c r="B230" s="42"/>
      <c r="C230" s="2"/>
      <c r="E230" s="2"/>
    </row>
    <row r="231" spans="2:5" x14ac:dyDescent="0.35">
      <c r="B231" s="42"/>
      <c r="C231" s="2"/>
      <c r="E231" s="2"/>
    </row>
    <row r="232" spans="2:5" x14ac:dyDescent="0.35">
      <c r="B232" s="42"/>
      <c r="C232" s="2"/>
      <c r="E232" s="2"/>
    </row>
    <row r="233" spans="2:5" x14ac:dyDescent="0.35">
      <c r="B233" s="42"/>
      <c r="C233" s="2"/>
      <c r="E233" s="2"/>
    </row>
    <row r="234" spans="2:5" x14ac:dyDescent="0.35">
      <c r="B234" s="42"/>
      <c r="C234" s="2"/>
      <c r="E234" s="2"/>
    </row>
    <row r="235" spans="2:5" x14ac:dyDescent="0.35">
      <c r="B235" s="42"/>
      <c r="C235" s="2"/>
      <c r="E235" s="2"/>
    </row>
    <row r="236" spans="2:5" x14ac:dyDescent="0.35">
      <c r="B236" s="42"/>
      <c r="C236" s="2"/>
      <c r="E236" s="2"/>
    </row>
    <row r="237" spans="2:5" x14ac:dyDescent="0.35">
      <c r="B237" s="42"/>
      <c r="C237" s="2"/>
      <c r="E237" s="2"/>
    </row>
    <row r="238" spans="2:5" x14ac:dyDescent="0.35">
      <c r="B238" s="42"/>
      <c r="C238" s="2"/>
      <c r="E238" s="2"/>
    </row>
    <row r="239" spans="2:5" x14ac:dyDescent="0.35">
      <c r="B239" s="42"/>
      <c r="C239" s="2"/>
      <c r="E239" s="2"/>
    </row>
    <row r="240" spans="2:5" x14ac:dyDescent="0.35">
      <c r="B240" s="42"/>
      <c r="C240" s="2"/>
      <c r="E240" s="2"/>
    </row>
    <row r="241" spans="2:5" x14ac:dyDescent="0.35">
      <c r="B241" s="42"/>
      <c r="C241" s="2"/>
      <c r="E241" s="2"/>
    </row>
    <row r="242" spans="2:5" x14ac:dyDescent="0.35">
      <c r="B242" s="42"/>
      <c r="C242" s="2"/>
      <c r="E242" s="2"/>
    </row>
    <row r="243" spans="2:5" x14ac:dyDescent="0.35">
      <c r="B243" s="42"/>
      <c r="C243" s="2"/>
      <c r="E243" s="2"/>
    </row>
    <row r="244" spans="2:5" x14ac:dyDescent="0.35">
      <c r="B244" s="42"/>
      <c r="C244" s="2"/>
      <c r="E244" s="2"/>
    </row>
    <row r="245" spans="2:5" x14ac:dyDescent="0.35">
      <c r="B245" s="42"/>
      <c r="C245" s="2"/>
      <c r="E245" s="2"/>
    </row>
    <row r="246" spans="2:5" x14ac:dyDescent="0.35">
      <c r="B246" s="42"/>
      <c r="C246" s="2"/>
      <c r="E246" s="2"/>
    </row>
    <row r="247" spans="2:5" x14ac:dyDescent="0.35">
      <c r="B247" s="42"/>
      <c r="C247" s="2"/>
      <c r="E247" s="2"/>
    </row>
    <row r="248" spans="2:5" x14ac:dyDescent="0.35">
      <c r="B248" s="42"/>
      <c r="C248" s="2"/>
      <c r="E248" s="2"/>
    </row>
    <row r="249" spans="2:5" x14ac:dyDescent="0.35">
      <c r="B249" s="42"/>
      <c r="C249" s="2"/>
      <c r="E249" s="2"/>
    </row>
    <row r="250" spans="2:5" x14ac:dyDescent="0.35">
      <c r="B250" s="42"/>
      <c r="C250" s="2"/>
      <c r="E250" s="2"/>
    </row>
    <row r="251" spans="2:5" x14ac:dyDescent="0.35">
      <c r="B251" s="42"/>
      <c r="C251" s="2"/>
      <c r="E251" s="2"/>
    </row>
    <row r="252" spans="2:5" x14ac:dyDescent="0.35">
      <c r="B252" s="42"/>
      <c r="C252" s="2"/>
      <c r="E252" s="2"/>
    </row>
    <row r="253" spans="2:5" x14ac:dyDescent="0.35">
      <c r="B253" s="42"/>
      <c r="C253" s="2"/>
      <c r="E253" s="2"/>
    </row>
    <row r="254" spans="2:5" x14ac:dyDescent="0.35">
      <c r="B254" s="42"/>
      <c r="C254" s="2"/>
      <c r="E254" s="2"/>
    </row>
    <row r="255" spans="2:5" x14ac:dyDescent="0.35">
      <c r="B255" s="42"/>
      <c r="C255" s="2"/>
      <c r="E255" s="2"/>
    </row>
    <row r="256" spans="2:5" x14ac:dyDescent="0.35">
      <c r="B256" s="42"/>
      <c r="C256" s="2"/>
      <c r="E256" s="2"/>
    </row>
    <row r="257" spans="2:5" x14ac:dyDescent="0.35">
      <c r="B257" s="42"/>
      <c r="C257" s="2"/>
      <c r="E257" s="2"/>
    </row>
    <row r="258" spans="2:5" x14ac:dyDescent="0.35">
      <c r="B258" s="42"/>
      <c r="C258" s="2"/>
      <c r="E258" s="2"/>
    </row>
    <row r="259" spans="2:5" x14ac:dyDescent="0.35">
      <c r="B259" s="42"/>
      <c r="C259" s="2"/>
      <c r="E259" s="2"/>
    </row>
    <row r="260" spans="2:5" x14ac:dyDescent="0.35">
      <c r="B260" s="42"/>
      <c r="C260" s="2"/>
      <c r="E260" s="2"/>
    </row>
    <row r="261" spans="2:5" x14ac:dyDescent="0.35">
      <c r="B261" s="42"/>
      <c r="C261" s="2"/>
      <c r="E261" s="2"/>
    </row>
    <row r="262" spans="2:5" x14ac:dyDescent="0.35">
      <c r="B262" s="42"/>
      <c r="C262" s="2"/>
      <c r="E262" s="2"/>
    </row>
    <row r="263" spans="2:5" x14ac:dyDescent="0.35">
      <c r="B263" s="42"/>
      <c r="C263" s="2"/>
      <c r="E263" s="2"/>
    </row>
    <row r="264" spans="2:5" x14ac:dyDescent="0.35">
      <c r="B264" s="42"/>
      <c r="C264" s="2"/>
      <c r="E264" s="2"/>
    </row>
    <row r="265" spans="2:5" x14ac:dyDescent="0.35">
      <c r="B265" s="42"/>
      <c r="C265" s="2"/>
      <c r="E265" s="2"/>
    </row>
    <row r="266" spans="2:5" x14ac:dyDescent="0.35">
      <c r="B266" s="42"/>
      <c r="C266" s="2"/>
      <c r="E266" s="2"/>
    </row>
    <row r="267" spans="2:5" x14ac:dyDescent="0.35">
      <c r="B267" s="42"/>
      <c r="C267" s="2"/>
      <c r="E267" s="2"/>
    </row>
    <row r="268" spans="2:5" x14ac:dyDescent="0.35">
      <c r="B268" s="42"/>
      <c r="C268" s="2"/>
      <c r="E268" s="2"/>
    </row>
    <row r="269" spans="2:5" x14ac:dyDescent="0.35">
      <c r="B269" s="42"/>
      <c r="C269" s="2"/>
      <c r="E269" s="2"/>
    </row>
    <row r="270" spans="2:5" x14ac:dyDescent="0.35">
      <c r="B270" s="42"/>
      <c r="C270" s="2"/>
      <c r="E270" s="2"/>
    </row>
    <row r="271" spans="2:5" x14ac:dyDescent="0.35">
      <c r="B271" s="42"/>
      <c r="C271" s="2"/>
      <c r="E271" s="2"/>
    </row>
    <row r="272" spans="2:5" x14ac:dyDescent="0.35">
      <c r="B272" s="42"/>
      <c r="C272" s="2"/>
      <c r="E272" s="2"/>
    </row>
    <row r="273" spans="2:5" x14ac:dyDescent="0.35">
      <c r="B273" s="42"/>
      <c r="C273" s="2"/>
      <c r="E273" s="2"/>
    </row>
    <row r="274" spans="2:5" x14ac:dyDescent="0.35">
      <c r="B274" s="42"/>
      <c r="C274" s="2"/>
      <c r="E274" s="2"/>
    </row>
    <row r="275" spans="2:5" x14ac:dyDescent="0.35">
      <c r="B275" s="42"/>
      <c r="C275" s="2"/>
      <c r="E275" s="2"/>
    </row>
    <row r="276" spans="2:5" x14ac:dyDescent="0.35">
      <c r="B276" s="42"/>
      <c r="C276" s="2"/>
      <c r="E276" s="2"/>
    </row>
    <row r="277" spans="2:5" x14ac:dyDescent="0.35">
      <c r="B277" s="42"/>
      <c r="C277" s="2"/>
      <c r="E277" s="2"/>
    </row>
    <row r="278" spans="2:5" x14ac:dyDescent="0.35">
      <c r="B278" s="42"/>
      <c r="C278" s="2"/>
      <c r="E278" s="2"/>
    </row>
    <row r="279" spans="2:5" x14ac:dyDescent="0.35">
      <c r="B279" s="42"/>
      <c r="C279" s="2"/>
      <c r="E279" s="2"/>
    </row>
    <row r="280" spans="2:5" x14ac:dyDescent="0.35">
      <c r="B280" s="42"/>
      <c r="C280" s="2"/>
      <c r="E280" s="2"/>
    </row>
    <row r="281" spans="2:5" x14ac:dyDescent="0.35">
      <c r="B281" s="42"/>
      <c r="C281" s="2"/>
      <c r="E281" s="2"/>
    </row>
    <row r="282" spans="2:5" x14ac:dyDescent="0.35">
      <c r="B282" s="42"/>
      <c r="C282" s="2"/>
      <c r="E282" s="2"/>
    </row>
    <row r="283" spans="2:5" x14ac:dyDescent="0.35">
      <c r="B283" s="42"/>
      <c r="C283" s="2"/>
      <c r="E283" s="2"/>
    </row>
    <row r="284" spans="2:5" x14ac:dyDescent="0.35">
      <c r="B284" s="42"/>
      <c r="C284" s="2"/>
      <c r="E284" s="2"/>
    </row>
    <row r="285" spans="2:5" x14ac:dyDescent="0.35">
      <c r="B285" s="42"/>
      <c r="C285" s="2"/>
      <c r="E285" s="2"/>
    </row>
    <row r="286" spans="2:5" x14ac:dyDescent="0.35">
      <c r="B286" s="42"/>
      <c r="C286" s="2"/>
      <c r="E286" s="2"/>
    </row>
    <row r="287" spans="2:5" x14ac:dyDescent="0.35">
      <c r="B287" s="42"/>
      <c r="C287" s="2"/>
      <c r="E287" s="2"/>
    </row>
    <row r="288" spans="2:5" x14ac:dyDescent="0.35">
      <c r="B288" s="42"/>
      <c r="C288" s="2"/>
      <c r="E288" s="2"/>
    </row>
    <row r="289" spans="2:5" x14ac:dyDescent="0.35">
      <c r="B289" s="42"/>
      <c r="C289" s="2"/>
      <c r="E289" s="2"/>
    </row>
    <row r="290" spans="2:5" x14ac:dyDescent="0.35">
      <c r="B290" s="42"/>
      <c r="C290" s="2"/>
      <c r="E290" s="2"/>
    </row>
    <row r="291" spans="2:5" x14ac:dyDescent="0.35">
      <c r="B291" s="42"/>
      <c r="C291" s="2"/>
      <c r="E291" s="2"/>
    </row>
    <row r="292" spans="2:5" x14ac:dyDescent="0.35">
      <c r="B292" s="42"/>
      <c r="C292" s="2"/>
      <c r="E292" s="2"/>
    </row>
    <row r="293" spans="2:5" x14ac:dyDescent="0.35">
      <c r="B293" s="42"/>
      <c r="C293" s="2"/>
      <c r="E293" s="2"/>
    </row>
    <row r="294" spans="2:5" x14ac:dyDescent="0.35">
      <c r="B294" s="42"/>
      <c r="C294" s="2"/>
      <c r="E294" s="2"/>
    </row>
    <row r="295" spans="2:5" x14ac:dyDescent="0.35">
      <c r="B295" s="42"/>
      <c r="C295" s="2"/>
      <c r="E295" s="2"/>
    </row>
    <row r="296" spans="2:5" x14ac:dyDescent="0.35">
      <c r="B296" s="42"/>
      <c r="C296" s="2"/>
      <c r="E296" s="2"/>
    </row>
    <row r="297" spans="2:5" x14ac:dyDescent="0.35">
      <c r="B297" s="42"/>
      <c r="C297" s="2"/>
      <c r="E297" s="2"/>
    </row>
    <row r="298" spans="2:5" x14ac:dyDescent="0.35">
      <c r="B298" s="42"/>
      <c r="C298" s="2"/>
      <c r="E298" s="2"/>
    </row>
    <row r="299" spans="2:5" x14ac:dyDescent="0.35">
      <c r="B299" s="42"/>
      <c r="C299" s="2"/>
      <c r="E299" s="2"/>
    </row>
    <row r="300" spans="2:5" x14ac:dyDescent="0.35">
      <c r="B300" s="42"/>
      <c r="C300" s="2"/>
      <c r="E300" s="2"/>
    </row>
    <row r="301" spans="2:5" x14ac:dyDescent="0.35">
      <c r="B301" s="42"/>
      <c r="C301" s="2"/>
      <c r="E301" s="2"/>
    </row>
    <row r="302" spans="2:5" x14ac:dyDescent="0.35">
      <c r="B302" s="42"/>
      <c r="C302" s="2"/>
      <c r="E302" s="2"/>
    </row>
    <row r="303" spans="2:5" x14ac:dyDescent="0.35">
      <c r="B303" s="42"/>
      <c r="C303" s="2"/>
      <c r="E303" s="2"/>
    </row>
    <row r="304" spans="2:5" x14ac:dyDescent="0.35">
      <c r="B304" s="42"/>
      <c r="C304" s="2"/>
      <c r="E304" s="2"/>
    </row>
    <row r="305" spans="2:5" x14ac:dyDescent="0.35">
      <c r="B305" s="42"/>
      <c r="C305" s="2"/>
      <c r="E305" s="2"/>
    </row>
    <row r="306" spans="2:5" x14ac:dyDescent="0.35">
      <c r="B306" s="42"/>
      <c r="C306" s="2"/>
      <c r="E306" s="2"/>
    </row>
    <row r="307" spans="2:5" x14ac:dyDescent="0.35">
      <c r="B307" s="42"/>
      <c r="C307" s="2"/>
      <c r="E307" s="2"/>
    </row>
    <row r="308" spans="2:5" x14ac:dyDescent="0.35">
      <c r="B308" s="42"/>
      <c r="C308" s="2"/>
      <c r="E308" s="2"/>
    </row>
    <row r="309" spans="2:5" x14ac:dyDescent="0.35">
      <c r="B309" s="42"/>
      <c r="C309" s="2"/>
      <c r="E309" s="2"/>
    </row>
    <row r="310" spans="2:5" x14ac:dyDescent="0.35">
      <c r="B310" s="42"/>
      <c r="C310" s="2"/>
      <c r="E310" s="2"/>
    </row>
    <row r="311" spans="2:5" x14ac:dyDescent="0.35">
      <c r="B311" s="42"/>
      <c r="C311" s="2"/>
      <c r="E311" s="2"/>
    </row>
    <row r="312" spans="2:5" x14ac:dyDescent="0.35">
      <c r="B312" s="42"/>
      <c r="C312" s="2"/>
      <c r="E312" s="2"/>
    </row>
    <row r="313" spans="2:5" x14ac:dyDescent="0.35">
      <c r="B313" s="42"/>
      <c r="C313" s="2"/>
      <c r="E313" s="2"/>
    </row>
    <row r="314" spans="2:5" x14ac:dyDescent="0.35">
      <c r="B314" s="42"/>
      <c r="C314" s="2"/>
      <c r="E314" s="2"/>
    </row>
    <row r="315" spans="2:5" x14ac:dyDescent="0.35">
      <c r="B315" s="42"/>
      <c r="C315" s="2"/>
      <c r="E315" s="2"/>
    </row>
    <row r="316" spans="2:5" x14ac:dyDescent="0.35">
      <c r="B316" s="42"/>
      <c r="C316" s="2"/>
      <c r="E316" s="2"/>
    </row>
    <row r="317" spans="2:5" x14ac:dyDescent="0.35">
      <c r="B317" s="42"/>
      <c r="C317" s="2"/>
      <c r="E317" s="2"/>
    </row>
    <row r="318" spans="2:5" x14ac:dyDescent="0.35">
      <c r="B318" s="42"/>
      <c r="C318" s="2"/>
      <c r="E318" s="2"/>
    </row>
    <row r="319" spans="2:5" x14ac:dyDescent="0.35">
      <c r="B319" s="42"/>
      <c r="C319" s="2"/>
      <c r="E319" s="2"/>
    </row>
    <row r="320" spans="2:5" x14ac:dyDescent="0.35">
      <c r="B320" s="42"/>
      <c r="C320" s="2"/>
      <c r="E320" s="2"/>
    </row>
    <row r="321" spans="2:5" x14ac:dyDescent="0.35">
      <c r="B321" s="42"/>
      <c r="C321" s="2"/>
      <c r="E321" s="2"/>
    </row>
    <row r="322" spans="2:5" x14ac:dyDescent="0.35">
      <c r="B322" s="42"/>
      <c r="C322" s="2"/>
      <c r="E322" s="2"/>
    </row>
    <row r="323" spans="2:5" x14ac:dyDescent="0.35">
      <c r="B323" s="42"/>
      <c r="C323" s="2"/>
      <c r="E323" s="2"/>
    </row>
    <row r="324" spans="2:5" x14ac:dyDescent="0.35">
      <c r="B324" s="42"/>
      <c r="C324" s="2"/>
      <c r="E324" s="2"/>
    </row>
    <row r="325" spans="2:5" x14ac:dyDescent="0.35">
      <c r="B325" s="42"/>
      <c r="C325" s="2"/>
      <c r="E325" s="2"/>
    </row>
    <row r="326" spans="2:5" x14ac:dyDescent="0.35">
      <c r="B326" s="42"/>
      <c r="C326" s="2"/>
      <c r="E326" s="2"/>
    </row>
    <row r="327" spans="2:5" x14ac:dyDescent="0.35">
      <c r="B327" s="42"/>
      <c r="C327" s="2"/>
      <c r="E327" s="2"/>
    </row>
    <row r="328" spans="2:5" x14ac:dyDescent="0.35">
      <c r="B328" s="42"/>
      <c r="C328" s="2"/>
      <c r="E328" s="2"/>
    </row>
    <row r="329" spans="2:5" x14ac:dyDescent="0.35">
      <c r="B329" s="42"/>
      <c r="C329" s="2"/>
      <c r="E329" s="2"/>
    </row>
    <row r="330" spans="2:5" x14ac:dyDescent="0.35">
      <c r="B330" s="42"/>
      <c r="C330" s="2"/>
      <c r="E330" s="2"/>
    </row>
    <row r="331" spans="2:5" x14ac:dyDescent="0.35">
      <c r="B331" s="42"/>
      <c r="C331" s="2"/>
      <c r="E331" s="2"/>
    </row>
    <row r="332" spans="2:5" x14ac:dyDescent="0.35">
      <c r="B332" s="42"/>
      <c r="C332" s="2"/>
      <c r="E332" s="2"/>
    </row>
    <row r="333" spans="2:5" x14ac:dyDescent="0.35">
      <c r="B333" s="42"/>
      <c r="C333" s="2"/>
      <c r="E333" s="2"/>
    </row>
    <row r="334" spans="2:5" x14ac:dyDescent="0.35">
      <c r="B334" s="42"/>
      <c r="C334" s="2"/>
      <c r="E334" s="2"/>
    </row>
    <row r="335" spans="2:5" x14ac:dyDescent="0.35">
      <c r="B335" s="42"/>
      <c r="C335" s="2"/>
      <c r="E335" s="2"/>
    </row>
    <row r="336" spans="2:5" x14ac:dyDescent="0.35">
      <c r="B336" s="42"/>
      <c r="C336" s="2"/>
      <c r="E336" s="2"/>
    </row>
    <row r="337" spans="2:5" x14ac:dyDescent="0.35">
      <c r="B337" s="42"/>
      <c r="C337" s="2"/>
      <c r="E337" s="2"/>
    </row>
    <row r="338" spans="2:5" x14ac:dyDescent="0.35">
      <c r="B338" s="42"/>
      <c r="C338" s="2"/>
      <c r="E338" s="2"/>
    </row>
    <row r="339" spans="2:5" x14ac:dyDescent="0.35">
      <c r="B339" s="42"/>
      <c r="C339" s="2"/>
      <c r="E339" s="2"/>
    </row>
    <row r="340" spans="2:5" x14ac:dyDescent="0.35">
      <c r="B340" s="42"/>
      <c r="C340" s="2"/>
      <c r="E340" s="2"/>
    </row>
    <row r="341" spans="2:5" x14ac:dyDescent="0.35">
      <c r="B341" s="42"/>
      <c r="C341" s="2"/>
      <c r="E341" s="2"/>
    </row>
    <row r="342" spans="2:5" x14ac:dyDescent="0.35">
      <c r="B342" s="42"/>
      <c r="C342" s="2"/>
      <c r="E342" s="2"/>
    </row>
    <row r="343" spans="2:5" x14ac:dyDescent="0.35">
      <c r="B343" s="42"/>
      <c r="C343" s="2"/>
      <c r="E343" s="2"/>
    </row>
    <row r="344" spans="2:5" x14ac:dyDescent="0.35">
      <c r="B344" s="42"/>
      <c r="C344" s="2"/>
      <c r="E344" s="2"/>
    </row>
    <row r="345" spans="2:5" x14ac:dyDescent="0.35">
      <c r="B345" s="42"/>
      <c r="C345" s="2"/>
      <c r="E345" s="2"/>
    </row>
    <row r="346" spans="2:5" x14ac:dyDescent="0.35">
      <c r="B346" s="42"/>
      <c r="C346" s="2"/>
      <c r="E346" s="2"/>
    </row>
    <row r="347" spans="2:5" x14ac:dyDescent="0.35">
      <c r="B347" s="42"/>
      <c r="C347" s="2"/>
      <c r="E347" s="2"/>
    </row>
    <row r="348" spans="2:5" x14ac:dyDescent="0.35">
      <c r="B348" s="42"/>
      <c r="C348" s="2"/>
      <c r="E348" s="2"/>
    </row>
    <row r="349" spans="2:5" x14ac:dyDescent="0.35">
      <c r="B349" s="42"/>
      <c r="C349" s="2"/>
      <c r="E349" s="2"/>
    </row>
    <row r="350" spans="2:5" x14ac:dyDescent="0.35">
      <c r="B350" s="42"/>
      <c r="C350" s="2"/>
      <c r="E350" s="2"/>
    </row>
    <row r="351" spans="2:5" x14ac:dyDescent="0.35">
      <c r="B351" s="42"/>
      <c r="C351" s="2"/>
      <c r="E351" s="2"/>
    </row>
    <row r="352" spans="2:5" x14ac:dyDescent="0.35">
      <c r="B352" s="42"/>
      <c r="C352" s="2"/>
      <c r="E352" s="2"/>
    </row>
    <row r="353" spans="2:5" x14ac:dyDescent="0.35">
      <c r="B353" s="42"/>
      <c r="C353" s="2"/>
      <c r="E353" s="2"/>
    </row>
    <row r="354" spans="2:5" x14ac:dyDescent="0.35">
      <c r="B354" s="42"/>
      <c r="C354" s="2"/>
      <c r="E354" s="2"/>
    </row>
    <row r="355" spans="2:5" x14ac:dyDescent="0.35">
      <c r="B355" s="42"/>
      <c r="C355" s="2"/>
      <c r="E355" s="2"/>
    </row>
    <row r="356" spans="2:5" x14ac:dyDescent="0.35">
      <c r="B356" s="42"/>
      <c r="C356" s="2"/>
      <c r="E356" s="2"/>
    </row>
    <row r="357" spans="2:5" x14ac:dyDescent="0.35">
      <c r="B357" s="42"/>
      <c r="C357" s="2"/>
      <c r="E357" s="2"/>
    </row>
    <row r="358" spans="2:5" x14ac:dyDescent="0.35">
      <c r="B358" s="42"/>
      <c r="C358" s="2"/>
      <c r="E358" s="2"/>
    </row>
    <row r="359" spans="2:5" x14ac:dyDescent="0.35">
      <c r="B359" s="42"/>
      <c r="C359" s="2"/>
      <c r="E359" s="2"/>
    </row>
    <row r="360" spans="2:5" x14ac:dyDescent="0.35">
      <c r="B360" s="42"/>
      <c r="C360" s="2"/>
      <c r="E360" s="2"/>
    </row>
    <row r="361" spans="2:5" x14ac:dyDescent="0.35">
      <c r="B361" s="42"/>
      <c r="C361" s="2"/>
      <c r="E361" s="2"/>
    </row>
    <row r="362" spans="2:5" x14ac:dyDescent="0.35">
      <c r="B362" s="42"/>
      <c r="C362" s="2"/>
      <c r="E362" s="2"/>
    </row>
    <row r="363" spans="2:5" x14ac:dyDescent="0.35">
      <c r="B363" s="42"/>
      <c r="C363" s="2"/>
      <c r="E363" s="2"/>
    </row>
    <row r="364" spans="2:5" x14ac:dyDescent="0.35">
      <c r="B364" s="42"/>
      <c r="C364" s="2"/>
      <c r="E364" s="2"/>
    </row>
    <row r="365" spans="2:5" x14ac:dyDescent="0.35">
      <c r="B365" s="42"/>
      <c r="C365" s="2"/>
      <c r="E365" s="2"/>
    </row>
    <row r="366" spans="2:5" x14ac:dyDescent="0.35">
      <c r="B366" s="42"/>
      <c r="C366" s="2"/>
      <c r="E366" s="2"/>
    </row>
    <row r="367" spans="2:5" x14ac:dyDescent="0.35">
      <c r="B367" s="42"/>
      <c r="C367" s="2"/>
      <c r="E367" s="2"/>
    </row>
    <row r="368" spans="2:5" x14ac:dyDescent="0.35">
      <c r="B368" s="42"/>
      <c r="C368" s="2"/>
      <c r="E368" s="2"/>
    </row>
    <row r="369" spans="2:5" x14ac:dyDescent="0.35">
      <c r="B369" s="42"/>
      <c r="C369" s="2"/>
      <c r="E369" s="2"/>
    </row>
    <row r="370" spans="2:5" x14ac:dyDescent="0.35">
      <c r="B370" s="42"/>
      <c r="C370" s="2"/>
      <c r="E370" s="2"/>
    </row>
    <row r="371" spans="2:5" x14ac:dyDescent="0.35">
      <c r="B371" s="42"/>
      <c r="C371" s="2"/>
      <c r="E371" s="2"/>
    </row>
    <row r="372" spans="2:5" x14ac:dyDescent="0.35">
      <c r="B372" s="42"/>
      <c r="C372" s="2"/>
      <c r="E372" s="2"/>
    </row>
    <row r="373" spans="2:5" x14ac:dyDescent="0.35">
      <c r="B373" s="42"/>
      <c r="C373" s="2"/>
      <c r="E373" s="2"/>
    </row>
    <row r="374" spans="2:5" x14ac:dyDescent="0.35">
      <c r="B374" s="42"/>
      <c r="C374" s="2"/>
      <c r="E374" s="2"/>
    </row>
    <row r="375" spans="2:5" x14ac:dyDescent="0.35">
      <c r="B375" s="42"/>
      <c r="C375" s="2"/>
      <c r="E375" s="2"/>
    </row>
    <row r="376" spans="2:5" x14ac:dyDescent="0.35">
      <c r="B376" s="42"/>
      <c r="C376" s="2"/>
      <c r="E376" s="2"/>
    </row>
    <row r="377" spans="2:5" x14ac:dyDescent="0.35">
      <c r="B377" s="42"/>
      <c r="C377" s="2"/>
      <c r="E377" s="2"/>
    </row>
    <row r="378" spans="2:5" x14ac:dyDescent="0.35">
      <c r="B378" s="42"/>
      <c r="C378" s="2"/>
      <c r="E378" s="2"/>
    </row>
    <row r="379" spans="2:5" x14ac:dyDescent="0.35">
      <c r="B379" s="42"/>
      <c r="C379" s="2"/>
      <c r="E379" s="2"/>
    </row>
    <row r="380" spans="2:5" x14ac:dyDescent="0.35">
      <c r="B380" s="42"/>
      <c r="C380" s="2"/>
      <c r="E380" s="2"/>
    </row>
    <row r="381" spans="2:5" x14ac:dyDescent="0.35">
      <c r="B381" s="42"/>
      <c r="C381" s="2"/>
      <c r="E381" s="2"/>
    </row>
    <row r="382" spans="2:5" x14ac:dyDescent="0.35">
      <c r="B382" s="42"/>
      <c r="C382" s="2"/>
      <c r="E382" s="2"/>
    </row>
    <row r="383" spans="2:5" x14ac:dyDescent="0.35">
      <c r="B383" s="42"/>
      <c r="C383" s="2"/>
      <c r="E383" s="2"/>
    </row>
    <row r="384" spans="2:5" x14ac:dyDescent="0.35">
      <c r="B384" s="42"/>
      <c r="C384" s="2"/>
      <c r="E384" s="2"/>
    </row>
    <row r="385" spans="2:5" x14ac:dyDescent="0.35">
      <c r="B385" s="42"/>
      <c r="C385" s="2"/>
      <c r="E385" s="2"/>
    </row>
    <row r="386" spans="2:5" x14ac:dyDescent="0.35">
      <c r="B386" s="42"/>
      <c r="C386" s="2"/>
      <c r="E386" s="2"/>
    </row>
    <row r="387" spans="2:5" x14ac:dyDescent="0.35">
      <c r="B387" s="42"/>
      <c r="C387" s="2"/>
      <c r="E387" s="2"/>
    </row>
    <row r="388" spans="2:5" x14ac:dyDescent="0.35">
      <c r="B388" s="42"/>
      <c r="C388" s="2"/>
      <c r="E388" s="2"/>
    </row>
    <row r="389" spans="2:5" x14ac:dyDescent="0.35">
      <c r="B389" s="42"/>
      <c r="C389" s="2"/>
      <c r="E389" s="2"/>
    </row>
    <row r="390" spans="2:5" x14ac:dyDescent="0.35">
      <c r="B390" s="42"/>
      <c r="C390" s="2"/>
      <c r="E390" s="2"/>
    </row>
    <row r="391" spans="2:5" x14ac:dyDescent="0.35">
      <c r="B391" s="42"/>
      <c r="C391" s="2"/>
      <c r="E391" s="2"/>
    </row>
    <row r="392" spans="2:5" x14ac:dyDescent="0.35">
      <c r="B392" s="42"/>
      <c r="C392" s="2"/>
      <c r="E392" s="2"/>
    </row>
    <row r="393" spans="2:5" x14ac:dyDescent="0.35">
      <c r="B393" s="42"/>
      <c r="C393" s="2"/>
      <c r="E393" s="2"/>
    </row>
    <row r="394" spans="2:5" x14ac:dyDescent="0.35">
      <c r="B394" s="42"/>
      <c r="C394" s="2"/>
      <c r="E394" s="2"/>
    </row>
    <row r="395" spans="2:5" x14ac:dyDescent="0.35">
      <c r="B395" s="42"/>
      <c r="C395" s="2"/>
      <c r="E395" s="2"/>
    </row>
    <row r="396" spans="2:5" x14ac:dyDescent="0.35">
      <c r="B396" s="42"/>
      <c r="C396" s="2"/>
      <c r="E396" s="2"/>
    </row>
    <row r="397" spans="2:5" x14ac:dyDescent="0.35">
      <c r="B397" s="42"/>
      <c r="C397" s="2"/>
      <c r="E397" s="2"/>
    </row>
    <row r="398" spans="2:5" x14ac:dyDescent="0.35">
      <c r="B398" s="42"/>
      <c r="C398" s="2"/>
      <c r="E398" s="2"/>
    </row>
    <row r="399" spans="2:5" x14ac:dyDescent="0.35">
      <c r="B399" s="42"/>
      <c r="C399" s="2"/>
      <c r="E399" s="2"/>
    </row>
    <row r="400" spans="2:5" x14ac:dyDescent="0.35">
      <c r="B400" s="42"/>
      <c r="C400" s="2"/>
      <c r="E400" s="2"/>
    </row>
    <row r="401" spans="2:5" x14ac:dyDescent="0.35">
      <c r="B401" s="42"/>
      <c r="C401" s="2"/>
      <c r="E401" s="2"/>
    </row>
    <row r="402" spans="2:5" x14ac:dyDescent="0.35">
      <c r="B402" s="42"/>
      <c r="C402" s="2"/>
      <c r="E402" s="2"/>
    </row>
    <row r="403" spans="2:5" x14ac:dyDescent="0.35">
      <c r="B403" s="42"/>
      <c r="C403" s="2"/>
      <c r="E403" s="2"/>
    </row>
    <row r="404" spans="2:5" x14ac:dyDescent="0.35">
      <c r="B404" s="42"/>
      <c r="C404" s="2"/>
      <c r="E404" s="2"/>
    </row>
    <row r="405" spans="2:5" x14ac:dyDescent="0.35">
      <c r="B405" s="42"/>
      <c r="C405" s="2"/>
      <c r="E405" s="2"/>
    </row>
    <row r="406" spans="2:5" x14ac:dyDescent="0.35">
      <c r="B406" s="42"/>
      <c r="C406" s="2"/>
      <c r="E406" s="2"/>
    </row>
    <row r="407" spans="2:5" x14ac:dyDescent="0.35">
      <c r="B407" s="42"/>
      <c r="C407" s="2"/>
      <c r="E407" s="2"/>
    </row>
    <row r="408" spans="2:5" x14ac:dyDescent="0.35">
      <c r="B408" s="42"/>
      <c r="C408" s="2"/>
      <c r="E408" s="2"/>
    </row>
    <row r="409" spans="2:5" x14ac:dyDescent="0.35">
      <c r="B409" s="42"/>
      <c r="C409" s="2"/>
      <c r="E409" s="2"/>
    </row>
    <row r="410" spans="2:5" x14ac:dyDescent="0.35">
      <c r="B410" s="42"/>
      <c r="C410" s="2"/>
      <c r="E410" s="2"/>
    </row>
    <row r="411" spans="2:5" x14ac:dyDescent="0.35">
      <c r="B411" s="42"/>
      <c r="C411" s="2"/>
      <c r="E411" s="2"/>
    </row>
    <row r="412" spans="2:5" x14ac:dyDescent="0.35">
      <c r="B412" s="42"/>
      <c r="C412" s="2"/>
      <c r="E412" s="2"/>
    </row>
    <row r="413" spans="2:5" x14ac:dyDescent="0.35">
      <c r="B413" s="42"/>
      <c r="C413" s="2"/>
      <c r="E413" s="2"/>
    </row>
    <row r="414" spans="2:5" x14ac:dyDescent="0.35">
      <c r="B414" s="42"/>
      <c r="C414" s="2"/>
      <c r="E414" s="2"/>
    </row>
    <row r="415" spans="2:5" x14ac:dyDescent="0.35">
      <c r="B415" s="42"/>
      <c r="C415" s="2"/>
      <c r="E415" s="2"/>
    </row>
    <row r="416" spans="2:5" x14ac:dyDescent="0.35">
      <c r="B416" s="42"/>
      <c r="C416" s="2"/>
      <c r="E416" s="2"/>
    </row>
    <row r="417" spans="2:5" x14ac:dyDescent="0.35">
      <c r="B417" s="42"/>
      <c r="C417" s="2"/>
      <c r="E417" s="2"/>
    </row>
    <row r="418" spans="2:5" x14ac:dyDescent="0.35">
      <c r="B418" s="42"/>
      <c r="C418" s="2"/>
      <c r="E418" s="2"/>
    </row>
    <row r="419" spans="2:5" x14ac:dyDescent="0.35">
      <c r="B419" s="42"/>
      <c r="C419" s="2"/>
      <c r="E419" s="2"/>
    </row>
    <row r="420" spans="2:5" x14ac:dyDescent="0.35">
      <c r="B420" s="42"/>
      <c r="C420" s="2"/>
      <c r="E420" s="2"/>
    </row>
    <row r="421" spans="2:5" x14ac:dyDescent="0.35">
      <c r="B421" s="42"/>
      <c r="C421" s="2"/>
      <c r="E421" s="2"/>
    </row>
    <row r="422" spans="2:5" x14ac:dyDescent="0.35">
      <c r="B422" s="42"/>
      <c r="C422" s="2"/>
      <c r="E422" s="2"/>
    </row>
    <row r="423" spans="2:5" x14ac:dyDescent="0.35">
      <c r="B423" s="42"/>
      <c r="C423" s="2"/>
      <c r="E423" s="2"/>
    </row>
    <row r="424" spans="2:5" x14ac:dyDescent="0.35">
      <c r="B424" s="42"/>
      <c r="C424" s="2"/>
      <c r="E424" s="2"/>
    </row>
    <row r="425" spans="2:5" x14ac:dyDescent="0.35">
      <c r="B425" s="42"/>
      <c r="C425" s="2"/>
      <c r="E425" s="2"/>
    </row>
    <row r="426" spans="2:5" x14ac:dyDescent="0.35">
      <c r="B426" s="42"/>
      <c r="C426" s="2"/>
      <c r="E426" s="2"/>
    </row>
    <row r="427" spans="2:5" x14ac:dyDescent="0.35">
      <c r="B427" s="42"/>
      <c r="C427" s="2"/>
      <c r="E427" s="2"/>
    </row>
    <row r="428" spans="2:5" x14ac:dyDescent="0.35">
      <c r="B428" s="42"/>
      <c r="C428" s="2"/>
      <c r="E428" s="2"/>
    </row>
    <row r="429" spans="2:5" x14ac:dyDescent="0.35">
      <c r="B429" s="42"/>
      <c r="C429" s="2"/>
      <c r="E429" s="2"/>
    </row>
    <row r="430" spans="2:5" x14ac:dyDescent="0.35">
      <c r="B430" s="42"/>
      <c r="C430" s="2"/>
      <c r="E430" s="2"/>
    </row>
    <row r="431" spans="2:5" x14ac:dyDescent="0.35">
      <c r="B431" s="42"/>
      <c r="C431" s="2"/>
      <c r="E431" s="2"/>
    </row>
    <row r="432" spans="2:5" x14ac:dyDescent="0.35">
      <c r="B432" s="42"/>
      <c r="C432" s="2"/>
      <c r="E432" s="2"/>
    </row>
    <row r="433" spans="2:5" x14ac:dyDescent="0.35">
      <c r="B433" s="42"/>
      <c r="C433" s="2"/>
      <c r="E433" s="2"/>
    </row>
    <row r="434" spans="2:5" x14ac:dyDescent="0.35">
      <c r="B434" s="42"/>
      <c r="C434" s="2"/>
      <c r="E434" s="2"/>
    </row>
    <row r="435" spans="2:5" x14ac:dyDescent="0.35">
      <c r="B435" s="42"/>
      <c r="C435" s="2"/>
      <c r="E435" s="2"/>
    </row>
    <row r="436" spans="2:5" x14ac:dyDescent="0.35">
      <c r="B436" s="42"/>
      <c r="C436" s="2"/>
      <c r="E436" s="2"/>
    </row>
    <row r="437" spans="2:5" x14ac:dyDescent="0.35">
      <c r="B437" s="42"/>
      <c r="C437" s="2"/>
      <c r="E437" s="2"/>
    </row>
    <row r="438" spans="2:5" x14ac:dyDescent="0.35">
      <c r="B438" s="42"/>
      <c r="C438" s="2"/>
      <c r="E438" s="2"/>
    </row>
    <row r="439" spans="2:5" x14ac:dyDescent="0.35">
      <c r="B439" s="42"/>
      <c r="C439" s="2"/>
      <c r="E439" s="2"/>
    </row>
    <row r="440" spans="2:5" x14ac:dyDescent="0.35">
      <c r="B440" s="42"/>
      <c r="C440" s="2"/>
      <c r="E440" s="2"/>
    </row>
    <row r="441" spans="2:5" x14ac:dyDescent="0.35">
      <c r="B441" s="42"/>
      <c r="C441" s="2"/>
      <c r="E441" s="2"/>
    </row>
    <row r="442" spans="2:5" x14ac:dyDescent="0.35">
      <c r="B442" s="42"/>
      <c r="C442" s="2"/>
      <c r="E442" s="2"/>
    </row>
    <row r="443" spans="2:5" x14ac:dyDescent="0.35">
      <c r="B443" s="42"/>
      <c r="C443" s="2"/>
      <c r="E443" s="2"/>
    </row>
    <row r="444" spans="2:5" x14ac:dyDescent="0.35">
      <c r="B444" s="42"/>
      <c r="C444" s="2"/>
      <c r="E444" s="2"/>
    </row>
    <row r="445" spans="2:5" x14ac:dyDescent="0.35">
      <c r="B445" s="42"/>
      <c r="C445" s="2"/>
      <c r="E445" s="2"/>
    </row>
    <row r="446" spans="2:5" x14ac:dyDescent="0.35">
      <c r="B446" s="42"/>
      <c r="C446" s="2"/>
      <c r="E446" s="2"/>
    </row>
    <row r="447" spans="2:5" x14ac:dyDescent="0.35">
      <c r="B447" s="42"/>
      <c r="C447" s="2"/>
      <c r="E447" s="2"/>
    </row>
    <row r="448" spans="2:5" x14ac:dyDescent="0.35">
      <c r="B448" s="42"/>
      <c r="C448" s="2"/>
      <c r="E448" s="2"/>
    </row>
    <row r="449" spans="2:5" x14ac:dyDescent="0.35">
      <c r="B449" s="42"/>
      <c r="C449" s="2"/>
      <c r="E449" s="2"/>
    </row>
    <row r="450" spans="2:5" x14ac:dyDescent="0.35">
      <c r="B450" s="42"/>
      <c r="C450" s="2"/>
      <c r="E450" s="2"/>
    </row>
    <row r="451" spans="2:5" x14ac:dyDescent="0.35">
      <c r="B451" s="42"/>
      <c r="C451" s="2"/>
      <c r="E451" s="2"/>
    </row>
    <row r="452" spans="2:5" x14ac:dyDescent="0.35">
      <c r="B452" s="42"/>
      <c r="C452" s="2"/>
      <c r="E452" s="2"/>
    </row>
    <row r="453" spans="2:5" x14ac:dyDescent="0.35">
      <c r="B453" s="42"/>
      <c r="C453" s="2"/>
      <c r="E453" s="2"/>
    </row>
    <row r="454" spans="2:5" x14ac:dyDescent="0.35">
      <c r="B454" s="42"/>
      <c r="C454" s="2"/>
      <c r="E454" s="2"/>
    </row>
    <row r="455" spans="2:5" x14ac:dyDescent="0.35">
      <c r="B455" s="42"/>
      <c r="C455" s="2"/>
      <c r="E455" s="2"/>
    </row>
    <row r="456" spans="2:5" x14ac:dyDescent="0.35">
      <c r="B456" s="42"/>
      <c r="C456" s="2"/>
      <c r="E456" s="2"/>
    </row>
    <row r="457" spans="2:5" x14ac:dyDescent="0.35">
      <c r="B457" s="42"/>
      <c r="C457" s="2"/>
      <c r="E457" s="2"/>
    </row>
    <row r="458" spans="2:5" x14ac:dyDescent="0.35">
      <c r="B458" s="42"/>
      <c r="C458" s="2"/>
      <c r="E458" s="2"/>
    </row>
    <row r="459" spans="2:5" x14ac:dyDescent="0.35">
      <c r="B459" s="42"/>
      <c r="C459" s="2"/>
      <c r="E459" s="2"/>
    </row>
    <row r="460" spans="2:5" x14ac:dyDescent="0.35">
      <c r="B460" s="42"/>
      <c r="C460" s="2"/>
      <c r="E460" s="2"/>
    </row>
    <row r="461" spans="2:5" x14ac:dyDescent="0.35">
      <c r="B461" s="42"/>
      <c r="C461" s="2"/>
      <c r="E461" s="2"/>
    </row>
    <row r="462" spans="2:5" x14ac:dyDescent="0.35">
      <c r="B462" s="42"/>
      <c r="C462" s="2"/>
      <c r="E462" s="2"/>
    </row>
    <row r="463" spans="2:5" x14ac:dyDescent="0.35">
      <c r="B463" s="42"/>
      <c r="C463" s="2"/>
      <c r="E463" s="2"/>
    </row>
    <row r="464" spans="2:5" x14ac:dyDescent="0.35">
      <c r="B464" s="42"/>
      <c r="C464" s="2"/>
      <c r="E464" s="2"/>
    </row>
    <row r="465" spans="2:5" x14ac:dyDescent="0.35">
      <c r="B465" s="42"/>
      <c r="C465" s="2"/>
      <c r="E465" s="2"/>
    </row>
    <row r="466" spans="2:5" x14ac:dyDescent="0.35">
      <c r="B466" s="42"/>
      <c r="C466" s="2"/>
      <c r="E466" s="2"/>
    </row>
    <row r="467" spans="2:5" x14ac:dyDescent="0.35">
      <c r="B467" s="42"/>
      <c r="C467" s="2"/>
      <c r="E467" s="2"/>
    </row>
    <row r="468" spans="2:5" x14ac:dyDescent="0.35">
      <c r="B468" s="42"/>
      <c r="C468" s="2"/>
      <c r="E468" s="2"/>
    </row>
    <row r="469" spans="2:5" x14ac:dyDescent="0.35">
      <c r="B469" s="42"/>
      <c r="C469" s="2"/>
      <c r="E469" s="2"/>
    </row>
    <row r="470" spans="2:5" x14ac:dyDescent="0.35">
      <c r="B470" s="42"/>
      <c r="C470" s="2"/>
      <c r="E470" s="2"/>
    </row>
    <row r="471" spans="2:5" x14ac:dyDescent="0.35">
      <c r="B471" s="42"/>
      <c r="C471" s="2"/>
      <c r="E471" s="2"/>
    </row>
    <row r="472" spans="2:5" x14ac:dyDescent="0.35">
      <c r="B472" s="42"/>
      <c r="C472" s="2"/>
      <c r="E472" s="2"/>
    </row>
    <row r="473" spans="2:5" x14ac:dyDescent="0.35">
      <c r="B473" s="42"/>
      <c r="C473" s="2"/>
      <c r="E473" s="2"/>
    </row>
    <row r="474" spans="2:5" x14ac:dyDescent="0.35">
      <c r="B474" s="42"/>
      <c r="C474" s="2"/>
      <c r="E474" s="2"/>
    </row>
    <row r="475" spans="2:5" x14ac:dyDescent="0.35">
      <c r="B475" s="42"/>
      <c r="C475" s="2"/>
      <c r="E475" s="2"/>
    </row>
    <row r="476" spans="2:5" x14ac:dyDescent="0.35">
      <c r="B476" s="42"/>
      <c r="C476" s="2"/>
      <c r="E476" s="2"/>
    </row>
    <row r="477" spans="2:5" x14ac:dyDescent="0.35">
      <c r="B477" s="42"/>
      <c r="C477" s="2"/>
      <c r="E477" s="2"/>
    </row>
    <row r="478" spans="2:5" x14ac:dyDescent="0.35">
      <c r="B478" s="42"/>
      <c r="C478" s="2"/>
      <c r="E478" s="2"/>
    </row>
    <row r="479" spans="2:5" x14ac:dyDescent="0.35">
      <c r="B479" s="42"/>
      <c r="C479" s="2"/>
      <c r="E479" s="2"/>
    </row>
    <row r="480" spans="2:5" x14ac:dyDescent="0.35">
      <c r="B480" s="42"/>
      <c r="C480" s="2"/>
      <c r="E480" s="2"/>
    </row>
    <row r="481" spans="2:5" x14ac:dyDescent="0.35">
      <c r="B481" s="42"/>
      <c r="C481" s="2"/>
      <c r="E481" s="2"/>
    </row>
    <row r="482" spans="2:5" x14ac:dyDescent="0.35">
      <c r="B482" s="42"/>
      <c r="C482" s="2"/>
      <c r="E482" s="2"/>
    </row>
    <row r="483" spans="2:5" x14ac:dyDescent="0.35">
      <c r="B483" s="42"/>
      <c r="C483" s="2"/>
      <c r="E483" s="2"/>
    </row>
    <row r="484" spans="2:5" x14ac:dyDescent="0.35">
      <c r="B484" s="42"/>
      <c r="C484" s="2"/>
      <c r="E484" s="2"/>
    </row>
    <row r="485" spans="2:5" x14ac:dyDescent="0.35">
      <c r="B485" s="42"/>
      <c r="C485" s="2"/>
      <c r="E485" s="2"/>
    </row>
    <row r="486" spans="2:5" x14ac:dyDescent="0.35">
      <c r="B486" s="42"/>
      <c r="C486" s="2"/>
      <c r="E486" s="2"/>
    </row>
    <row r="487" spans="2:5" x14ac:dyDescent="0.35">
      <c r="B487" s="42"/>
      <c r="C487" s="2"/>
      <c r="E487" s="2"/>
    </row>
    <row r="488" spans="2:5" x14ac:dyDescent="0.35">
      <c r="B488" s="42"/>
      <c r="C488" s="2"/>
      <c r="E488" s="2"/>
    </row>
    <row r="489" spans="2:5" x14ac:dyDescent="0.35">
      <c r="B489" s="42"/>
      <c r="C489" s="2"/>
      <c r="E489" s="2"/>
    </row>
    <row r="490" spans="2:5" x14ac:dyDescent="0.35">
      <c r="B490" s="42"/>
      <c r="C490" s="2"/>
      <c r="E490" s="2"/>
    </row>
    <row r="491" spans="2:5" x14ac:dyDescent="0.35">
      <c r="B491" s="42"/>
      <c r="C491" s="2"/>
      <c r="E491" s="2"/>
    </row>
    <row r="492" spans="2:5" x14ac:dyDescent="0.35">
      <c r="B492" s="42"/>
      <c r="C492" s="2"/>
      <c r="E492" s="2"/>
    </row>
    <row r="493" spans="2:5" x14ac:dyDescent="0.35">
      <c r="B493" s="42"/>
      <c r="C493" s="2"/>
      <c r="E493" s="2"/>
    </row>
    <row r="494" spans="2:5" x14ac:dyDescent="0.35">
      <c r="B494" s="42"/>
      <c r="C494" s="2"/>
      <c r="E494" s="2"/>
    </row>
    <row r="495" spans="2:5" x14ac:dyDescent="0.35">
      <c r="B495" s="42"/>
      <c r="C495" s="2"/>
      <c r="E495" s="2"/>
    </row>
    <row r="496" spans="2:5" x14ac:dyDescent="0.35">
      <c r="B496" s="42"/>
      <c r="C496" s="2"/>
      <c r="E496" s="2"/>
    </row>
    <row r="497" spans="2:5" x14ac:dyDescent="0.35">
      <c r="B497" s="42"/>
      <c r="C497" s="2"/>
      <c r="E497" s="2"/>
    </row>
    <row r="498" spans="2:5" x14ac:dyDescent="0.35">
      <c r="B498" s="42"/>
      <c r="C498" s="2"/>
      <c r="E498" s="2"/>
    </row>
    <row r="499" spans="2:5" x14ac:dyDescent="0.35">
      <c r="B499" s="42"/>
      <c r="C499" s="2"/>
      <c r="E499" s="2"/>
    </row>
    <row r="500" spans="2:5" x14ac:dyDescent="0.35">
      <c r="B500" s="42"/>
      <c r="C500" s="2"/>
      <c r="E500" s="2"/>
    </row>
    <row r="501" spans="2:5" x14ac:dyDescent="0.35">
      <c r="B501" s="42"/>
      <c r="C501" s="2"/>
      <c r="E501" s="2"/>
    </row>
    <row r="502" spans="2:5" x14ac:dyDescent="0.35">
      <c r="B502" s="42"/>
      <c r="C502" s="2"/>
      <c r="E502" s="2"/>
    </row>
    <row r="503" spans="2:5" x14ac:dyDescent="0.35">
      <c r="B503" s="42"/>
      <c r="C503" s="2"/>
      <c r="E503" s="2"/>
    </row>
    <row r="504" spans="2:5" x14ac:dyDescent="0.35">
      <c r="B504" s="42"/>
      <c r="C504" s="2"/>
      <c r="E504" s="2"/>
    </row>
    <row r="505" spans="2:5" x14ac:dyDescent="0.35">
      <c r="B505" s="42"/>
      <c r="C505" s="2"/>
      <c r="E505" s="2"/>
    </row>
    <row r="506" spans="2:5" x14ac:dyDescent="0.35">
      <c r="B506" s="42"/>
      <c r="C506" s="2"/>
      <c r="E506" s="2"/>
    </row>
    <row r="507" spans="2:5" x14ac:dyDescent="0.35">
      <c r="B507" s="42"/>
      <c r="C507" s="2"/>
      <c r="E507" s="2"/>
    </row>
    <row r="508" spans="2:5" x14ac:dyDescent="0.35">
      <c r="B508" s="42"/>
      <c r="C508" s="2"/>
      <c r="E508" s="2"/>
    </row>
    <row r="509" spans="2:5" x14ac:dyDescent="0.35">
      <c r="B509" s="42"/>
      <c r="C509" s="2"/>
      <c r="E509" s="2"/>
    </row>
    <row r="510" spans="2:5" x14ac:dyDescent="0.35">
      <c r="B510" s="42"/>
      <c r="C510" s="2"/>
      <c r="E510" s="2"/>
    </row>
    <row r="511" spans="2:5" x14ac:dyDescent="0.35">
      <c r="B511" s="42"/>
      <c r="C511" s="2"/>
      <c r="E511" s="2"/>
    </row>
    <row r="512" spans="2:5" x14ac:dyDescent="0.35">
      <c r="B512" s="42"/>
      <c r="C512" s="2"/>
      <c r="E512" s="2"/>
    </row>
    <row r="513" spans="2:5" x14ac:dyDescent="0.35">
      <c r="B513" s="42"/>
      <c r="C513" s="2"/>
      <c r="E513" s="2"/>
    </row>
    <row r="514" spans="2:5" x14ac:dyDescent="0.35">
      <c r="B514" s="42"/>
      <c r="C514" s="2"/>
      <c r="E514" s="2"/>
    </row>
    <row r="515" spans="2:5" x14ac:dyDescent="0.35">
      <c r="B515" s="42"/>
      <c r="C515" s="2"/>
      <c r="E515" s="2"/>
    </row>
    <row r="516" spans="2:5" x14ac:dyDescent="0.35">
      <c r="B516" s="42"/>
      <c r="C516" s="2"/>
      <c r="E516" s="2"/>
    </row>
    <row r="517" spans="2:5" x14ac:dyDescent="0.35">
      <c r="B517" s="42"/>
      <c r="C517" s="2"/>
      <c r="E517" s="2"/>
    </row>
    <row r="518" spans="2:5" x14ac:dyDescent="0.35">
      <c r="B518" s="42"/>
      <c r="C518" s="2"/>
      <c r="E518" s="2"/>
    </row>
    <row r="519" spans="2:5" x14ac:dyDescent="0.35">
      <c r="B519" s="42"/>
      <c r="C519" s="2"/>
      <c r="E519" s="2"/>
    </row>
    <row r="520" spans="2:5" x14ac:dyDescent="0.35">
      <c r="B520" s="42"/>
      <c r="C520" s="2"/>
      <c r="E520" s="2"/>
    </row>
    <row r="521" spans="2:5" x14ac:dyDescent="0.35">
      <c r="B521" s="42"/>
      <c r="C521" s="2"/>
      <c r="E521" s="2"/>
    </row>
    <row r="522" spans="2:5" x14ac:dyDescent="0.35">
      <c r="B522" s="42"/>
      <c r="C522" s="2"/>
      <c r="E522" s="2"/>
    </row>
    <row r="523" spans="2:5" x14ac:dyDescent="0.35">
      <c r="B523" s="42"/>
      <c r="C523" s="2"/>
      <c r="E523" s="2"/>
    </row>
    <row r="524" spans="2:5" x14ac:dyDescent="0.35">
      <c r="B524" s="42"/>
      <c r="C524" s="2"/>
      <c r="E524" s="2"/>
    </row>
    <row r="525" spans="2:5" x14ac:dyDescent="0.35">
      <c r="B525" s="42"/>
      <c r="C525" s="2"/>
      <c r="E525" s="2"/>
    </row>
    <row r="526" spans="2:5" x14ac:dyDescent="0.35">
      <c r="B526" s="42"/>
      <c r="C526" s="2"/>
      <c r="E526" s="2"/>
    </row>
    <row r="527" spans="2:5" x14ac:dyDescent="0.35">
      <c r="B527" s="42"/>
      <c r="C527" s="2"/>
      <c r="E527" s="2"/>
    </row>
    <row r="528" spans="2:5" x14ac:dyDescent="0.35">
      <c r="B528" s="42"/>
      <c r="C528" s="2"/>
      <c r="E528" s="2"/>
    </row>
    <row r="529" spans="2:5" x14ac:dyDescent="0.35">
      <c r="B529" s="42"/>
      <c r="C529" s="2"/>
      <c r="E529" s="2"/>
    </row>
    <row r="530" spans="2:5" x14ac:dyDescent="0.35">
      <c r="B530" s="42"/>
      <c r="C530" s="2"/>
      <c r="E530" s="2"/>
    </row>
    <row r="531" spans="2:5" x14ac:dyDescent="0.35">
      <c r="B531" s="42"/>
      <c r="C531" s="2"/>
      <c r="E531" s="2"/>
    </row>
    <row r="532" spans="2:5" x14ac:dyDescent="0.35">
      <c r="B532" s="42"/>
      <c r="C532" s="2"/>
      <c r="E532" s="2"/>
    </row>
    <row r="533" spans="2:5" x14ac:dyDescent="0.35">
      <c r="B533" s="42"/>
      <c r="C533" s="2"/>
      <c r="E533" s="2"/>
    </row>
    <row r="534" spans="2:5" x14ac:dyDescent="0.35">
      <c r="B534" s="42"/>
      <c r="C534" s="2"/>
      <c r="E534" s="2"/>
    </row>
    <row r="535" spans="2:5" x14ac:dyDescent="0.35">
      <c r="B535" s="42"/>
      <c r="C535" s="2"/>
      <c r="E535" s="2"/>
    </row>
    <row r="536" spans="2:5" x14ac:dyDescent="0.35">
      <c r="B536" s="42"/>
      <c r="C536" s="2"/>
      <c r="E536" s="2"/>
    </row>
    <row r="537" spans="2:5" x14ac:dyDescent="0.35">
      <c r="B537" s="42"/>
      <c r="C537" s="2"/>
      <c r="E537" s="2"/>
    </row>
    <row r="538" spans="2:5" x14ac:dyDescent="0.35">
      <c r="B538" s="42"/>
      <c r="C538" s="2"/>
      <c r="E538" s="2"/>
    </row>
    <row r="539" spans="2:5" x14ac:dyDescent="0.35">
      <c r="B539" s="42"/>
      <c r="C539" s="2"/>
      <c r="E539" s="2"/>
    </row>
    <row r="540" spans="2:5" x14ac:dyDescent="0.35">
      <c r="B540" s="42"/>
      <c r="C540" s="2"/>
      <c r="E540" s="2"/>
    </row>
    <row r="541" spans="2:5" x14ac:dyDescent="0.35">
      <c r="B541" s="42"/>
      <c r="C541" s="2"/>
      <c r="E541" s="2"/>
    </row>
    <row r="542" spans="2:5" x14ac:dyDescent="0.35">
      <c r="B542" s="42"/>
      <c r="C542" s="2"/>
      <c r="E542" s="2"/>
    </row>
    <row r="543" spans="2:5" x14ac:dyDescent="0.35">
      <c r="B543" s="42"/>
      <c r="C543" s="2"/>
      <c r="E543" s="2"/>
    </row>
    <row r="544" spans="2:5" x14ac:dyDescent="0.35">
      <c r="B544" s="42"/>
      <c r="C544" s="2"/>
      <c r="E544" s="2"/>
    </row>
    <row r="545" spans="2:5" x14ac:dyDescent="0.35">
      <c r="B545" s="42"/>
      <c r="C545" s="2"/>
      <c r="E545" s="2"/>
    </row>
    <row r="546" spans="2:5" x14ac:dyDescent="0.35">
      <c r="B546" s="42"/>
      <c r="C546" s="2"/>
      <c r="E546" s="2"/>
    </row>
    <row r="547" spans="2:5" x14ac:dyDescent="0.35">
      <c r="B547" s="42"/>
      <c r="C547" s="2"/>
      <c r="E547" s="2"/>
    </row>
    <row r="548" spans="2:5" x14ac:dyDescent="0.35">
      <c r="B548" s="42"/>
      <c r="C548" s="2"/>
      <c r="E548" s="2"/>
    </row>
    <row r="549" spans="2:5" x14ac:dyDescent="0.35">
      <c r="B549" s="42"/>
      <c r="C549" s="2"/>
      <c r="E549" s="2"/>
    </row>
    <row r="550" spans="2:5" x14ac:dyDescent="0.35">
      <c r="B550" s="42"/>
      <c r="C550" s="2"/>
      <c r="E550" s="2"/>
    </row>
    <row r="551" spans="2:5" x14ac:dyDescent="0.35">
      <c r="B551" s="42"/>
      <c r="C551" s="2"/>
      <c r="E551" s="2"/>
    </row>
    <row r="552" spans="2:5" x14ac:dyDescent="0.35">
      <c r="B552" s="42"/>
      <c r="C552" s="2"/>
      <c r="E552" s="2"/>
    </row>
    <row r="553" spans="2:5" x14ac:dyDescent="0.35">
      <c r="B553" s="42"/>
      <c r="C553" s="2"/>
      <c r="E553" s="2"/>
    </row>
    <row r="554" spans="2:5" x14ac:dyDescent="0.35">
      <c r="B554" s="42"/>
      <c r="C554" s="2"/>
      <c r="E554" s="2"/>
    </row>
    <row r="555" spans="2:5" x14ac:dyDescent="0.35">
      <c r="B555" s="42"/>
      <c r="C555" s="2"/>
      <c r="E555" s="2"/>
    </row>
    <row r="556" spans="2:5" x14ac:dyDescent="0.35">
      <c r="B556" s="42"/>
      <c r="C556" s="2"/>
      <c r="E556" s="2"/>
    </row>
    <row r="557" spans="2:5" x14ac:dyDescent="0.35">
      <c r="B557" s="42"/>
      <c r="C557" s="2"/>
      <c r="E557" s="2"/>
    </row>
    <row r="558" spans="2:5" x14ac:dyDescent="0.35">
      <c r="B558" s="42"/>
      <c r="C558" s="2"/>
      <c r="E558" s="2"/>
    </row>
    <row r="559" spans="2:5" x14ac:dyDescent="0.35">
      <c r="B559" s="42"/>
      <c r="C559" s="2"/>
      <c r="E559" s="2"/>
    </row>
    <row r="560" spans="2:5" x14ac:dyDescent="0.35">
      <c r="B560" s="42"/>
      <c r="C560" s="2"/>
      <c r="E560" s="2"/>
    </row>
    <row r="561" spans="2:5" x14ac:dyDescent="0.35">
      <c r="B561" s="42"/>
      <c r="C561" s="2"/>
      <c r="E561" s="2"/>
    </row>
    <row r="562" spans="2:5" x14ac:dyDescent="0.35">
      <c r="B562" s="42"/>
      <c r="C562" s="2"/>
      <c r="E562" s="2"/>
    </row>
    <row r="563" spans="2:5" x14ac:dyDescent="0.35">
      <c r="B563" s="42"/>
      <c r="C563" s="2"/>
      <c r="E563" s="2"/>
    </row>
    <row r="564" spans="2:5" x14ac:dyDescent="0.35">
      <c r="B564" s="42"/>
      <c r="C564" s="2"/>
      <c r="E564" s="2"/>
    </row>
    <row r="565" spans="2:5" x14ac:dyDescent="0.35">
      <c r="B565" s="42"/>
      <c r="C565" s="2"/>
      <c r="E565" s="2"/>
    </row>
    <row r="566" spans="2:5" x14ac:dyDescent="0.35">
      <c r="B566" s="42"/>
      <c r="C566" s="2"/>
      <c r="E566" s="2"/>
    </row>
    <row r="567" spans="2:5" x14ac:dyDescent="0.35">
      <c r="B567" s="42"/>
      <c r="C567" s="2"/>
      <c r="E567" s="2"/>
    </row>
    <row r="568" spans="2:5" x14ac:dyDescent="0.35">
      <c r="B568" s="42"/>
      <c r="C568" s="2"/>
      <c r="E568" s="2"/>
    </row>
    <row r="569" spans="2:5" x14ac:dyDescent="0.35">
      <c r="B569" s="42"/>
      <c r="C569" s="2"/>
      <c r="E569" s="2"/>
    </row>
    <row r="570" spans="2:5" x14ac:dyDescent="0.35">
      <c r="B570" s="42"/>
      <c r="C570" s="2"/>
      <c r="E570" s="2"/>
    </row>
    <row r="571" spans="2:5" x14ac:dyDescent="0.35">
      <c r="B571" s="42"/>
      <c r="C571" s="2"/>
      <c r="E571" s="2"/>
    </row>
    <row r="572" spans="2:5" x14ac:dyDescent="0.35">
      <c r="B572" s="42"/>
      <c r="C572" s="2"/>
      <c r="E572" s="2"/>
    </row>
    <row r="573" spans="2:5" x14ac:dyDescent="0.35">
      <c r="B573" s="42"/>
      <c r="C573" s="2"/>
      <c r="E573" s="2"/>
    </row>
    <row r="574" spans="2:5" x14ac:dyDescent="0.35">
      <c r="B574" s="42"/>
      <c r="C574" s="2"/>
      <c r="E574" s="2"/>
    </row>
    <row r="575" spans="2:5" x14ac:dyDescent="0.35">
      <c r="B575" s="42"/>
      <c r="C575" s="2"/>
      <c r="E575" s="2"/>
    </row>
    <row r="576" spans="2:5" x14ac:dyDescent="0.35">
      <c r="B576" s="42"/>
      <c r="C576" s="2"/>
      <c r="E576" s="2"/>
    </row>
    <row r="577" spans="2:5" x14ac:dyDescent="0.35">
      <c r="B577" s="42"/>
      <c r="C577" s="2"/>
      <c r="E577" s="2"/>
    </row>
    <row r="578" spans="2:5" x14ac:dyDescent="0.35">
      <c r="B578" s="42"/>
      <c r="C578" s="2"/>
      <c r="E578" s="2"/>
    </row>
    <row r="579" spans="2:5" x14ac:dyDescent="0.35">
      <c r="B579" s="42"/>
      <c r="C579" s="2"/>
      <c r="E579" s="2"/>
    </row>
    <row r="580" spans="2:5" x14ac:dyDescent="0.35">
      <c r="B580" s="42"/>
      <c r="C580" s="2"/>
      <c r="E580" s="2"/>
    </row>
    <row r="581" spans="2:5" x14ac:dyDescent="0.35">
      <c r="B581" s="42"/>
      <c r="C581" s="2"/>
      <c r="E581" s="2"/>
    </row>
    <row r="582" spans="2:5" x14ac:dyDescent="0.35">
      <c r="B582" s="42"/>
      <c r="C582" s="2"/>
      <c r="E582" s="2"/>
    </row>
    <row r="583" spans="2:5" x14ac:dyDescent="0.35">
      <c r="B583" s="42"/>
      <c r="C583" s="2"/>
      <c r="E583" s="2"/>
    </row>
    <row r="584" spans="2:5" x14ac:dyDescent="0.35">
      <c r="B584" s="42"/>
      <c r="C584" s="2"/>
      <c r="E584" s="2"/>
    </row>
    <row r="585" spans="2:5" x14ac:dyDescent="0.35">
      <c r="B585" s="42"/>
      <c r="C585" s="2"/>
      <c r="E585" s="2"/>
    </row>
    <row r="586" spans="2:5" x14ac:dyDescent="0.35">
      <c r="B586" s="42"/>
      <c r="C586" s="2"/>
      <c r="E586" s="2"/>
    </row>
    <row r="587" spans="2:5" x14ac:dyDescent="0.35">
      <c r="B587" s="42"/>
      <c r="C587" s="2"/>
      <c r="E587" s="2"/>
    </row>
    <row r="588" spans="2:5" x14ac:dyDescent="0.35">
      <c r="B588" s="42"/>
      <c r="C588" s="2"/>
      <c r="E588" s="2"/>
    </row>
    <row r="589" spans="2:5" x14ac:dyDescent="0.35">
      <c r="B589" s="42"/>
      <c r="C589" s="2"/>
      <c r="E589" s="2"/>
    </row>
    <row r="590" spans="2:5" x14ac:dyDescent="0.35">
      <c r="B590" s="42"/>
      <c r="C590" s="2"/>
      <c r="E590" s="2"/>
    </row>
    <row r="591" spans="2:5" x14ac:dyDescent="0.35">
      <c r="B591" s="42"/>
      <c r="C591" s="2"/>
      <c r="E591" s="2"/>
    </row>
    <row r="592" spans="2:5" x14ac:dyDescent="0.35">
      <c r="B592" s="42"/>
      <c r="C592" s="2"/>
      <c r="E592" s="2"/>
    </row>
    <row r="593" spans="2:5" x14ac:dyDescent="0.35">
      <c r="B593" s="42"/>
      <c r="C593" s="2"/>
      <c r="E593" s="2"/>
    </row>
    <row r="594" spans="2:5" x14ac:dyDescent="0.35">
      <c r="B594" s="42"/>
      <c r="C594" s="2"/>
      <c r="E594" s="2"/>
    </row>
    <row r="595" spans="2:5" x14ac:dyDescent="0.35">
      <c r="B595" s="42"/>
      <c r="C595" s="2"/>
      <c r="E595" s="2"/>
    </row>
    <row r="596" spans="2:5" x14ac:dyDescent="0.35">
      <c r="B596" s="42"/>
      <c r="C596" s="2"/>
      <c r="E596" s="2"/>
    </row>
    <row r="597" spans="2:5" x14ac:dyDescent="0.35">
      <c r="B597" s="42"/>
      <c r="C597" s="2"/>
      <c r="E597" s="2"/>
    </row>
    <row r="598" spans="2:5" x14ac:dyDescent="0.35">
      <c r="B598" s="42"/>
      <c r="C598" s="2"/>
      <c r="E598" s="2"/>
    </row>
    <row r="599" spans="2:5" x14ac:dyDescent="0.35">
      <c r="B599" s="42"/>
      <c r="C599" s="2"/>
      <c r="E599" s="2"/>
    </row>
    <row r="600" spans="2:5" x14ac:dyDescent="0.35">
      <c r="B600" s="42"/>
      <c r="C600" s="2"/>
      <c r="E600" s="2"/>
    </row>
    <row r="601" spans="2:5" x14ac:dyDescent="0.35">
      <c r="B601" s="42"/>
      <c r="C601" s="2"/>
      <c r="E601" s="2"/>
    </row>
    <row r="602" spans="2:5" x14ac:dyDescent="0.35">
      <c r="B602" s="42"/>
      <c r="C602" s="2"/>
      <c r="E602" s="2"/>
    </row>
    <row r="603" spans="2:5" x14ac:dyDescent="0.35">
      <c r="B603" s="42"/>
      <c r="C603" s="2"/>
      <c r="E603" s="2"/>
    </row>
    <row r="604" spans="2:5" x14ac:dyDescent="0.35">
      <c r="B604" s="42"/>
      <c r="C604" s="2"/>
      <c r="E604" s="2"/>
    </row>
    <row r="605" spans="2:5" x14ac:dyDescent="0.35">
      <c r="B605" s="42"/>
      <c r="C605" s="2"/>
      <c r="E605" s="2"/>
    </row>
    <row r="606" spans="2:5" x14ac:dyDescent="0.35">
      <c r="B606" s="42"/>
      <c r="C606" s="2"/>
      <c r="E606" s="2"/>
    </row>
    <row r="607" spans="2:5" x14ac:dyDescent="0.35">
      <c r="B607" s="42"/>
      <c r="C607" s="2"/>
      <c r="E607" s="2"/>
    </row>
    <row r="608" spans="2:5" x14ac:dyDescent="0.35">
      <c r="B608" s="42"/>
      <c r="C608" s="2"/>
      <c r="E608" s="2"/>
    </row>
    <row r="609" spans="2:5" x14ac:dyDescent="0.35">
      <c r="B609" s="42"/>
      <c r="C609" s="2"/>
      <c r="E609" s="2"/>
    </row>
    <row r="610" spans="2:5" x14ac:dyDescent="0.35">
      <c r="B610" s="42"/>
      <c r="C610" s="2"/>
      <c r="E610" s="2"/>
    </row>
    <row r="611" spans="2:5" x14ac:dyDescent="0.35">
      <c r="B611" s="42"/>
      <c r="C611" s="2"/>
      <c r="E611" s="2"/>
    </row>
    <row r="612" spans="2:5" x14ac:dyDescent="0.35">
      <c r="B612" s="42"/>
      <c r="C612" s="2"/>
      <c r="E612" s="2"/>
    </row>
    <row r="613" spans="2:5" x14ac:dyDescent="0.35">
      <c r="B613" s="42"/>
      <c r="C613" s="2"/>
      <c r="E613" s="2"/>
    </row>
    <row r="614" spans="2:5" x14ac:dyDescent="0.35">
      <c r="B614" s="42"/>
      <c r="C614" s="2"/>
      <c r="E614" s="2"/>
    </row>
    <row r="615" spans="2:5" x14ac:dyDescent="0.35">
      <c r="B615" s="42"/>
      <c r="C615" s="2"/>
      <c r="E615" s="2"/>
    </row>
    <row r="616" spans="2:5" x14ac:dyDescent="0.35">
      <c r="B616" s="42"/>
      <c r="C616" s="2"/>
      <c r="E616" s="2"/>
    </row>
    <row r="617" spans="2:5" x14ac:dyDescent="0.35">
      <c r="B617" s="42"/>
      <c r="C617" s="2"/>
      <c r="E617" s="2"/>
    </row>
    <row r="618" spans="2:5" x14ac:dyDescent="0.35">
      <c r="B618" s="42"/>
      <c r="C618" s="2"/>
      <c r="E618" s="2"/>
    </row>
    <row r="619" spans="2:5" x14ac:dyDescent="0.35">
      <c r="B619" s="42"/>
      <c r="C619" s="2"/>
      <c r="E619" s="2"/>
    </row>
    <row r="620" spans="2:5" x14ac:dyDescent="0.35">
      <c r="B620" s="42"/>
      <c r="C620" s="2"/>
      <c r="E620" s="2"/>
    </row>
    <row r="621" spans="2:5" x14ac:dyDescent="0.35">
      <c r="B621" s="42"/>
      <c r="C621" s="2"/>
      <c r="E621" s="2"/>
    </row>
    <row r="622" spans="2:5" x14ac:dyDescent="0.35">
      <c r="B622" s="42"/>
      <c r="C622" s="2"/>
      <c r="E622" s="2"/>
    </row>
    <row r="623" spans="2:5" x14ac:dyDescent="0.35">
      <c r="B623" s="42"/>
      <c r="C623" s="2"/>
      <c r="E623" s="2"/>
    </row>
    <row r="624" spans="2:5" x14ac:dyDescent="0.35">
      <c r="B624" s="42"/>
      <c r="C624" s="2"/>
      <c r="E624" s="2"/>
    </row>
    <row r="625" spans="2:5" x14ac:dyDescent="0.35">
      <c r="B625" s="42"/>
      <c r="C625" s="2"/>
      <c r="E625" s="2"/>
    </row>
    <row r="626" spans="2:5" x14ac:dyDescent="0.35">
      <c r="B626" s="42"/>
      <c r="C626" s="2"/>
      <c r="E626" s="2"/>
    </row>
    <row r="627" spans="2:5" x14ac:dyDescent="0.35">
      <c r="B627" s="42"/>
      <c r="C627" s="2"/>
      <c r="E627" s="2"/>
    </row>
    <row r="628" spans="2:5" x14ac:dyDescent="0.35">
      <c r="B628" s="42"/>
      <c r="C628" s="2"/>
      <c r="E628" s="2"/>
    </row>
    <row r="629" spans="2:5" x14ac:dyDescent="0.35">
      <c r="B629" s="42"/>
      <c r="C629" s="2"/>
      <c r="E629" s="2"/>
    </row>
    <row r="630" spans="2:5" x14ac:dyDescent="0.35">
      <c r="B630" s="42"/>
      <c r="C630" s="2"/>
      <c r="E630" s="2"/>
    </row>
    <row r="631" spans="2:5" x14ac:dyDescent="0.35">
      <c r="B631" s="42"/>
      <c r="C631" s="2"/>
      <c r="E631" s="2"/>
    </row>
    <row r="632" spans="2:5" x14ac:dyDescent="0.35">
      <c r="B632" s="42"/>
      <c r="C632" s="2"/>
      <c r="E632" s="2"/>
    </row>
    <row r="633" spans="2:5" x14ac:dyDescent="0.35">
      <c r="B633" s="42"/>
      <c r="C633" s="2"/>
      <c r="E633" s="2"/>
    </row>
    <row r="634" spans="2:5" x14ac:dyDescent="0.35">
      <c r="B634" s="42"/>
      <c r="C634" s="2"/>
      <c r="E634" s="2"/>
    </row>
    <row r="635" spans="2:5" x14ac:dyDescent="0.35">
      <c r="B635" s="42"/>
      <c r="C635" s="2"/>
      <c r="E635" s="2"/>
    </row>
    <row r="636" spans="2:5" x14ac:dyDescent="0.35">
      <c r="B636" s="42"/>
      <c r="C636" s="2"/>
      <c r="E636" s="2"/>
    </row>
    <row r="637" spans="2:5" x14ac:dyDescent="0.35">
      <c r="B637" s="42"/>
      <c r="C637" s="2"/>
      <c r="E637" s="2"/>
    </row>
    <row r="638" spans="2:5" x14ac:dyDescent="0.35">
      <c r="B638" s="42"/>
      <c r="C638" s="2"/>
      <c r="E638" s="2"/>
    </row>
    <row r="639" spans="2:5" x14ac:dyDescent="0.35">
      <c r="B639" s="42"/>
      <c r="C639" s="2"/>
      <c r="E639" s="2"/>
    </row>
    <row r="640" spans="2:5" x14ac:dyDescent="0.35">
      <c r="B640" s="42"/>
      <c r="C640" s="2"/>
      <c r="E640" s="2"/>
    </row>
    <row r="641" spans="2:5" x14ac:dyDescent="0.35">
      <c r="B641" s="42"/>
      <c r="C641" s="2"/>
      <c r="E641" s="2"/>
    </row>
    <row r="642" spans="2:5" x14ac:dyDescent="0.35">
      <c r="B642" s="42"/>
      <c r="C642" s="2"/>
      <c r="E642" s="2"/>
    </row>
    <row r="643" spans="2:5" x14ac:dyDescent="0.35">
      <c r="B643" s="42"/>
      <c r="C643" s="2"/>
      <c r="E643" s="2"/>
    </row>
    <row r="644" spans="2:5" x14ac:dyDescent="0.35">
      <c r="B644" s="42"/>
      <c r="C644" s="2"/>
      <c r="E644" s="2"/>
    </row>
    <row r="645" spans="2:5" x14ac:dyDescent="0.35">
      <c r="B645" s="42"/>
      <c r="C645" s="2"/>
      <c r="E645" s="2"/>
    </row>
    <row r="646" spans="2:5" x14ac:dyDescent="0.35">
      <c r="B646" s="42"/>
      <c r="C646" s="2"/>
      <c r="E646" s="2"/>
    </row>
    <row r="647" spans="2:5" x14ac:dyDescent="0.35">
      <c r="B647" s="42"/>
      <c r="C647" s="2"/>
      <c r="E647" s="2"/>
    </row>
    <row r="648" spans="2:5" x14ac:dyDescent="0.35">
      <c r="B648" s="42"/>
      <c r="C648" s="2"/>
      <c r="E648" s="2"/>
    </row>
    <row r="649" spans="2:5" x14ac:dyDescent="0.35">
      <c r="B649" s="42"/>
      <c r="C649" s="2"/>
      <c r="E649" s="2"/>
    </row>
    <row r="650" spans="2:5" x14ac:dyDescent="0.35">
      <c r="B650" s="42"/>
      <c r="C650" s="2"/>
      <c r="E650" s="2"/>
    </row>
    <row r="651" spans="2:5" x14ac:dyDescent="0.35">
      <c r="B651" s="42"/>
      <c r="C651" s="2"/>
      <c r="E651" s="2"/>
    </row>
    <row r="652" spans="2:5" x14ac:dyDescent="0.35">
      <c r="B652" s="42"/>
      <c r="C652" s="2"/>
      <c r="E652" s="2"/>
    </row>
    <row r="653" spans="2:5" x14ac:dyDescent="0.35">
      <c r="B653" s="42"/>
      <c r="C653" s="2"/>
      <c r="E653" s="2"/>
    </row>
    <row r="654" spans="2:5" x14ac:dyDescent="0.35">
      <c r="B654" s="42"/>
      <c r="C654" s="2"/>
      <c r="E654" s="2"/>
    </row>
    <row r="655" spans="2:5" x14ac:dyDescent="0.35">
      <c r="B655" s="42"/>
      <c r="C655" s="2"/>
      <c r="E655" s="2"/>
    </row>
    <row r="656" spans="2:5" x14ac:dyDescent="0.35">
      <c r="B656" s="42"/>
      <c r="C656" s="2"/>
      <c r="E656" s="2"/>
    </row>
    <row r="657" spans="2:5" x14ac:dyDescent="0.35">
      <c r="B657" s="42"/>
      <c r="C657" s="2"/>
      <c r="E657" s="2"/>
    </row>
    <row r="658" spans="2:5" x14ac:dyDescent="0.35">
      <c r="B658" s="42"/>
      <c r="C658" s="2"/>
      <c r="E658" s="2"/>
    </row>
    <row r="659" spans="2:5" x14ac:dyDescent="0.35">
      <c r="B659" s="42"/>
      <c r="C659" s="2"/>
      <c r="E659" s="2"/>
    </row>
    <row r="660" spans="2:5" x14ac:dyDescent="0.35">
      <c r="B660" s="42"/>
      <c r="C660" s="2"/>
      <c r="E660" s="2"/>
    </row>
    <row r="661" spans="2:5" x14ac:dyDescent="0.35">
      <c r="B661" s="42"/>
      <c r="C661" s="2"/>
      <c r="E661" s="2"/>
    </row>
    <row r="662" spans="2:5" x14ac:dyDescent="0.35">
      <c r="B662" s="42"/>
      <c r="C662" s="2"/>
      <c r="E662" s="2"/>
    </row>
    <row r="663" spans="2:5" x14ac:dyDescent="0.35">
      <c r="B663" s="42"/>
      <c r="C663" s="2"/>
      <c r="E663" s="2"/>
    </row>
    <row r="664" spans="2:5" x14ac:dyDescent="0.35">
      <c r="B664" s="42"/>
      <c r="C664" s="2"/>
      <c r="E664" s="2"/>
    </row>
    <row r="665" spans="2:5" x14ac:dyDescent="0.35">
      <c r="B665" s="42"/>
      <c r="C665" s="2"/>
      <c r="E665" s="2"/>
    </row>
    <row r="666" spans="2:5" x14ac:dyDescent="0.35">
      <c r="B666" s="42"/>
      <c r="C666" s="2"/>
      <c r="E666" s="2"/>
    </row>
    <row r="667" spans="2:5" x14ac:dyDescent="0.35">
      <c r="B667" s="42"/>
      <c r="C667" s="2"/>
      <c r="E667" s="2"/>
    </row>
    <row r="668" spans="2:5" x14ac:dyDescent="0.35">
      <c r="B668" s="42"/>
      <c r="C668" s="2"/>
      <c r="E668" s="2"/>
    </row>
    <row r="669" spans="2:5" x14ac:dyDescent="0.35">
      <c r="B669" s="42"/>
      <c r="C669" s="2"/>
      <c r="E669" s="2"/>
    </row>
    <row r="670" spans="2:5" x14ac:dyDescent="0.35">
      <c r="B670" s="42"/>
      <c r="C670" s="2"/>
      <c r="E670" s="2"/>
    </row>
    <row r="671" spans="2:5" x14ac:dyDescent="0.35">
      <c r="B671" s="42"/>
      <c r="C671" s="2"/>
      <c r="E671" s="2"/>
    </row>
    <row r="672" spans="2:5" x14ac:dyDescent="0.35">
      <c r="B672" s="42"/>
      <c r="C672" s="2"/>
      <c r="E672" s="2"/>
    </row>
    <row r="673" spans="2:5" x14ac:dyDescent="0.35">
      <c r="B673" s="42"/>
      <c r="C673" s="2"/>
      <c r="E673" s="2"/>
    </row>
    <row r="674" spans="2:5" x14ac:dyDescent="0.35">
      <c r="B674" s="42"/>
      <c r="C674" s="2"/>
      <c r="E674" s="2"/>
    </row>
    <row r="675" spans="2:5" x14ac:dyDescent="0.35">
      <c r="B675" s="42"/>
      <c r="C675" s="2"/>
      <c r="E675" s="2"/>
    </row>
    <row r="676" spans="2:5" x14ac:dyDescent="0.35">
      <c r="B676" s="42"/>
      <c r="C676" s="2"/>
      <c r="E676" s="2"/>
    </row>
    <row r="677" spans="2:5" x14ac:dyDescent="0.35">
      <c r="B677" s="42"/>
      <c r="C677" s="2"/>
      <c r="E677" s="2"/>
    </row>
    <row r="678" spans="2:5" x14ac:dyDescent="0.35">
      <c r="B678" s="42"/>
      <c r="C678" s="2"/>
      <c r="E678" s="2"/>
    </row>
    <row r="679" spans="2:5" x14ac:dyDescent="0.35">
      <c r="B679" s="42"/>
      <c r="C679" s="2"/>
      <c r="E679" s="2"/>
    </row>
    <row r="680" spans="2:5" x14ac:dyDescent="0.35">
      <c r="B680" s="42"/>
      <c r="C680" s="2"/>
      <c r="E680" s="2"/>
    </row>
    <row r="681" spans="2:5" x14ac:dyDescent="0.35">
      <c r="B681" s="42"/>
      <c r="C681" s="2"/>
      <c r="E681" s="2"/>
    </row>
    <row r="682" spans="2:5" x14ac:dyDescent="0.35">
      <c r="B682" s="42"/>
      <c r="C682" s="2"/>
      <c r="E682" s="2"/>
    </row>
    <row r="683" spans="2:5" x14ac:dyDescent="0.35">
      <c r="B683" s="42"/>
      <c r="C683" s="2"/>
      <c r="E683" s="2"/>
    </row>
    <row r="684" spans="2:5" x14ac:dyDescent="0.35">
      <c r="B684" s="42"/>
      <c r="C684" s="2"/>
      <c r="E684" s="2"/>
    </row>
    <row r="685" spans="2:5" x14ac:dyDescent="0.35">
      <c r="B685" s="42"/>
      <c r="C685" s="2"/>
      <c r="E685" s="2"/>
    </row>
    <row r="686" spans="2:5" x14ac:dyDescent="0.35">
      <c r="B686" s="42"/>
      <c r="C686" s="2"/>
      <c r="E686" s="2"/>
    </row>
    <row r="687" spans="2:5" x14ac:dyDescent="0.35">
      <c r="B687" s="42"/>
      <c r="C687" s="2"/>
      <c r="E687" s="2"/>
    </row>
    <row r="688" spans="2:5" x14ac:dyDescent="0.35">
      <c r="B688" s="42"/>
      <c r="C688" s="2"/>
      <c r="E688" s="2"/>
    </row>
    <row r="689" spans="2:5" x14ac:dyDescent="0.35">
      <c r="B689" s="42"/>
      <c r="C689" s="2"/>
      <c r="E689" s="2"/>
    </row>
    <row r="690" spans="2:5" x14ac:dyDescent="0.35">
      <c r="B690" s="42"/>
      <c r="C690" s="2"/>
      <c r="E690" s="2"/>
    </row>
    <row r="691" spans="2:5" x14ac:dyDescent="0.35">
      <c r="B691" s="42"/>
      <c r="C691" s="2"/>
      <c r="E691" s="2"/>
    </row>
    <row r="692" spans="2:5" x14ac:dyDescent="0.35">
      <c r="B692" s="42"/>
      <c r="C692" s="2"/>
      <c r="E692" s="2"/>
    </row>
    <row r="693" spans="2:5" x14ac:dyDescent="0.35">
      <c r="B693" s="42"/>
      <c r="C693" s="2"/>
      <c r="E693" s="2"/>
    </row>
    <row r="694" spans="2:5" x14ac:dyDescent="0.35">
      <c r="B694" s="42"/>
      <c r="C694" s="2"/>
      <c r="E694" s="2"/>
    </row>
    <row r="695" spans="2:5" x14ac:dyDescent="0.35">
      <c r="B695" s="42"/>
      <c r="C695" s="2"/>
      <c r="E695" s="2"/>
    </row>
    <row r="696" spans="2:5" x14ac:dyDescent="0.35">
      <c r="B696" s="42"/>
      <c r="C696" s="2"/>
      <c r="E696" s="2"/>
    </row>
    <row r="697" spans="2:5" x14ac:dyDescent="0.35">
      <c r="B697" s="42"/>
      <c r="C697" s="2"/>
      <c r="E697" s="2"/>
    </row>
    <row r="698" spans="2:5" x14ac:dyDescent="0.35">
      <c r="B698" s="42"/>
      <c r="C698" s="2"/>
      <c r="E698" s="2"/>
    </row>
    <row r="699" spans="2:5" x14ac:dyDescent="0.35">
      <c r="B699" s="42"/>
      <c r="C699" s="2"/>
      <c r="E699" s="2"/>
    </row>
    <row r="700" spans="2:5" x14ac:dyDescent="0.35">
      <c r="B700" s="42"/>
      <c r="C700" s="2"/>
      <c r="E700" s="2"/>
    </row>
    <row r="701" spans="2:5" x14ac:dyDescent="0.35">
      <c r="B701" s="42"/>
      <c r="C701" s="2"/>
      <c r="E701" s="2"/>
    </row>
    <row r="702" spans="2:5" x14ac:dyDescent="0.35">
      <c r="B702" s="42"/>
      <c r="C702" s="2"/>
      <c r="E702" s="2"/>
    </row>
    <row r="703" spans="2:5" x14ac:dyDescent="0.35">
      <c r="B703" s="42"/>
      <c r="C703" s="2"/>
      <c r="E703" s="2"/>
    </row>
    <row r="704" spans="2:5" x14ac:dyDescent="0.35">
      <c r="B704" s="42"/>
      <c r="C704" s="2"/>
      <c r="E704" s="2"/>
    </row>
    <row r="705" spans="2:5" x14ac:dyDescent="0.35">
      <c r="B705" s="42"/>
      <c r="C705" s="2"/>
      <c r="E705" s="2"/>
    </row>
    <row r="706" spans="2:5" x14ac:dyDescent="0.35">
      <c r="B706" s="42"/>
      <c r="C706" s="2"/>
      <c r="E706" s="2"/>
    </row>
    <row r="707" spans="2:5" x14ac:dyDescent="0.35">
      <c r="B707" s="42"/>
      <c r="C707" s="2"/>
      <c r="E707" s="2"/>
    </row>
    <row r="708" spans="2:5" x14ac:dyDescent="0.35">
      <c r="B708" s="42"/>
      <c r="C708" s="2"/>
      <c r="E708" s="2"/>
    </row>
    <row r="709" spans="2:5" x14ac:dyDescent="0.35">
      <c r="B709" s="42"/>
      <c r="C709" s="2"/>
      <c r="E709" s="2"/>
    </row>
    <row r="710" spans="2:5" x14ac:dyDescent="0.35">
      <c r="B710" s="42"/>
      <c r="C710" s="2"/>
      <c r="E710" s="2"/>
    </row>
    <row r="711" spans="2:5" x14ac:dyDescent="0.35">
      <c r="B711" s="42"/>
      <c r="C711" s="2"/>
      <c r="E711" s="2"/>
    </row>
    <row r="712" spans="2:5" x14ac:dyDescent="0.35">
      <c r="B712" s="42"/>
      <c r="C712" s="2"/>
      <c r="E712" s="2"/>
    </row>
    <row r="713" spans="2:5" x14ac:dyDescent="0.35">
      <c r="B713" s="42"/>
      <c r="C713" s="2"/>
      <c r="E713" s="2"/>
    </row>
    <row r="714" spans="2:5" x14ac:dyDescent="0.35">
      <c r="B714" s="42"/>
      <c r="C714" s="2"/>
      <c r="E714" s="2"/>
    </row>
    <row r="715" spans="2:5" x14ac:dyDescent="0.35">
      <c r="B715" s="42"/>
      <c r="C715" s="2"/>
      <c r="E715" s="2"/>
    </row>
    <row r="716" spans="2:5" x14ac:dyDescent="0.35">
      <c r="B716" s="42"/>
      <c r="C716" s="2"/>
      <c r="E716" s="2"/>
    </row>
    <row r="717" spans="2:5" x14ac:dyDescent="0.35">
      <c r="B717" s="42"/>
      <c r="C717" s="2"/>
      <c r="E717" s="2"/>
    </row>
    <row r="718" spans="2:5" x14ac:dyDescent="0.35">
      <c r="B718" s="42"/>
      <c r="C718" s="2"/>
      <c r="E718" s="2"/>
    </row>
    <row r="719" spans="2:5" x14ac:dyDescent="0.35">
      <c r="B719" s="42"/>
      <c r="C719" s="2"/>
      <c r="E719" s="2"/>
    </row>
    <row r="720" spans="2:5" x14ac:dyDescent="0.35">
      <c r="B720" s="42"/>
      <c r="C720" s="2"/>
      <c r="E720" s="2"/>
    </row>
    <row r="721" spans="2:5" x14ac:dyDescent="0.35">
      <c r="B721" s="42"/>
      <c r="C721" s="2"/>
      <c r="E721" s="2"/>
    </row>
    <row r="722" spans="2:5" x14ac:dyDescent="0.35">
      <c r="B722" s="42"/>
      <c r="C722" s="2"/>
      <c r="E722" s="2"/>
    </row>
    <row r="723" spans="2:5" x14ac:dyDescent="0.35">
      <c r="B723" s="42"/>
      <c r="C723" s="2"/>
      <c r="E723" s="2"/>
    </row>
    <row r="724" spans="2:5" x14ac:dyDescent="0.35">
      <c r="B724" s="42"/>
      <c r="C724" s="2"/>
      <c r="E724" s="2"/>
    </row>
    <row r="725" spans="2:5" x14ac:dyDescent="0.35">
      <c r="B725" s="42"/>
      <c r="C725" s="2"/>
      <c r="E725" s="2"/>
    </row>
    <row r="726" spans="2:5" x14ac:dyDescent="0.35">
      <c r="B726" s="42"/>
      <c r="C726" s="2"/>
      <c r="E726" s="2"/>
    </row>
    <row r="727" spans="2:5" x14ac:dyDescent="0.35">
      <c r="B727" s="42"/>
      <c r="C727" s="2"/>
      <c r="E727" s="2"/>
    </row>
    <row r="728" spans="2:5" x14ac:dyDescent="0.35">
      <c r="B728" s="42"/>
      <c r="C728" s="2"/>
      <c r="E728" s="2"/>
    </row>
    <row r="729" spans="2:5" x14ac:dyDescent="0.35">
      <c r="B729" s="42"/>
      <c r="C729" s="2"/>
      <c r="E729" s="2"/>
    </row>
    <row r="730" spans="2:5" x14ac:dyDescent="0.35">
      <c r="B730" s="42"/>
      <c r="C730" s="2"/>
      <c r="E730" s="2"/>
    </row>
    <row r="731" spans="2:5" x14ac:dyDescent="0.35">
      <c r="B731" s="42"/>
      <c r="C731" s="2"/>
      <c r="E731" s="2"/>
    </row>
    <row r="732" spans="2:5" x14ac:dyDescent="0.35">
      <c r="B732" s="42"/>
      <c r="C732" s="2"/>
      <c r="E732" s="2"/>
    </row>
    <row r="733" spans="2:5" x14ac:dyDescent="0.35">
      <c r="B733" s="42"/>
      <c r="C733" s="2"/>
      <c r="E733" s="2"/>
    </row>
    <row r="734" spans="2:5" x14ac:dyDescent="0.35">
      <c r="B734" s="42"/>
      <c r="C734" s="2"/>
      <c r="E734" s="2"/>
    </row>
    <row r="735" spans="2:5" x14ac:dyDescent="0.35">
      <c r="B735" s="42"/>
      <c r="C735" s="2"/>
      <c r="E735" s="2"/>
    </row>
    <row r="736" spans="2:5" x14ac:dyDescent="0.35">
      <c r="B736" s="42"/>
      <c r="C736" s="2"/>
      <c r="E736" s="2"/>
    </row>
    <row r="737" spans="2:5" x14ac:dyDescent="0.35">
      <c r="B737" s="42"/>
      <c r="C737" s="2"/>
      <c r="E737" s="2"/>
    </row>
    <row r="738" spans="2:5" x14ac:dyDescent="0.35">
      <c r="B738" s="42"/>
      <c r="C738" s="2"/>
      <c r="E738" s="2"/>
    </row>
    <row r="739" spans="2:5" x14ac:dyDescent="0.35">
      <c r="B739" s="42"/>
      <c r="C739" s="2"/>
      <c r="E739" s="2"/>
    </row>
    <row r="740" spans="2:5" x14ac:dyDescent="0.35">
      <c r="B740" s="42"/>
      <c r="C740" s="2"/>
      <c r="E740" s="2"/>
    </row>
    <row r="741" spans="2:5" x14ac:dyDescent="0.35">
      <c r="B741" s="42"/>
      <c r="C741" s="2"/>
      <c r="E741" s="2"/>
    </row>
    <row r="742" spans="2:5" x14ac:dyDescent="0.35">
      <c r="B742" s="42"/>
      <c r="C742" s="2"/>
      <c r="E742" s="2"/>
    </row>
    <row r="743" spans="2:5" x14ac:dyDescent="0.35">
      <c r="B743" s="42"/>
      <c r="C743" s="2"/>
      <c r="E743" s="2"/>
    </row>
    <row r="744" spans="2:5" x14ac:dyDescent="0.35">
      <c r="B744" s="42"/>
      <c r="C744" s="2"/>
      <c r="E744" s="2"/>
    </row>
    <row r="745" spans="2:5" x14ac:dyDescent="0.35">
      <c r="B745" s="42"/>
      <c r="C745" s="2"/>
      <c r="E745" s="2"/>
    </row>
    <row r="746" spans="2:5" x14ac:dyDescent="0.35">
      <c r="B746" s="42"/>
      <c r="C746" s="2"/>
      <c r="E746" s="2"/>
    </row>
    <row r="747" spans="2:5" x14ac:dyDescent="0.35">
      <c r="B747" s="42"/>
      <c r="C747" s="2"/>
      <c r="E747" s="2"/>
    </row>
    <row r="748" spans="2:5" x14ac:dyDescent="0.35">
      <c r="B748" s="42"/>
      <c r="C748" s="2"/>
      <c r="E748" s="2"/>
    </row>
    <row r="749" spans="2:5" x14ac:dyDescent="0.35">
      <c r="B749" s="42"/>
      <c r="C749" s="2"/>
      <c r="E749" s="2"/>
    </row>
    <row r="750" spans="2:5" x14ac:dyDescent="0.35">
      <c r="B750" s="42"/>
      <c r="C750" s="2"/>
      <c r="E750" s="2"/>
    </row>
    <row r="751" spans="2:5" x14ac:dyDescent="0.35">
      <c r="B751" s="42"/>
      <c r="C751" s="2"/>
      <c r="E751" s="2"/>
    </row>
    <row r="752" spans="2:5" x14ac:dyDescent="0.35">
      <c r="B752" s="42"/>
      <c r="C752" s="2"/>
      <c r="E752" s="2"/>
    </row>
    <row r="753" spans="2:5" x14ac:dyDescent="0.35">
      <c r="B753" s="42"/>
      <c r="C753" s="2"/>
      <c r="E753" s="2"/>
    </row>
    <row r="754" spans="2:5" x14ac:dyDescent="0.35">
      <c r="B754" s="42"/>
      <c r="C754" s="2"/>
      <c r="E754" s="2"/>
    </row>
    <row r="755" spans="2:5" x14ac:dyDescent="0.35">
      <c r="B755" s="42"/>
      <c r="C755" s="2"/>
      <c r="E755" s="2"/>
    </row>
    <row r="756" spans="2:5" x14ac:dyDescent="0.35">
      <c r="B756" s="42"/>
      <c r="C756" s="2"/>
      <c r="E756" s="2"/>
    </row>
    <row r="757" spans="2:5" x14ac:dyDescent="0.35">
      <c r="B757" s="42"/>
      <c r="C757" s="2"/>
      <c r="E757" s="2"/>
    </row>
    <row r="758" spans="2:5" x14ac:dyDescent="0.35">
      <c r="B758" s="42"/>
      <c r="C758" s="2"/>
      <c r="E758" s="2"/>
    </row>
    <row r="759" spans="2:5" x14ac:dyDescent="0.35">
      <c r="B759" s="42"/>
      <c r="C759" s="2"/>
      <c r="E759" s="2"/>
    </row>
    <row r="760" spans="2:5" x14ac:dyDescent="0.35">
      <c r="B760" s="42"/>
      <c r="C760" s="2"/>
      <c r="E760" s="2"/>
    </row>
    <row r="761" spans="2:5" x14ac:dyDescent="0.35">
      <c r="B761" s="42"/>
      <c r="C761" s="2"/>
      <c r="E761" s="2"/>
    </row>
    <row r="762" spans="2:5" x14ac:dyDescent="0.35">
      <c r="B762" s="42"/>
      <c r="C762" s="2"/>
      <c r="E762" s="2"/>
    </row>
    <row r="763" spans="2:5" x14ac:dyDescent="0.35">
      <c r="B763" s="42"/>
      <c r="C763" s="2"/>
      <c r="E763" s="2"/>
    </row>
    <row r="764" spans="2:5" x14ac:dyDescent="0.35">
      <c r="B764" s="42"/>
      <c r="C764" s="2"/>
      <c r="E764" s="2"/>
    </row>
    <row r="765" spans="2:5" x14ac:dyDescent="0.35">
      <c r="B765" s="42"/>
      <c r="C765" s="2"/>
      <c r="E765" s="2"/>
    </row>
    <row r="766" spans="2:5" x14ac:dyDescent="0.35">
      <c r="B766" s="42"/>
      <c r="C766" s="2"/>
      <c r="E766" s="2"/>
    </row>
    <row r="767" spans="2:5" x14ac:dyDescent="0.35">
      <c r="B767" s="42"/>
      <c r="C767" s="2"/>
      <c r="E767" s="2"/>
    </row>
    <row r="768" spans="2:5" x14ac:dyDescent="0.35">
      <c r="B768" s="42"/>
      <c r="C768" s="2"/>
      <c r="E768" s="2"/>
    </row>
    <row r="769" spans="2:5" x14ac:dyDescent="0.35">
      <c r="B769" s="42"/>
      <c r="C769" s="2"/>
      <c r="E769" s="2"/>
    </row>
    <row r="770" spans="2:5" x14ac:dyDescent="0.35">
      <c r="B770" s="42"/>
      <c r="C770" s="2"/>
      <c r="E770" s="2"/>
    </row>
    <row r="771" spans="2:5" x14ac:dyDescent="0.35">
      <c r="B771" s="42"/>
      <c r="C771" s="2"/>
      <c r="E771" s="2"/>
    </row>
    <row r="772" spans="2:5" x14ac:dyDescent="0.35">
      <c r="B772" s="42"/>
      <c r="C772" s="2"/>
      <c r="E772" s="2"/>
    </row>
    <row r="773" spans="2:5" x14ac:dyDescent="0.35">
      <c r="B773" s="42"/>
      <c r="C773" s="2"/>
      <c r="E773" s="2"/>
    </row>
    <row r="774" spans="2:5" x14ac:dyDescent="0.35">
      <c r="B774" s="42"/>
      <c r="C774" s="2"/>
      <c r="E774" s="2"/>
    </row>
    <row r="775" spans="2:5" x14ac:dyDescent="0.35">
      <c r="B775" s="42"/>
      <c r="C775" s="2"/>
      <c r="E775" s="2"/>
    </row>
    <row r="776" spans="2:5" x14ac:dyDescent="0.35">
      <c r="B776" s="42"/>
      <c r="C776" s="2"/>
      <c r="E776" s="2"/>
    </row>
    <row r="777" spans="2:5" x14ac:dyDescent="0.35">
      <c r="B777" s="42"/>
      <c r="C777" s="2"/>
      <c r="E777" s="2"/>
    </row>
    <row r="778" spans="2:5" x14ac:dyDescent="0.35">
      <c r="B778" s="42"/>
      <c r="C778" s="2"/>
      <c r="E778" s="2"/>
    </row>
    <row r="779" spans="2:5" x14ac:dyDescent="0.35">
      <c r="B779" s="42"/>
      <c r="C779" s="2"/>
      <c r="E779" s="2"/>
    </row>
    <row r="780" spans="2:5" x14ac:dyDescent="0.35">
      <c r="B780" s="42"/>
      <c r="C780" s="2"/>
      <c r="E780" s="2"/>
    </row>
    <row r="781" spans="2:5" x14ac:dyDescent="0.35">
      <c r="B781" s="42"/>
      <c r="C781" s="2"/>
      <c r="E781" s="2"/>
    </row>
    <row r="782" spans="2:5" x14ac:dyDescent="0.35">
      <c r="B782" s="42"/>
      <c r="C782" s="2"/>
      <c r="E782" s="2"/>
    </row>
    <row r="783" spans="2:5" x14ac:dyDescent="0.35">
      <c r="B783" s="42"/>
      <c r="C783" s="2"/>
      <c r="E783" s="2"/>
    </row>
    <row r="784" spans="2:5" x14ac:dyDescent="0.35">
      <c r="B784" s="42"/>
      <c r="C784" s="2"/>
      <c r="E784" s="2"/>
    </row>
    <row r="785" spans="2:5" x14ac:dyDescent="0.35">
      <c r="B785" s="42"/>
      <c r="C785" s="2"/>
      <c r="E785" s="2"/>
    </row>
    <row r="786" spans="2:5" x14ac:dyDescent="0.35">
      <c r="B786" s="42"/>
      <c r="C786" s="2"/>
      <c r="E786" s="2"/>
    </row>
    <row r="787" spans="2:5" x14ac:dyDescent="0.35">
      <c r="B787" s="42"/>
      <c r="C787" s="2"/>
      <c r="E787" s="2"/>
    </row>
    <row r="788" spans="2:5" x14ac:dyDescent="0.35">
      <c r="B788" s="42"/>
      <c r="C788" s="2"/>
      <c r="E788" s="2"/>
    </row>
    <row r="789" spans="2:5" x14ac:dyDescent="0.35">
      <c r="B789" s="42"/>
      <c r="C789" s="2"/>
      <c r="E789" s="2"/>
    </row>
    <row r="790" spans="2:5" x14ac:dyDescent="0.35">
      <c r="B790" s="42"/>
      <c r="C790" s="2"/>
      <c r="E790" s="2"/>
    </row>
    <row r="791" spans="2:5" x14ac:dyDescent="0.35">
      <c r="B791" s="42"/>
      <c r="C791" s="2"/>
      <c r="E791" s="2"/>
    </row>
    <row r="792" spans="2:5" x14ac:dyDescent="0.35">
      <c r="B792" s="42"/>
      <c r="C792" s="2"/>
      <c r="E792" s="2"/>
    </row>
    <row r="793" spans="2:5" x14ac:dyDescent="0.35">
      <c r="B793" s="42"/>
      <c r="C793" s="2"/>
      <c r="E793" s="2"/>
    </row>
    <row r="794" spans="2:5" x14ac:dyDescent="0.35">
      <c r="B794" s="42"/>
      <c r="C794" s="2"/>
      <c r="E794" s="2"/>
    </row>
    <row r="795" spans="2:5" x14ac:dyDescent="0.35">
      <c r="B795" s="42"/>
      <c r="C795" s="2"/>
      <c r="E795" s="2"/>
    </row>
    <row r="796" spans="2:5" x14ac:dyDescent="0.35">
      <c r="B796" s="42"/>
      <c r="C796" s="2"/>
      <c r="E796" s="2"/>
    </row>
    <row r="797" spans="2:5" x14ac:dyDescent="0.35">
      <c r="B797" s="42"/>
      <c r="C797" s="2"/>
      <c r="E797" s="2"/>
    </row>
    <row r="798" spans="2:5" x14ac:dyDescent="0.35">
      <c r="B798" s="42"/>
      <c r="C798" s="2"/>
      <c r="E798" s="2"/>
    </row>
    <row r="799" spans="2:5" x14ac:dyDescent="0.35">
      <c r="B799" s="42"/>
      <c r="C799" s="2"/>
      <c r="E799" s="2"/>
    </row>
    <row r="800" spans="2:5" x14ac:dyDescent="0.35">
      <c r="B800" s="42"/>
      <c r="C800" s="2"/>
      <c r="E800" s="2"/>
    </row>
    <row r="801" spans="2:5" x14ac:dyDescent="0.35">
      <c r="B801" s="42"/>
      <c r="C801" s="2"/>
      <c r="E801" s="2"/>
    </row>
    <row r="802" spans="2:5" x14ac:dyDescent="0.35">
      <c r="B802" s="42"/>
      <c r="C802" s="2"/>
      <c r="E802" s="2"/>
    </row>
    <row r="803" spans="2:5" x14ac:dyDescent="0.35">
      <c r="B803" s="42"/>
      <c r="C803" s="2"/>
      <c r="E803" s="2"/>
    </row>
    <row r="804" spans="2:5" x14ac:dyDescent="0.35">
      <c r="B804" s="42"/>
      <c r="C804" s="2"/>
      <c r="E804" s="2"/>
    </row>
    <row r="805" spans="2:5" x14ac:dyDescent="0.35">
      <c r="B805" s="42"/>
      <c r="C805" s="2"/>
      <c r="E805" s="2"/>
    </row>
    <row r="806" spans="2:5" x14ac:dyDescent="0.35">
      <c r="B806" s="42"/>
      <c r="C806" s="2"/>
      <c r="E806" s="2"/>
    </row>
    <row r="807" spans="2:5" x14ac:dyDescent="0.35">
      <c r="B807" s="42"/>
      <c r="C807" s="2"/>
      <c r="E807" s="2"/>
    </row>
    <row r="808" spans="2:5" x14ac:dyDescent="0.35">
      <c r="B808" s="42"/>
      <c r="C808" s="2"/>
      <c r="E808" s="2"/>
    </row>
    <row r="809" spans="2:5" x14ac:dyDescent="0.35">
      <c r="B809" s="42"/>
      <c r="C809" s="2"/>
      <c r="E809" s="2"/>
    </row>
    <row r="810" spans="2:5" x14ac:dyDescent="0.35">
      <c r="B810" s="42"/>
      <c r="C810" s="2"/>
      <c r="E810" s="2"/>
    </row>
    <row r="811" spans="2:5" x14ac:dyDescent="0.35">
      <c r="B811" s="42"/>
      <c r="C811" s="2"/>
      <c r="E811" s="2"/>
    </row>
    <row r="812" spans="2:5" x14ac:dyDescent="0.35">
      <c r="B812" s="42"/>
      <c r="C812" s="2"/>
      <c r="E812" s="2"/>
    </row>
    <row r="813" spans="2:5" x14ac:dyDescent="0.35">
      <c r="B813" s="42"/>
      <c r="C813" s="2"/>
      <c r="E813" s="2"/>
    </row>
    <row r="814" spans="2:5" x14ac:dyDescent="0.35">
      <c r="B814" s="42"/>
      <c r="C814" s="2"/>
      <c r="E814" s="2"/>
    </row>
    <row r="815" spans="2:5" x14ac:dyDescent="0.35">
      <c r="B815" s="42"/>
      <c r="C815" s="2"/>
      <c r="E815" s="2"/>
    </row>
    <row r="816" spans="2:5" x14ac:dyDescent="0.35">
      <c r="B816" s="42"/>
      <c r="C816" s="2"/>
      <c r="E816" s="2"/>
    </row>
    <row r="817" spans="2:5" x14ac:dyDescent="0.35">
      <c r="B817" s="42"/>
      <c r="C817" s="2"/>
      <c r="E817" s="2"/>
    </row>
    <row r="818" spans="2:5" x14ac:dyDescent="0.35">
      <c r="B818" s="42"/>
      <c r="C818" s="2"/>
      <c r="E818" s="2"/>
    </row>
    <row r="819" spans="2:5" x14ac:dyDescent="0.35">
      <c r="B819" s="42"/>
      <c r="C819" s="2"/>
      <c r="E819" s="2"/>
    </row>
    <row r="820" spans="2:5" x14ac:dyDescent="0.35">
      <c r="B820" s="42"/>
      <c r="C820" s="2"/>
      <c r="E820" s="2"/>
    </row>
    <row r="821" spans="2:5" x14ac:dyDescent="0.35">
      <c r="B821" s="42"/>
      <c r="C821" s="2"/>
      <c r="E821" s="2"/>
    </row>
    <row r="822" spans="2:5" x14ac:dyDescent="0.35">
      <c r="B822" s="42"/>
      <c r="C822" s="2"/>
      <c r="E822" s="2"/>
    </row>
    <row r="823" spans="2:5" x14ac:dyDescent="0.35">
      <c r="B823" s="42"/>
      <c r="C823" s="2"/>
      <c r="E823" s="2"/>
    </row>
    <row r="824" spans="2:5" x14ac:dyDescent="0.35">
      <c r="B824" s="42"/>
      <c r="C824" s="2"/>
      <c r="E824" s="2"/>
    </row>
    <row r="825" spans="2:5" x14ac:dyDescent="0.35">
      <c r="B825" s="42"/>
      <c r="C825" s="2"/>
      <c r="E825" s="2"/>
    </row>
    <row r="826" spans="2:5" x14ac:dyDescent="0.35">
      <c r="B826" s="42"/>
      <c r="C826" s="2"/>
      <c r="E826" s="2"/>
    </row>
    <row r="827" spans="2:5" x14ac:dyDescent="0.35">
      <c r="B827" s="42"/>
      <c r="C827" s="2"/>
      <c r="E827" s="2"/>
    </row>
    <row r="828" spans="2:5" x14ac:dyDescent="0.35">
      <c r="B828" s="42"/>
      <c r="C828" s="2"/>
      <c r="E828" s="2"/>
    </row>
    <row r="829" spans="2:5" x14ac:dyDescent="0.35">
      <c r="B829" s="42"/>
      <c r="C829" s="2"/>
      <c r="E829" s="2"/>
    </row>
    <row r="830" spans="2:5" x14ac:dyDescent="0.35">
      <c r="B830" s="42"/>
      <c r="C830" s="2"/>
      <c r="E830" s="2"/>
    </row>
    <row r="831" spans="2:5" x14ac:dyDescent="0.35">
      <c r="B831" s="42"/>
      <c r="C831" s="2"/>
      <c r="E831" s="2"/>
    </row>
    <row r="832" spans="2:5" x14ac:dyDescent="0.35">
      <c r="B832" s="42"/>
      <c r="C832" s="2"/>
      <c r="E832" s="2"/>
    </row>
    <row r="833" spans="2:5" x14ac:dyDescent="0.35">
      <c r="B833" s="42"/>
      <c r="C833" s="2"/>
      <c r="E833" s="2"/>
    </row>
    <row r="834" spans="2:5" x14ac:dyDescent="0.35">
      <c r="B834" s="42"/>
      <c r="C834" s="2"/>
      <c r="E834" s="2"/>
    </row>
    <row r="835" spans="2:5" x14ac:dyDescent="0.35">
      <c r="B835" s="42"/>
      <c r="C835" s="2"/>
      <c r="E835" s="2"/>
    </row>
    <row r="836" spans="2:5" x14ac:dyDescent="0.35">
      <c r="B836" s="42"/>
      <c r="C836" s="2"/>
      <c r="E836" s="2"/>
    </row>
    <row r="837" spans="2:5" x14ac:dyDescent="0.35">
      <c r="B837" s="42"/>
      <c r="C837" s="2"/>
      <c r="E837" s="2"/>
    </row>
    <row r="838" spans="2:5" x14ac:dyDescent="0.35">
      <c r="B838" s="42"/>
      <c r="C838" s="2"/>
      <c r="E838" s="2"/>
    </row>
    <row r="839" spans="2:5" x14ac:dyDescent="0.35">
      <c r="B839" s="42"/>
      <c r="C839" s="2"/>
      <c r="E839" s="2"/>
    </row>
    <row r="840" spans="2:5" x14ac:dyDescent="0.35">
      <c r="B840" s="42"/>
      <c r="C840" s="2"/>
      <c r="E840" s="2"/>
    </row>
    <row r="841" spans="2:5" x14ac:dyDescent="0.35">
      <c r="B841" s="42"/>
      <c r="C841" s="2"/>
      <c r="E841" s="2"/>
    </row>
    <row r="842" spans="2:5" x14ac:dyDescent="0.35">
      <c r="B842" s="42"/>
      <c r="C842" s="2"/>
      <c r="E842" s="2"/>
    </row>
    <row r="843" spans="2:5" x14ac:dyDescent="0.35">
      <c r="B843" s="42"/>
      <c r="C843" s="2"/>
      <c r="E843" s="2"/>
    </row>
    <row r="844" spans="2:5" x14ac:dyDescent="0.35">
      <c r="B844" s="42"/>
      <c r="C844" s="2"/>
      <c r="E844" s="2"/>
    </row>
    <row r="845" spans="2:5" x14ac:dyDescent="0.35">
      <c r="B845" s="42"/>
      <c r="C845" s="2"/>
      <c r="E845" s="2"/>
    </row>
    <row r="846" spans="2:5" x14ac:dyDescent="0.35">
      <c r="B846" s="42"/>
      <c r="C846" s="2"/>
      <c r="E846" s="2"/>
    </row>
    <row r="847" spans="2:5" x14ac:dyDescent="0.35">
      <c r="B847" s="42"/>
      <c r="C847" s="2"/>
      <c r="E847" s="2"/>
    </row>
    <row r="848" spans="2:5" x14ac:dyDescent="0.35">
      <c r="B848" s="42"/>
      <c r="C848" s="2"/>
      <c r="E848" s="2"/>
    </row>
    <row r="849" spans="2:5" x14ac:dyDescent="0.35">
      <c r="B849" s="42"/>
      <c r="C849" s="2"/>
      <c r="E849" s="2"/>
    </row>
    <row r="850" spans="2:5" x14ac:dyDescent="0.35">
      <c r="B850" s="42"/>
      <c r="C850" s="2"/>
      <c r="E850" s="2"/>
    </row>
    <row r="851" spans="2:5" x14ac:dyDescent="0.35">
      <c r="B851" s="42"/>
      <c r="C851" s="2"/>
      <c r="E851" s="2"/>
    </row>
    <row r="852" spans="2:5" x14ac:dyDescent="0.35">
      <c r="B852" s="42"/>
      <c r="C852" s="2"/>
      <c r="E852" s="2"/>
    </row>
    <row r="853" spans="2:5" x14ac:dyDescent="0.35">
      <c r="B853" s="42"/>
      <c r="C853" s="2"/>
      <c r="E853" s="2"/>
    </row>
    <row r="854" spans="2:5" x14ac:dyDescent="0.35">
      <c r="B854" s="42"/>
      <c r="C854" s="2"/>
      <c r="E854" s="2"/>
    </row>
    <row r="855" spans="2:5" x14ac:dyDescent="0.35">
      <c r="B855" s="42"/>
      <c r="C855" s="2"/>
      <c r="E855" s="2"/>
    </row>
    <row r="856" spans="2:5" x14ac:dyDescent="0.35">
      <c r="B856" s="42"/>
      <c r="C856" s="2"/>
      <c r="E856" s="2"/>
    </row>
    <row r="857" spans="2:5" x14ac:dyDescent="0.35">
      <c r="B857" s="42"/>
      <c r="C857" s="2"/>
      <c r="E857" s="2"/>
    </row>
    <row r="858" spans="2:5" x14ac:dyDescent="0.35">
      <c r="B858" s="42"/>
      <c r="C858" s="2"/>
      <c r="E858" s="2"/>
    </row>
    <row r="859" spans="2:5" x14ac:dyDescent="0.35">
      <c r="B859" s="42"/>
      <c r="C859" s="2"/>
      <c r="E859" s="2"/>
    </row>
    <row r="860" spans="2:5" x14ac:dyDescent="0.35">
      <c r="B860" s="42"/>
      <c r="C860" s="2"/>
      <c r="E860" s="2"/>
    </row>
    <row r="861" spans="2:5" x14ac:dyDescent="0.35">
      <c r="B861" s="42"/>
      <c r="C861" s="2"/>
      <c r="E861" s="2"/>
    </row>
    <row r="862" spans="2:5" x14ac:dyDescent="0.35">
      <c r="B862" s="42"/>
      <c r="C862" s="2"/>
      <c r="E862" s="2"/>
    </row>
    <row r="863" spans="2:5" x14ac:dyDescent="0.35">
      <c r="B863" s="42"/>
      <c r="C863" s="2"/>
      <c r="E863" s="2"/>
    </row>
    <row r="864" spans="2:5" x14ac:dyDescent="0.35">
      <c r="B864" s="42"/>
      <c r="C864" s="2"/>
      <c r="E864" s="2"/>
    </row>
    <row r="865" spans="2:5" x14ac:dyDescent="0.35">
      <c r="B865" s="42"/>
      <c r="C865" s="2"/>
      <c r="E865" s="2"/>
    </row>
    <row r="866" spans="2:5" x14ac:dyDescent="0.35">
      <c r="B866" s="42"/>
      <c r="C866" s="2"/>
      <c r="E866" s="2"/>
    </row>
    <row r="867" spans="2:5" x14ac:dyDescent="0.35">
      <c r="B867" s="42"/>
      <c r="C867" s="2"/>
      <c r="E867" s="2"/>
    </row>
    <row r="868" spans="2:5" x14ac:dyDescent="0.35">
      <c r="B868" s="42"/>
      <c r="C868" s="2"/>
      <c r="E868" s="2"/>
    </row>
    <row r="869" spans="2:5" x14ac:dyDescent="0.35">
      <c r="B869" s="42"/>
      <c r="C869" s="2"/>
      <c r="E869" s="2"/>
    </row>
    <row r="870" spans="2:5" x14ac:dyDescent="0.35">
      <c r="B870" s="42"/>
      <c r="C870" s="2"/>
      <c r="E870" s="2"/>
    </row>
    <row r="871" spans="2:5" x14ac:dyDescent="0.35">
      <c r="B871" s="42"/>
      <c r="C871" s="2"/>
      <c r="E871" s="2"/>
    </row>
    <row r="872" spans="2:5" x14ac:dyDescent="0.35">
      <c r="B872" s="42"/>
      <c r="C872" s="2"/>
      <c r="E872" s="2"/>
    </row>
    <row r="873" spans="2:5" x14ac:dyDescent="0.35">
      <c r="B873" s="42"/>
      <c r="C873" s="2"/>
      <c r="E873" s="2"/>
    </row>
    <row r="874" spans="2:5" x14ac:dyDescent="0.35">
      <c r="B874" s="42"/>
      <c r="C874" s="2"/>
      <c r="E874" s="2"/>
    </row>
    <row r="875" spans="2:5" x14ac:dyDescent="0.35">
      <c r="B875" s="42"/>
      <c r="C875" s="2"/>
      <c r="E875" s="2"/>
    </row>
    <row r="876" spans="2:5" x14ac:dyDescent="0.35">
      <c r="B876" s="42"/>
      <c r="C876" s="2"/>
      <c r="E876" s="2"/>
    </row>
    <row r="877" spans="2:5" x14ac:dyDescent="0.35">
      <c r="B877" s="42"/>
      <c r="C877" s="2"/>
      <c r="E877" s="2"/>
    </row>
    <row r="878" spans="2:5" x14ac:dyDescent="0.35">
      <c r="B878" s="42"/>
      <c r="C878" s="2"/>
      <c r="E878" s="2"/>
    </row>
    <row r="879" spans="2:5" x14ac:dyDescent="0.35">
      <c r="B879" s="42"/>
      <c r="C879" s="2"/>
      <c r="E879" s="2"/>
    </row>
    <row r="880" spans="2:5" x14ac:dyDescent="0.35">
      <c r="B880" s="42"/>
      <c r="C880" s="2"/>
      <c r="E880" s="2"/>
    </row>
    <row r="881" spans="2:5" x14ac:dyDescent="0.35">
      <c r="B881" s="42"/>
      <c r="C881" s="2"/>
      <c r="E881" s="2"/>
    </row>
    <row r="882" spans="2:5" x14ac:dyDescent="0.35">
      <c r="B882" s="42"/>
      <c r="C882" s="2"/>
      <c r="E882" s="2"/>
    </row>
    <row r="883" spans="2:5" x14ac:dyDescent="0.35">
      <c r="B883" s="42"/>
      <c r="C883" s="2"/>
      <c r="E883" s="2"/>
    </row>
    <row r="884" spans="2:5" x14ac:dyDescent="0.35">
      <c r="B884" s="42"/>
      <c r="C884" s="2"/>
      <c r="E884" s="2"/>
    </row>
    <row r="885" spans="2:5" x14ac:dyDescent="0.35">
      <c r="B885" s="42"/>
      <c r="C885" s="2"/>
      <c r="E885" s="2"/>
    </row>
    <row r="886" spans="2:5" x14ac:dyDescent="0.35">
      <c r="B886" s="42"/>
      <c r="C886" s="2"/>
      <c r="E886" s="2"/>
    </row>
    <row r="887" spans="2:5" x14ac:dyDescent="0.35">
      <c r="B887" s="42"/>
      <c r="C887" s="2"/>
      <c r="E887" s="2"/>
    </row>
    <row r="888" spans="2:5" x14ac:dyDescent="0.35">
      <c r="B888" s="42"/>
      <c r="C888" s="2"/>
      <c r="E888" s="2"/>
    </row>
    <row r="889" spans="2:5" x14ac:dyDescent="0.35">
      <c r="B889" s="42"/>
      <c r="C889" s="2"/>
      <c r="E889" s="2"/>
    </row>
    <row r="890" spans="2:5" x14ac:dyDescent="0.35">
      <c r="B890" s="42"/>
      <c r="C890" s="2"/>
      <c r="E890" s="2"/>
    </row>
    <row r="891" spans="2:5" x14ac:dyDescent="0.35">
      <c r="B891" s="42"/>
      <c r="C891" s="2"/>
      <c r="E891" s="2"/>
    </row>
    <row r="892" spans="2:5" x14ac:dyDescent="0.35">
      <c r="B892" s="42"/>
      <c r="C892" s="2"/>
      <c r="E892" s="2"/>
    </row>
    <row r="893" spans="2:5" x14ac:dyDescent="0.35">
      <c r="B893" s="42"/>
      <c r="C893" s="2"/>
      <c r="E893" s="2"/>
    </row>
    <row r="894" spans="2:5" x14ac:dyDescent="0.35">
      <c r="B894" s="42"/>
      <c r="C894" s="2"/>
      <c r="E894" s="2"/>
    </row>
    <row r="895" spans="2:5" x14ac:dyDescent="0.35">
      <c r="B895" s="42"/>
      <c r="C895" s="2"/>
      <c r="E895" s="2"/>
    </row>
    <row r="896" spans="2:5" x14ac:dyDescent="0.35">
      <c r="B896" s="42"/>
      <c r="C896" s="2"/>
      <c r="E896" s="2"/>
    </row>
    <row r="897" spans="2:5" x14ac:dyDescent="0.35">
      <c r="B897" s="42"/>
      <c r="C897" s="2"/>
      <c r="E897" s="2"/>
    </row>
    <row r="898" spans="2:5" x14ac:dyDescent="0.35">
      <c r="B898" s="42"/>
      <c r="C898" s="2"/>
      <c r="E898" s="2"/>
    </row>
    <row r="899" spans="2:5" x14ac:dyDescent="0.35">
      <c r="B899" s="42"/>
      <c r="C899" s="2"/>
      <c r="E899" s="2"/>
    </row>
    <row r="900" spans="2:5" x14ac:dyDescent="0.35">
      <c r="B900" s="42"/>
      <c r="C900" s="2"/>
      <c r="E900" s="2"/>
    </row>
    <row r="901" spans="2:5" x14ac:dyDescent="0.35">
      <c r="B901" s="42"/>
      <c r="C901" s="2"/>
      <c r="E901" s="2"/>
    </row>
    <row r="902" spans="2:5" x14ac:dyDescent="0.35">
      <c r="B902" s="42"/>
      <c r="C902" s="2"/>
      <c r="E902" s="2"/>
    </row>
    <row r="903" spans="2:5" x14ac:dyDescent="0.35">
      <c r="B903" s="42"/>
      <c r="C903" s="2"/>
      <c r="E903" s="2"/>
    </row>
    <row r="904" spans="2:5" x14ac:dyDescent="0.35">
      <c r="B904" s="42"/>
      <c r="C904" s="2"/>
      <c r="E904" s="2"/>
    </row>
    <row r="905" spans="2:5" x14ac:dyDescent="0.35">
      <c r="B905" s="42"/>
      <c r="C905" s="2"/>
      <c r="E905" s="2"/>
    </row>
    <row r="906" spans="2:5" x14ac:dyDescent="0.35">
      <c r="B906" s="42"/>
      <c r="C906" s="2"/>
      <c r="E906" s="2"/>
    </row>
    <row r="907" spans="2:5" x14ac:dyDescent="0.35">
      <c r="B907" s="42"/>
      <c r="C907" s="2"/>
      <c r="E907" s="2"/>
    </row>
    <row r="908" spans="2:5" x14ac:dyDescent="0.35">
      <c r="B908" s="42"/>
      <c r="C908" s="2"/>
      <c r="E908" s="2"/>
    </row>
    <row r="909" spans="2:5" x14ac:dyDescent="0.35">
      <c r="B909" s="42"/>
      <c r="C909" s="2"/>
      <c r="E909" s="2"/>
    </row>
    <row r="910" spans="2:5" x14ac:dyDescent="0.35">
      <c r="B910" s="42"/>
      <c r="C910" s="2"/>
      <c r="E910" s="2"/>
    </row>
    <row r="911" spans="2:5" x14ac:dyDescent="0.35">
      <c r="B911" s="42"/>
      <c r="C911" s="2"/>
      <c r="E911" s="2"/>
    </row>
    <row r="912" spans="2:5" x14ac:dyDescent="0.35">
      <c r="B912" s="42"/>
      <c r="C912" s="2"/>
      <c r="E912" s="2"/>
    </row>
    <row r="913" spans="2:5" x14ac:dyDescent="0.35">
      <c r="B913" s="42"/>
      <c r="C913" s="2"/>
      <c r="E913" s="2"/>
    </row>
    <row r="914" spans="2:5" x14ac:dyDescent="0.35">
      <c r="B914" s="42"/>
      <c r="C914" s="2"/>
      <c r="E914" s="2"/>
    </row>
    <row r="915" spans="2:5" x14ac:dyDescent="0.35">
      <c r="B915" s="42"/>
      <c r="C915" s="2"/>
      <c r="E915" s="2"/>
    </row>
    <row r="916" spans="2:5" x14ac:dyDescent="0.35">
      <c r="B916" s="42"/>
      <c r="C916" s="2"/>
      <c r="E916" s="2"/>
    </row>
    <row r="917" spans="2:5" x14ac:dyDescent="0.35">
      <c r="B917" s="42"/>
      <c r="C917" s="2"/>
      <c r="E917" s="2"/>
    </row>
    <row r="918" spans="2:5" x14ac:dyDescent="0.35">
      <c r="B918" s="42"/>
      <c r="C918" s="2"/>
      <c r="E918" s="2"/>
    </row>
    <row r="919" spans="2:5" x14ac:dyDescent="0.35">
      <c r="B919" s="42"/>
      <c r="C919" s="2"/>
      <c r="E919" s="2"/>
    </row>
    <row r="920" spans="2:5" x14ac:dyDescent="0.35">
      <c r="B920" s="42"/>
      <c r="C920" s="2"/>
      <c r="E920" s="2"/>
    </row>
    <row r="921" spans="2:5" x14ac:dyDescent="0.35">
      <c r="B921" s="42"/>
      <c r="C921" s="2"/>
      <c r="E921" s="2"/>
    </row>
    <row r="922" spans="2:5" x14ac:dyDescent="0.35">
      <c r="B922" s="42"/>
      <c r="C922" s="2"/>
      <c r="E922" s="2"/>
    </row>
    <row r="923" spans="2:5" x14ac:dyDescent="0.35">
      <c r="B923" s="42"/>
      <c r="C923" s="2"/>
      <c r="E923" s="2"/>
    </row>
    <row r="924" spans="2:5" x14ac:dyDescent="0.35">
      <c r="B924" s="42"/>
      <c r="C924" s="2"/>
      <c r="E924" s="2"/>
    </row>
    <row r="925" spans="2:5" x14ac:dyDescent="0.35">
      <c r="B925" s="42"/>
      <c r="C925" s="2"/>
      <c r="E925" s="2"/>
    </row>
    <row r="926" spans="2:5" x14ac:dyDescent="0.35">
      <c r="B926" s="42"/>
      <c r="C926" s="2"/>
      <c r="E926" s="2"/>
    </row>
    <row r="927" spans="2:5" x14ac:dyDescent="0.35">
      <c r="B927" s="42"/>
      <c r="C927" s="2"/>
      <c r="E927" s="2"/>
    </row>
    <row r="928" spans="2:5" x14ac:dyDescent="0.35">
      <c r="B928" s="42"/>
      <c r="C928" s="2"/>
      <c r="E928" s="2"/>
    </row>
    <row r="929" spans="2:5" x14ac:dyDescent="0.35">
      <c r="B929" s="42"/>
      <c r="C929" s="2"/>
      <c r="E929" s="2"/>
    </row>
    <row r="930" spans="2:5" x14ac:dyDescent="0.35">
      <c r="B930" s="42"/>
      <c r="C930" s="2"/>
      <c r="E930" s="2"/>
    </row>
    <row r="931" spans="2:5" x14ac:dyDescent="0.35">
      <c r="B931" s="42"/>
      <c r="C931" s="2"/>
      <c r="E931" s="2"/>
    </row>
    <row r="932" spans="2:5" x14ac:dyDescent="0.35">
      <c r="B932" s="42"/>
      <c r="C932" s="2"/>
      <c r="E932" s="2"/>
    </row>
    <row r="933" spans="2:5" x14ac:dyDescent="0.35">
      <c r="B933" s="42"/>
      <c r="C933" s="2"/>
      <c r="E933" s="2"/>
    </row>
    <row r="934" spans="2:5" x14ac:dyDescent="0.35">
      <c r="B934" s="42"/>
      <c r="C934" s="2"/>
      <c r="E934" s="2"/>
    </row>
    <row r="935" spans="2:5" x14ac:dyDescent="0.35">
      <c r="B935" s="42"/>
      <c r="C935" s="2"/>
      <c r="E935" s="2"/>
    </row>
    <row r="936" spans="2:5" x14ac:dyDescent="0.35">
      <c r="B936" s="42"/>
      <c r="C936" s="2"/>
      <c r="E936" s="2"/>
    </row>
    <row r="937" spans="2:5" x14ac:dyDescent="0.35">
      <c r="B937" s="42"/>
      <c r="C937" s="2"/>
      <c r="E937" s="2"/>
    </row>
    <row r="938" spans="2:5" x14ac:dyDescent="0.35">
      <c r="B938" s="42"/>
      <c r="C938" s="2"/>
      <c r="E938" s="2"/>
    </row>
    <row r="939" spans="2:5" x14ac:dyDescent="0.35">
      <c r="B939" s="42"/>
      <c r="C939" s="2"/>
      <c r="E939" s="2"/>
    </row>
    <row r="940" spans="2:5" x14ac:dyDescent="0.35">
      <c r="B940" s="42"/>
      <c r="C940" s="2"/>
      <c r="E940" s="2"/>
    </row>
    <row r="941" spans="2:5" x14ac:dyDescent="0.35">
      <c r="B941" s="42"/>
      <c r="C941" s="2"/>
      <c r="E941" s="2"/>
    </row>
    <row r="942" spans="2:5" x14ac:dyDescent="0.35">
      <c r="B942" s="42"/>
      <c r="C942" s="2"/>
      <c r="E942" s="2"/>
    </row>
    <row r="943" spans="2:5" x14ac:dyDescent="0.35">
      <c r="B943" s="42"/>
      <c r="C943" s="2"/>
      <c r="E943" s="2"/>
    </row>
    <row r="944" spans="2:5" x14ac:dyDescent="0.35">
      <c r="B944" s="42"/>
      <c r="C944" s="2"/>
      <c r="E944" s="2"/>
    </row>
    <row r="945" spans="2:5" x14ac:dyDescent="0.35">
      <c r="B945" s="42"/>
      <c r="C945" s="2"/>
      <c r="E945" s="2"/>
    </row>
    <row r="946" spans="2:5" x14ac:dyDescent="0.35">
      <c r="B946" s="42"/>
      <c r="C946" s="2"/>
      <c r="E946" s="2"/>
    </row>
    <row r="947" spans="2:5" x14ac:dyDescent="0.35">
      <c r="B947" s="42"/>
      <c r="C947" s="2"/>
      <c r="E947" s="2"/>
    </row>
    <row r="948" spans="2:5" x14ac:dyDescent="0.35">
      <c r="B948" s="42"/>
      <c r="C948" s="2"/>
      <c r="E948" s="2"/>
    </row>
    <row r="949" spans="2:5" x14ac:dyDescent="0.35">
      <c r="B949" s="42"/>
      <c r="C949" s="2"/>
      <c r="E949" s="2"/>
    </row>
    <row r="950" spans="2:5" x14ac:dyDescent="0.35">
      <c r="B950" s="42"/>
      <c r="C950" s="2"/>
      <c r="E950" s="2"/>
    </row>
    <row r="951" spans="2:5" x14ac:dyDescent="0.35">
      <c r="B951" s="42"/>
      <c r="C951" s="2"/>
      <c r="E951" s="2"/>
    </row>
    <row r="952" spans="2:5" x14ac:dyDescent="0.35">
      <c r="B952" s="42"/>
      <c r="C952" s="2"/>
      <c r="E952" s="2"/>
    </row>
    <row r="953" spans="2:5" x14ac:dyDescent="0.35">
      <c r="B953" s="42"/>
      <c r="C953" s="2"/>
      <c r="E953" s="2"/>
    </row>
    <row r="954" spans="2:5" x14ac:dyDescent="0.35">
      <c r="B954" s="42"/>
      <c r="C954" s="2"/>
      <c r="E954" s="2"/>
    </row>
    <row r="955" spans="2:5" x14ac:dyDescent="0.35">
      <c r="B955" s="42"/>
      <c r="C955" s="2"/>
      <c r="E955" s="2"/>
    </row>
    <row r="956" spans="2:5" x14ac:dyDescent="0.35">
      <c r="B956" s="42"/>
      <c r="C956" s="2"/>
      <c r="E956" s="2"/>
    </row>
    <row r="957" spans="2:5" x14ac:dyDescent="0.35">
      <c r="B957" s="42"/>
      <c r="C957" s="2"/>
      <c r="E957" s="2"/>
    </row>
    <row r="958" spans="2:5" x14ac:dyDescent="0.35">
      <c r="B958" s="42"/>
      <c r="C958" s="2"/>
      <c r="E958" s="2"/>
    </row>
    <row r="959" spans="2:5" x14ac:dyDescent="0.35">
      <c r="B959" s="42"/>
      <c r="C959" s="2"/>
      <c r="E959" s="2"/>
    </row>
    <row r="960" spans="2:5" x14ac:dyDescent="0.35">
      <c r="B960" s="42"/>
      <c r="C960" s="2"/>
      <c r="E960" s="2"/>
    </row>
    <row r="961" spans="2:5" x14ac:dyDescent="0.35">
      <c r="B961" s="42"/>
      <c r="C961" s="2"/>
      <c r="E961" s="2"/>
    </row>
    <row r="962" spans="2:5" x14ac:dyDescent="0.35">
      <c r="B962" s="42"/>
      <c r="C962" s="2"/>
      <c r="E962" s="2"/>
    </row>
    <row r="963" spans="2:5" x14ac:dyDescent="0.35">
      <c r="B963" s="42"/>
      <c r="C963" s="2"/>
      <c r="E963" s="2"/>
    </row>
    <row r="964" spans="2:5" x14ac:dyDescent="0.35">
      <c r="B964" s="42"/>
      <c r="C964" s="2"/>
      <c r="E964" s="2"/>
    </row>
    <row r="965" spans="2:5" x14ac:dyDescent="0.35">
      <c r="B965" s="42"/>
      <c r="C965" s="2"/>
      <c r="E965" s="2"/>
    </row>
    <row r="966" spans="2:5" x14ac:dyDescent="0.35">
      <c r="B966" s="42"/>
      <c r="C966" s="2"/>
      <c r="E966" s="2"/>
    </row>
    <row r="967" spans="2:5" x14ac:dyDescent="0.35">
      <c r="B967" s="42"/>
      <c r="C967" s="2"/>
      <c r="E967" s="2"/>
    </row>
    <row r="968" spans="2:5" x14ac:dyDescent="0.35">
      <c r="B968" s="42"/>
      <c r="C968" s="2"/>
      <c r="E968" s="2"/>
    </row>
    <row r="969" spans="2:5" x14ac:dyDescent="0.35">
      <c r="B969" s="42"/>
      <c r="C969" s="2"/>
      <c r="E969" s="2"/>
    </row>
    <row r="970" spans="2:5" x14ac:dyDescent="0.35">
      <c r="B970" s="42"/>
      <c r="C970" s="2"/>
      <c r="E970" s="2"/>
    </row>
    <row r="971" spans="2:5" x14ac:dyDescent="0.35">
      <c r="B971" s="42"/>
      <c r="C971" s="2"/>
      <c r="E971" s="2"/>
    </row>
    <row r="972" spans="2:5" x14ac:dyDescent="0.35">
      <c r="B972" s="42"/>
      <c r="C972" s="2"/>
      <c r="E972" s="2"/>
    </row>
    <row r="973" spans="2:5" x14ac:dyDescent="0.35">
      <c r="B973" s="42"/>
      <c r="C973" s="2"/>
      <c r="E973" s="2"/>
    </row>
    <row r="974" spans="2:5" x14ac:dyDescent="0.35">
      <c r="B974" s="42"/>
      <c r="C974" s="2"/>
      <c r="E974" s="2"/>
    </row>
    <row r="975" spans="2:5" x14ac:dyDescent="0.35">
      <c r="B975" s="42"/>
      <c r="C975" s="2"/>
      <c r="E975" s="2"/>
    </row>
    <row r="976" spans="2:5" x14ac:dyDescent="0.35">
      <c r="B976" s="42"/>
      <c r="C976" s="2"/>
      <c r="E976" s="2"/>
    </row>
    <row r="977" spans="2:5" x14ac:dyDescent="0.35">
      <c r="B977" s="42"/>
      <c r="C977" s="2"/>
      <c r="E977" s="2"/>
    </row>
    <row r="978" spans="2:5" x14ac:dyDescent="0.35">
      <c r="B978" s="42"/>
      <c r="C978" s="2"/>
      <c r="E978" s="2"/>
    </row>
    <row r="979" spans="2:5" x14ac:dyDescent="0.35">
      <c r="B979" s="42"/>
      <c r="C979" s="2"/>
      <c r="E979" s="2"/>
    </row>
    <row r="980" spans="2:5" x14ac:dyDescent="0.35">
      <c r="B980" s="42"/>
      <c r="C980" s="2"/>
      <c r="E980" s="2"/>
    </row>
    <row r="981" spans="2:5" x14ac:dyDescent="0.35">
      <c r="B981" s="42"/>
      <c r="C981" s="2"/>
      <c r="E981" s="2"/>
    </row>
    <row r="982" spans="2:5" x14ac:dyDescent="0.35">
      <c r="B982" s="42"/>
      <c r="C982" s="2"/>
      <c r="E982" s="2"/>
    </row>
    <row r="983" spans="2:5" x14ac:dyDescent="0.35">
      <c r="B983" s="42"/>
      <c r="C983" s="2"/>
      <c r="E983" s="2"/>
    </row>
    <row r="984" spans="2:5" x14ac:dyDescent="0.35">
      <c r="B984" s="42"/>
      <c r="C984" s="2"/>
      <c r="E984" s="2"/>
    </row>
    <row r="985" spans="2:5" x14ac:dyDescent="0.35">
      <c r="B985" s="42"/>
      <c r="C985" s="2"/>
      <c r="E985" s="2"/>
    </row>
    <row r="986" spans="2:5" x14ac:dyDescent="0.35">
      <c r="B986" s="42"/>
      <c r="C986" s="2"/>
      <c r="E986" s="2"/>
    </row>
    <row r="987" spans="2:5" x14ac:dyDescent="0.35">
      <c r="B987" s="42"/>
      <c r="C987" s="2"/>
      <c r="E987" s="2"/>
    </row>
    <row r="988" spans="2:5" x14ac:dyDescent="0.35">
      <c r="B988" s="42"/>
      <c r="C988" s="2"/>
      <c r="E988" s="2"/>
    </row>
    <row r="989" spans="2:5" x14ac:dyDescent="0.35">
      <c r="B989" s="42"/>
      <c r="C989" s="2"/>
      <c r="E989" s="2"/>
    </row>
    <row r="990" spans="2:5" x14ac:dyDescent="0.35">
      <c r="B990" s="42"/>
      <c r="C990" s="2"/>
      <c r="E990" s="2"/>
    </row>
    <row r="991" spans="2:5" x14ac:dyDescent="0.35">
      <c r="B991" s="42"/>
      <c r="C991" s="2"/>
      <c r="E991" s="2"/>
    </row>
    <row r="992" spans="2:5" x14ac:dyDescent="0.35">
      <c r="B992" s="42"/>
      <c r="C992" s="2"/>
      <c r="E992" s="2"/>
    </row>
    <row r="993" spans="2:5" x14ac:dyDescent="0.35">
      <c r="B993" s="42"/>
      <c r="C993" s="2"/>
      <c r="E993" s="2"/>
    </row>
    <row r="994" spans="2:5" x14ac:dyDescent="0.35">
      <c r="B994" s="42"/>
      <c r="C994" s="2"/>
      <c r="E994" s="2"/>
    </row>
    <row r="995" spans="2:5" x14ac:dyDescent="0.35">
      <c r="B995" s="42"/>
      <c r="C995" s="2"/>
      <c r="E995" s="2"/>
    </row>
    <row r="996" spans="2:5" x14ac:dyDescent="0.35">
      <c r="B996" s="42"/>
      <c r="C996" s="2"/>
      <c r="E996" s="2"/>
    </row>
    <row r="997" spans="2:5" x14ac:dyDescent="0.35">
      <c r="B997" s="42"/>
      <c r="C997" s="2"/>
      <c r="E997" s="2"/>
    </row>
    <row r="998" spans="2:5" x14ac:dyDescent="0.35">
      <c r="B998" s="42"/>
      <c r="C998" s="2"/>
      <c r="E998" s="2"/>
    </row>
    <row r="999" spans="2:5" x14ac:dyDescent="0.35">
      <c r="B999" s="42"/>
      <c r="C999" s="2"/>
      <c r="E999" s="2"/>
    </row>
    <row r="1000" spans="2:5" x14ac:dyDescent="0.35">
      <c r="B1000" s="42"/>
      <c r="C1000" s="2"/>
      <c r="E1000" s="2"/>
    </row>
    <row r="1001" spans="2:5" x14ac:dyDescent="0.35">
      <c r="B1001" s="42"/>
      <c r="C1001" s="2"/>
      <c r="E1001" s="2"/>
    </row>
    <row r="1002" spans="2:5" x14ac:dyDescent="0.35">
      <c r="B1002" s="42"/>
      <c r="C1002" s="2"/>
      <c r="E1002" s="2"/>
    </row>
    <row r="1003" spans="2:5" x14ac:dyDescent="0.35">
      <c r="B1003" s="42"/>
      <c r="C1003" s="2"/>
      <c r="E1003" s="2"/>
    </row>
    <row r="1004" spans="2:5" x14ac:dyDescent="0.35">
      <c r="B1004" s="42"/>
      <c r="C1004" s="2"/>
      <c r="E1004" s="2"/>
    </row>
    <row r="1005" spans="2:5" x14ac:dyDescent="0.35">
      <c r="B1005" s="42"/>
      <c r="C1005" s="2"/>
      <c r="E1005" s="2"/>
    </row>
    <row r="1006" spans="2:5" x14ac:dyDescent="0.35">
      <c r="B1006" s="42"/>
      <c r="C1006" s="2"/>
      <c r="E1006" s="2"/>
    </row>
    <row r="1007" spans="2:5" x14ac:dyDescent="0.35">
      <c r="B1007" s="42"/>
      <c r="C1007" s="2"/>
      <c r="E1007" s="2"/>
    </row>
    <row r="1008" spans="2:5" x14ac:dyDescent="0.35">
      <c r="B1008" s="42"/>
      <c r="C1008" s="2"/>
      <c r="E1008" s="2"/>
    </row>
    <row r="1009" spans="2:5" x14ac:dyDescent="0.35">
      <c r="B1009" s="42"/>
      <c r="C1009" s="2"/>
      <c r="E1009" s="2"/>
    </row>
    <row r="1010" spans="2:5" x14ac:dyDescent="0.35">
      <c r="B1010" s="42"/>
      <c r="C1010" s="2"/>
      <c r="E1010" s="2"/>
    </row>
    <row r="1011" spans="2:5" x14ac:dyDescent="0.35">
      <c r="B1011" s="42"/>
      <c r="C1011" s="2"/>
      <c r="E1011" s="2"/>
    </row>
    <row r="1012" spans="2:5" x14ac:dyDescent="0.35">
      <c r="B1012" s="42"/>
      <c r="C1012" s="2"/>
      <c r="E1012" s="2"/>
    </row>
    <row r="1013" spans="2:5" x14ac:dyDescent="0.35">
      <c r="B1013" s="42"/>
      <c r="C1013" s="2"/>
      <c r="E1013" s="2"/>
    </row>
    <row r="1014" spans="2:5" x14ac:dyDescent="0.35">
      <c r="B1014" s="42"/>
      <c r="C1014" s="2"/>
      <c r="E1014" s="2"/>
    </row>
    <row r="1015" spans="2:5" x14ac:dyDescent="0.35">
      <c r="B1015" s="42"/>
      <c r="C1015" s="2"/>
      <c r="E1015" s="2"/>
    </row>
    <row r="1016" spans="2:5" x14ac:dyDescent="0.35">
      <c r="B1016" s="42"/>
      <c r="C1016" s="2"/>
      <c r="E1016" s="2"/>
    </row>
    <row r="1017" spans="2:5" x14ac:dyDescent="0.35">
      <c r="B1017" s="42"/>
      <c r="C1017" s="2"/>
      <c r="E1017" s="2"/>
    </row>
    <row r="1018" spans="2:5" x14ac:dyDescent="0.35">
      <c r="B1018" s="42"/>
      <c r="C1018" s="2"/>
      <c r="E1018" s="2"/>
    </row>
    <row r="1019" spans="2:5" x14ac:dyDescent="0.35">
      <c r="B1019" s="42"/>
      <c r="C1019" s="2"/>
      <c r="E1019" s="2"/>
    </row>
    <row r="1020" spans="2:5" x14ac:dyDescent="0.35">
      <c r="B1020" s="42"/>
      <c r="C1020" s="2"/>
      <c r="E1020" s="2"/>
    </row>
    <row r="1021" spans="2:5" x14ac:dyDescent="0.35">
      <c r="B1021" s="42"/>
      <c r="C1021" s="2"/>
      <c r="E1021" s="2"/>
    </row>
    <row r="1022" spans="2:5" x14ac:dyDescent="0.35">
      <c r="B1022" s="42"/>
      <c r="C1022" s="2"/>
      <c r="E1022" s="2"/>
    </row>
    <row r="1023" spans="2:5" x14ac:dyDescent="0.35">
      <c r="B1023" s="42"/>
      <c r="C1023" s="2"/>
      <c r="E1023" s="2"/>
    </row>
    <row r="1024" spans="2:5" x14ac:dyDescent="0.35">
      <c r="B1024" s="42"/>
      <c r="C1024" s="2"/>
      <c r="E1024" s="2"/>
    </row>
    <row r="1025" spans="2:5" x14ac:dyDescent="0.35">
      <c r="B1025" s="42"/>
      <c r="C1025" s="2"/>
      <c r="E1025" s="2"/>
    </row>
    <row r="1026" spans="2:5" x14ac:dyDescent="0.35">
      <c r="B1026" s="42"/>
      <c r="C1026" s="2"/>
      <c r="E1026" s="2"/>
    </row>
    <row r="1027" spans="2:5" x14ac:dyDescent="0.35">
      <c r="B1027" s="42"/>
      <c r="C1027" s="2"/>
      <c r="E1027" s="2"/>
    </row>
    <row r="1028" spans="2:5" x14ac:dyDescent="0.35">
      <c r="B1028" s="42"/>
      <c r="C1028" s="2"/>
      <c r="E1028" s="2"/>
    </row>
    <row r="1029" spans="2:5" x14ac:dyDescent="0.35">
      <c r="B1029" s="42"/>
      <c r="C1029" s="2"/>
      <c r="E1029" s="2"/>
    </row>
    <row r="1030" spans="2:5" x14ac:dyDescent="0.35">
      <c r="B1030" s="42"/>
      <c r="C1030" s="2"/>
      <c r="E1030" s="2"/>
    </row>
    <row r="1031" spans="2:5" x14ac:dyDescent="0.35">
      <c r="B1031" s="42"/>
      <c r="C1031" s="2"/>
      <c r="E1031" s="2"/>
    </row>
    <row r="1032" spans="2:5" x14ac:dyDescent="0.35">
      <c r="B1032" s="42"/>
      <c r="C1032" s="2"/>
      <c r="E1032" s="2"/>
    </row>
    <row r="1033" spans="2:5" x14ac:dyDescent="0.35">
      <c r="B1033" s="42"/>
      <c r="C1033" s="2"/>
      <c r="E1033" s="2"/>
    </row>
    <row r="1034" spans="2:5" x14ac:dyDescent="0.35">
      <c r="B1034" s="42"/>
      <c r="C1034" s="2"/>
      <c r="E1034" s="2"/>
    </row>
    <row r="1035" spans="2:5" x14ac:dyDescent="0.35">
      <c r="B1035" s="42"/>
      <c r="C1035" s="2"/>
      <c r="E1035" s="2"/>
    </row>
    <row r="1036" spans="2:5" x14ac:dyDescent="0.35">
      <c r="B1036" s="42"/>
      <c r="C1036" s="2"/>
      <c r="E1036" s="2"/>
    </row>
    <row r="1037" spans="2:5" x14ac:dyDescent="0.35">
      <c r="B1037" s="42"/>
      <c r="C1037" s="2"/>
      <c r="E1037" s="2"/>
    </row>
    <row r="1038" spans="2:5" x14ac:dyDescent="0.35">
      <c r="B1038" s="42"/>
      <c r="C1038" s="2"/>
      <c r="E1038" s="2"/>
    </row>
    <row r="1039" spans="2:5" x14ac:dyDescent="0.35">
      <c r="B1039" s="42"/>
      <c r="C1039" s="2"/>
      <c r="E1039" s="2"/>
    </row>
    <row r="1040" spans="2:5" x14ac:dyDescent="0.35">
      <c r="B1040" s="42"/>
      <c r="C1040" s="2"/>
      <c r="E1040" s="2"/>
    </row>
    <row r="1041" spans="2:5" x14ac:dyDescent="0.35">
      <c r="B1041" s="42"/>
      <c r="C1041" s="2"/>
      <c r="E1041" s="2"/>
    </row>
    <row r="1042" spans="2:5" x14ac:dyDescent="0.35">
      <c r="B1042" s="42"/>
      <c r="C1042" s="2"/>
      <c r="E1042" s="2"/>
    </row>
    <row r="1043" spans="2:5" x14ac:dyDescent="0.35">
      <c r="B1043" s="42"/>
      <c r="C1043" s="2"/>
      <c r="E1043" s="2"/>
    </row>
    <row r="1044" spans="2:5" x14ac:dyDescent="0.35">
      <c r="B1044" s="42"/>
      <c r="C1044" s="2"/>
      <c r="E1044" s="2"/>
    </row>
    <row r="1045" spans="2:5" x14ac:dyDescent="0.35">
      <c r="B1045" s="42"/>
      <c r="C1045" s="2"/>
      <c r="E1045" s="2"/>
    </row>
    <row r="1046" spans="2:5" x14ac:dyDescent="0.35">
      <c r="B1046" s="42"/>
      <c r="C1046" s="2"/>
      <c r="E1046" s="2"/>
    </row>
    <row r="1047" spans="2:5" x14ac:dyDescent="0.35">
      <c r="B1047" s="42"/>
      <c r="C1047" s="2"/>
      <c r="E1047" s="2"/>
    </row>
    <row r="1048" spans="2:5" x14ac:dyDescent="0.35">
      <c r="B1048" s="42"/>
      <c r="C1048" s="2"/>
      <c r="E1048" s="2"/>
    </row>
    <row r="1049" spans="2:5" x14ac:dyDescent="0.35">
      <c r="B1049" s="42"/>
      <c r="C1049" s="2"/>
      <c r="E1049" s="2"/>
    </row>
    <row r="1050" spans="2:5" x14ac:dyDescent="0.35">
      <c r="B1050" s="42"/>
      <c r="C1050" s="2"/>
      <c r="E1050" s="2"/>
    </row>
    <row r="1051" spans="2:5" x14ac:dyDescent="0.35">
      <c r="B1051" s="42"/>
      <c r="C1051" s="2"/>
      <c r="E1051" s="2"/>
    </row>
    <row r="1052" spans="2:5" x14ac:dyDescent="0.35">
      <c r="B1052" s="42"/>
      <c r="C1052" s="2"/>
      <c r="E1052" s="2"/>
    </row>
    <row r="1053" spans="2:5" x14ac:dyDescent="0.35">
      <c r="B1053" s="42"/>
      <c r="C1053" s="2"/>
      <c r="E1053" s="2"/>
    </row>
    <row r="1054" spans="2:5" x14ac:dyDescent="0.35">
      <c r="B1054" s="42"/>
      <c r="C1054" s="2"/>
      <c r="E1054" s="2"/>
    </row>
    <row r="1055" spans="2:5" x14ac:dyDescent="0.35">
      <c r="B1055" s="42"/>
      <c r="C1055" s="2"/>
      <c r="E1055" s="2"/>
    </row>
    <row r="1056" spans="2:5" x14ac:dyDescent="0.35">
      <c r="B1056" s="42"/>
      <c r="C1056" s="2"/>
      <c r="E1056" s="2"/>
    </row>
    <row r="1057" spans="2:5" x14ac:dyDescent="0.35">
      <c r="B1057" s="42"/>
      <c r="C1057" s="2"/>
      <c r="E1057" s="2"/>
    </row>
    <row r="1058" spans="2:5" x14ac:dyDescent="0.35">
      <c r="B1058" s="42"/>
      <c r="C1058" s="2"/>
      <c r="E1058" s="2"/>
    </row>
    <row r="1059" spans="2:5" x14ac:dyDescent="0.35">
      <c r="B1059" s="42"/>
      <c r="C1059" s="2"/>
      <c r="E1059" s="2"/>
    </row>
    <row r="1060" spans="2:5" x14ac:dyDescent="0.35">
      <c r="B1060" s="42"/>
      <c r="C1060" s="2"/>
      <c r="E1060" s="2"/>
    </row>
    <row r="1061" spans="2:5" x14ac:dyDescent="0.35">
      <c r="B1061" s="42"/>
      <c r="C1061" s="2"/>
      <c r="E1061" s="2"/>
    </row>
    <row r="1062" spans="2:5" x14ac:dyDescent="0.35">
      <c r="B1062" s="42"/>
      <c r="C1062" s="2"/>
      <c r="E1062" s="2"/>
    </row>
    <row r="1063" spans="2:5" x14ac:dyDescent="0.35">
      <c r="B1063" s="42"/>
      <c r="C1063" s="2"/>
      <c r="E1063" s="2"/>
    </row>
    <row r="1064" spans="2:5" x14ac:dyDescent="0.35">
      <c r="B1064" s="42"/>
      <c r="C1064" s="2"/>
      <c r="E1064" s="2"/>
    </row>
    <row r="1065" spans="2:5" x14ac:dyDescent="0.35">
      <c r="B1065" s="42"/>
      <c r="C1065" s="2"/>
      <c r="E1065" s="2"/>
    </row>
    <row r="1066" spans="2:5" x14ac:dyDescent="0.35">
      <c r="B1066" s="42"/>
      <c r="C1066" s="2"/>
      <c r="E1066" s="2"/>
    </row>
    <row r="1067" spans="2:5" x14ac:dyDescent="0.35">
      <c r="B1067" s="42"/>
      <c r="C1067" s="2"/>
      <c r="E1067" s="2"/>
    </row>
    <row r="1068" spans="2:5" x14ac:dyDescent="0.35">
      <c r="B1068" s="42"/>
      <c r="C1068" s="2"/>
      <c r="E1068" s="2"/>
    </row>
    <row r="1069" spans="2:5" x14ac:dyDescent="0.35">
      <c r="B1069" s="42"/>
      <c r="C1069" s="2"/>
      <c r="E1069" s="2"/>
    </row>
    <row r="1070" spans="2:5" x14ac:dyDescent="0.35">
      <c r="B1070" s="42"/>
      <c r="C1070" s="2"/>
      <c r="E1070" s="2"/>
    </row>
    <row r="1071" spans="2:5" x14ac:dyDescent="0.35">
      <c r="B1071" s="42"/>
      <c r="C1071" s="2"/>
      <c r="E1071" s="2"/>
    </row>
    <row r="1072" spans="2:5" x14ac:dyDescent="0.35">
      <c r="B1072" s="42"/>
      <c r="C1072" s="2"/>
      <c r="E1072" s="2"/>
    </row>
    <row r="1073" spans="2:5" x14ac:dyDescent="0.35">
      <c r="B1073" s="42"/>
      <c r="C1073" s="2"/>
      <c r="E1073" s="2"/>
    </row>
    <row r="1074" spans="2:5" x14ac:dyDescent="0.35">
      <c r="B1074" s="42"/>
      <c r="C1074" s="2"/>
      <c r="E1074" s="2"/>
    </row>
    <row r="1075" spans="2:5" x14ac:dyDescent="0.35">
      <c r="B1075" s="42"/>
      <c r="C1075" s="2"/>
      <c r="E1075" s="2"/>
    </row>
    <row r="1076" spans="2:5" x14ac:dyDescent="0.35">
      <c r="B1076" s="42"/>
      <c r="C1076" s="2"/>
      <c r="E1076" s="2"/>
    </row>
    <row r="1077" spans="2:5" x14ac:dyDescent="0.35">
      <c r="B1077" s="42"/>
      <c r="C1077" s="2"/>
      <c r="E1077" s="2"/>
    </row>
    <row r="1078" spans="2:5" x14ac:dyDescent="0.35">
      <c r="B1078" s="42"/>
      <c r="C1078" s="2"/>
      <c r="E1078" s="2"/>
    </row>
    <row r="1079" spans="2:5" x14ac:dyDescent="0.35">
      <c r="B1079" s="42"/>
      <c r="C1079" s="2"/>
      <c r="E1079" s="2"/>
    </row>
    <row r="1080" spans="2:5" x14ac:dyDescent="0.35">
      <c r="B1080" s="42"/>
      <c r="C1080" s="2"/>
      <c r="E1080" s="2"/>
    </row>
    <row r="1081" spans="2:5" x14ac:dyDescent="0.35">
      <c r="B1081" s="42"/>
      <c r="C1081" s="2"/>
      <c r="E1081" s="2"/>
    </row>
    <row r="1082" spans="2:5" x14ac:dyDescent="0.35">
      <c r="B1082" s="42"/>
      <c r="C1082" s="2"/>
      <c r="E1082" s="2"/>
    </row>
    <row r="1083" spans="2:5" x14ac:dyDescent="0.35">
      <c r="B1083" s="42"/>
      <c r="C1083" s="2"/>
      <c r="E1083" s="2"/>
    </row>
    <row r="1084" spans="2:5" x14ac:dyDescent="0.35">
      <c r="B1084" s="42"/>
      <c r="C1084" s="2"/>
      <c r="E1084" s="2"/>
    </row>
    <row r="1085" spans="2:5" x14ac:dyDescent="0.35">
      <c r="B1085" s="42"/>
      <c r="C1085" s="2"/>
      <c r="E1085" s="2"/>
    </row>
    <row r="1086" spans="2:5" x14ac:dyDescent="0.35">
      <c r="B1086" s="42"/>
      <c r="C1086" s="2"/>
      <c r="E1086" s="2"/>
    </row>
    <row r="1087" spans="2:5" x14ac:dyDescent="0.35">
      <c r="B1087" s="42"/>
      <c r="C1087" s="2"/>
      <c r="E1087" s="2"/>
    </row>
    <row r="1088" spans="2:5" x14ac:dyDescent="0.35">
      <c r="B1088" s="42"/>
      <c r="C1088" s="2"/>
      <c r="E1088" s="2"/>
    </row>
    <row r="1089" spans="2:5" x14ac:dyDescent="0.35">
      <c r="B1089" s="42"/>
      <c r="C1089" s="2"/>
      <c r="E1089" s="2"/>
    </row>
    <row r="1090" spans="2:5" x14ac:dyDescent="0.35">
      <c r="B1090" s="42"/>
      <c r="C1090" s="2"/>
      <c r="E1090" s="2"/>
    </row>
    <row r="1091" spans="2:5" x14ac:dyDescent="0.35">
      <c r="B1091" s="42"/>
      <c r="C1091" s="2"/>
      <c r="E1091" s="2"/>
    </row>
    <row r="1092" spans="2:5" x14ac:dyDescent="0.35">
      <c r="B1092" s="42"/>
      <c r="C1092" s="2"/>
      <c r="E1092" s="2"/>
    </row>
    <row r="1093" spans="2:5" x14ac:dyDescent="0.35">
      <c r="B1093" s="42"/>
      <c r="C1093" s="2"/>
      <c r="E1093" s="2"/>
    </row>
    <row r="1094" spans="2:5" x14ac:dyDescent="0.35">
      <c r="B1094" s="42"/>
      <c r="C1094" s="2"/>
      <c r="E1094" s="2"/>
    </row>
    <row r="1095" spans="2:5" x14ac:dyDescent="0.35">
      <c r="B1095" s="42"/>
      <c r="C1095" s="2"/>
      <c r="E1095" s="2"/>
    </row>
    <row r="1096" spans="2:5" x14ac:dyDescent="0.35">
      <c r="B1096" s="42"/>
      <c r="C1096" s="2"/>
      <c r="E1096" s="2"/>
    </row>
    <row r="1097" spans="2:5" x14ac:dyDescent="0.35">
      <c r="B1097" s="42"/>
      <c r="C1097" s="2"/>
      <c r="E1097" s="2"/>
    </row>
    <row r="1098" spans="2:5" x14ac:dyDescent="0.35">
      <c r="B1098" s="42"/>
      <c r="C1098" s="2"/>
      <c r="E1098" s="2"/>
    </row>
    <row r="1099" spans="2:5" x14ac:dyDescent="0.35">
      <c r="B1099" s="42"/>
      <c r="C1099" s="2"/>
      <c r="E1099" s="2"/>
    </row>
    <row r="1100" spans="2:5" x14ac:dyDescent="0.35">
      <c r="B1100" s="42"/>
      <c r="C1100" s="2"/>
      <c r="E1100" s="2"/>
    </row>
    <row r="1101" spans="2:5" x14ac:dyDescent="0.35">
      <c r="B1101" s="42"/>
      <c r="C1101" s="2"/>
      <c r="E1101" s="2"/>
    </row>
    <row r="1102" spans="2:5" x14ac:dyDescent="0.35">
      <c r="B1102" s="42"/>
      <c r="C1102" s="2"/>
      <c r="E1102" s="2"/>
    </row>
    <row r="1103" spans="2:5" x14ac:dyDescent="0.35">
      <c r="B1103" s="42"/>
      <c r="C1103" s="2"/>
      <c r="E1103" s="2"/>
    </row>
    <row r="1104" spans="2:5" x14ac:dyDescent="0.35">
      <c r="B1104" s="42"/>
      <c r="C1104" s="2"/>
      <c r="E1104" s="2"/>
    </row>
    <row r="1105" spans="2:5" x14ac:dyDescent="0.35">
      <c r="B1105" s="42"/>
      <c r="C1105" s="2"/>
      <c r="E1105" s="2"/>
    </row>
    <row r="1106" spans="2:5" x14ac:dyDescent="0.35">
      <c r="B1106" s="42"/>
      <c r="C1106" s="2"/>
      <c r="E1106" s="2"/>
    </row>
    <row r="1107" spans="2:5" x14ac:dyDescent="0.35">
      <c r="B1107" s="42"/>
      <c r="C1107" s="2"/>
      <c r="E1107" s="2"/>
    </row>
    <row r="1108" spans="2:5" x14ac:dyDescent="0.35">
      <c r="B1108" s="42"/>
      <c r="C1108" s="2"/>
      <c r="E1108" s="2"/>
    </row>
    <row r="1109" spans="2:5" x14ac:dyDescent="0.35">
      <c r="B1109" s="42"/>
      <c r="C1109" s="2"/>
      <c r="E1109" s="2"/>
    </row>
    <row r="1110" spans="2:5" x14ac:dyDescent="0.35">
      <c r="B1110" s="42"/>
      <c r="C1110" s="2"/>
      <c r="E1110" s="2"/>
    </row>
    <row r="1111" spans="2:5" x14ac:dyDescent="0.35">
      <c r="B1111" s="42"/>
      <c r="C1111" s="2"/>
      <c r="E1111" s="2"/>
    </row>
    <row r="1112" spans="2:5" x14ac:dyDescent="0.35">
      <c r="B1112" s="42"/>
      <c r="C1112" s="2"/>
      <c r="E1112" s="2"/>
    </row>
    <row r="1113" spans="2:5" x14ac:dyDescent="0.35">
      <c r="B1113" s="42"/>
      <c r="C1113" s="2"/>
      <c r="E1113" s="2"/>
    </row>
    <row r="1114" spans="2:5" x14ac:dyDescent="0.35">
      <c r="B1114" s="42"/>
      <c r="C1114" s="2"/>
      <c r="E1114" s="2"/>
    </row>
    <row r="1115" spans="2:5" x14ac:dyDescent="0.35">
      <c r="B1115" s="42"/>
      <c r="C1115" s="2"/>
      <c r="E1115" s="2"/>
    </row>
    <row r="1116" spans="2:5" x14ac:dyDescent="0.35">
      <c r="B1116" s="42"/>
      <c r="C1116" s="2"/>
      <c r="E1116" s="2"/>
    </row>
    <row r="1117" spans="2:5" x14ac:dyDescent="0.35">
      <c r="B1117" s="42"/>
      <c r="C1117" s="2"/>
      <c r="E1117" s="2"/>
    </row>
    <row r="1118" spans="2:5" x14ac:dyDescent="0.35">
      <c r="B1118" s="42"/>
      <c r="C1118" s="2"/>
      <c r="E1118" s="2"/>
    </row>
    <row r="1119" spans="2:5" x14ac:dyDescent="0.35">
      <c r="B1119" s="42"/>
      <c r="C1119" s="2"/>
      <c r="E1119" s="2"/>
    </row>
    <row r="1120" spans="2:5" x14ac:dyDescent="0.35">
      <c r="B1120" s="42"/>
      <c r="C1120" s="2"/>
      <c r="E1120" s="2"/>
    </row>
    <row r="1121" spans="2:5" x14ac:dyDescent="0.35">
      <c r="B1121" s="42"/>
      <c r="C1121" s="2"/>
      <c r="E1121" s="2"/>
    </row>
    <row r="1122" spans="2:5" x14ac:dyDescent="0.35">
      <c r="B1122" s="42"/>
      <c r="C1122" s="2"/>
      <c r="E1122" s="2"/>
    </row>
    <row r="1123" spans="2:5" x14ac:dyDescent="0.35">
      <c r="B1123" s="42"/>
      <c r="C1123" s="2"/>
      <c r="E1123" s="2"/>
    </row>
    <row r="1124" spans="2:5" x14ac:dyDescent="0.35">
      <c r="B1124" s="42"/>
      <c r="C1124" s="2"/>
      <c r="E1124" s="2"/>
    </row>
    <row r="1125" spans="2:5" x14ac:dyDescent="0.35">
      <c r="B1125" s="42"/>
      <c r="C1125" s="2"/>
      <c r="E1125" s="2"/>
    </row>
    <row r="1126" spans="2:5" x14ac:dyDescent="0.35">
      <c r="B1126" s="42"/>
      <c r="C1126" s="2"/>
      <c r="E1126" s="2"/>
    </row>
    <row r="1127" spans="2:5" x14ac:dyDescent="0.35">
      <c r="B1127" s="42"/>
      <c r="C1127" s="2"/>
      <c r="E1127" s="2"/>
    </row>
    <row r="1128" spans="2:5" x14ac:dyDescent="0.35">
      <c r="B1128" s="42"/>
      <c r="C1128" s="2"/>
      <c r="E1128" s="2"/>
    </row>
    <row r="1129" spans="2:5" x14ac:dyDescent="0.35">
      <c r="B1129" s="42"/>
      <c r="C1129" s="2"/>
      <c r="E1129" s="2"/>
    </row>
    <row r="1130" spans="2:5" x14ac:dyDescent="0.35">
      <c r="B1130" s="42"/>
      <c r="C1130" s="2"/>
      <c r="E1130" s="2"/>
    </row>
    <row r="1131" spans="2:5" x14ac:dyDescent="0.35">
      <c r="B1131" s="42"/>
      <c r="C1131" s="2"/>
      <c r="E1131" s="2"/>
    </row>
    <row r="1132" spans="2:5" x14ac:dyDescent="0.35">
      <c r="B1132" s="42"/>
      <c r="C1132" s="2"/>
      <c r="E1132" s="2"/>
    </row>
    <row r="1133" spans="2:5" x14ac:dyDescent="0.35">
      <c r="B1133" s="42"/>
      <c r="C1133" s="2"/>
      <c r="E1133" s="2"/>
    </row>
    <row r="1134" spans="2:5" x14ac:dyDescent="0.35">
      <c r="B1134" s="42"/>
      <c r="C1134" s="2"/>
      <c r="E1134" s="2"/>
    </row>
    <row r="1135" spans="2:5" x14ac:dyDescent="0.35">
      <c r="B1135" s="42"/>
      <c r="C1135" s="2"/>
      <c r="E1135" s="2"/>
    </row>
    <row r="1136" spans="2:5" x14ac:dyDescent="0.35">
      <c r="B1136" s="42"/>
      <c r="C1136" s="2"/>
      <c r="E1136" s="2"/>
    </row>
    <row r="1137" spans="2:5" x14ac:dyDescent="0.35">
      <c r="B1137" s="42"/>
      <c r="C1137" s="2"/>
      <c r="E1137" s="2"/>
    </row>
    <row r="1138" spans="2:5" x14ac:dyDescent="0.35">
      <c r="B1138" s="42"/>
      <c r="C1138" s="2"/>
      <c r="E1138" s="2"/>
    </row>
    <row r="1139" spans="2:5" x14ac:dyDescent="0.35">
      <c r="B1139" s="42"/>
      <c r="C1139" s="2"/>
      <c r="E1139" s="2"/>
    </row>
    <row r="1140" spans="2:5" x14ac:dyDescent="0.35">
      <c r="B1140" s="42"/>
      <c r="C1140" s="2"/>
      <c r="E1140" s="2"/>
    </row>
    <row r="1141" spans="2:5" x14ac:dyDescent="0.35">
      <c r="B1141" s="42"/>
      <c r="C1141" s="2"/>
      <c r="E1141" s="2"/>
    </row>
    <row r="1142" spans="2:5" x14ac:dyDescent="0.35">
      <c r="B1142" s="42"/>
      <c r="C1142" s="2"/>
      <c r="E1142" s="2"/>
    </row>
    <row r="1143" spans="2:5" x14ac:dyDescent="0.35">
      <c r="B1143" s="42"/>
      <c r="C1143" s="2"/>
      <c r="E1143" s="2"/>
    </row>
    <row r="1144" spans="2:5" x14ac:dyDescent="0.35">
      <c r="B1144" s="42"/>
      <c r="C1144" s="2"/>
      <c r="E1144" s="2"/>
    </row>
    <row r="1145" spans="2:5" x14ac:dyDescent="0.35">
      <c r="B1145" s="42"/>
      <c r="C1145" s="2"/>
      <c r="E1145" s="2"/>
    </row>
    <row r="1146" spans="2:5" x14ac:dyDescent="0.35">
      <c r="B1146" s="42"/>
      <c r="C1146" s="2"/>
      <c r="E1146" s="2"/>
    </row>
    <row r="1147" spans="2:5" x14ac:dyDescent="0.35">
      <c r="B1147" s="42"/>
      <c r="C1147" s="2"/>
      <c r="E1147" s="2"/>
    </row>
    <row r="1148" spans="2:5" x14ac:dyDescent="0.35">
      <c r="B1148" s="42"/>
      <c r="C1148" s="2"/>
      <c r="E1148" s="2"/>
    </row>
    <row r="1149" spans="2:5" x14ac:dyDescent="0.35">
      <c r="B1149" s="42"/>
      <c r="C1149" s="2"/>
      <c r="E1149" s="2"/>
    </row>
    <row r="1150" spans="2:5" x14ac:dyDescent="0.35">
      <c r="B1150" s="42"/>
      <c r="C1150" s="2"/>
      <c r="E1150" s="2"/>
    </row>
    <row r="1151" spans="2:5" x14ac:dyDescent="0.35">
      <c r="B1151" s="42"/>
      <c r="C1151" s="2"/>
      <c r="E1151" s="2"/>
    </row>
    <row r="1152" spans="2:5" x14ac:dyDescent="0.35">
      <c r="B1152" s="42"/>
      <c r="C1152" s="2"/>
      <c r="E1152" s="2"/>
    </row>
    <row r="1153" spans="2:5" x14ac:dyDescent="0.35">
      <c r="B1153" s="42"/>
      <c r="C1153" s="2"/>
      <c r="E1153" s="2"/>
    </row>
    <row r="1154" spans="2:5" x14ac:dyDescent="0.35">
      <c r="B1154" s="42"/>
      <c r="C1154" s="2"/>
      <c r="E1154" s="2"/>
    </row>
    <row r="1155" spans="2:5" x14ac:dyDescent="0.35">
      <c r="B1155" s="42"/>
      <c r="C1155" s="2"/>
      <c r="E1155" s="2"/>
    </row>
    <row r="1156" spans="2:5" x14ac:dyDescent="0.35">
      <c r="B1156" s="42"/>
      <c r="C1156" s="2"/>
      <c r="E1156" s="2"/>
    </row>
    <row r="1157" spans="2:5" x14ac:dyDescent="0.35">
      <c r="B1157" s="42"/>
      <c r="C1157" s="2"/>
      <c r="E1157" s="2"/>
    </row>
    <row r="1158" spans="2:5" x14ac:dyDescent="0.35">
      <c r="B1158" s="42"/>
      <c r="C1158" s="2"/>
      <c r="E1158" s="2"/>
    </row>
    <row r="1159" spans="2:5" x14ac:dyDescent="0.35">
      <c r="B1159" s="42"/>
      <c r="C1159" s="2"/>
      <c r="E1159" s="2"/>
    </row>
    <row r="1160" spans="2:5" x14ac:dyDescent="0.35">
      <c r="B1160" s="42"/>
      <c r="C1160" s="2"/>
      <c r="E1160" s="2"/>
    </row>
    <row r="1161" spans="2:5" x14ac:dyDescent="0.35">
      <c r="B1161" s="42"/>
      <c r="C1161" s="2"/>
      <c r="E1161" s="2"/>
    </row>
    <row r="1162" spans="2:5" x14ac:dyDescent="0.35">
      <c r="B1162" s="42"/>
      <c r="C1162" s="2"/>
      <c r="E1162" s="2"/>
    </row>
    <row r="1163" spans="2:5" x14ac:dyDescent="0.35">
      <c r="B1163" s="42"/>
      <c r="C1163" s="2"/>
      <c r="E1163" s="2"/>
    </row>
    <row r="1164" spans="2:5" x14ac:dyDescent="0.35">
      <c r="B1164" s="42"/>
      <c r="C1164" s="2"/>
      <c r="E1164" s="2"/>
    </row>
    <row r="1165" spans="2:5" x14ac:dyDescent="0.35">
      <c r="B1165" s="42"/>
      <c r="C1165" s="2"/>
      <c r="E1165" s="2"/>
    </row>
    <row r="1166" spans="2:5" x14ac:dyDescent="0.35">
      <c r="B1166" s="42"/>
      <c r="C1166" s="2"/>
      <c r="E1166" s="2"/>
    </row>
    <row r="1167" spans="2:5" x14ac:dyDescent="0.35">
      <c r="B1167" s="42"/>
      <c r="C1167" s="2"/>
      <c r="E1167" s="2"/>
    </row>
    <row r="1168" spans="2:5" x14ac:dyDescent="0.35">
      <c r="B1168" s="42"/>
      <c r="C1168" s="2"/>
      <c r="E1168" s="2"/>
    </row>
    <row r="1169" spans="2:5" x14ac:dyDescent="0.35">
      <c r="B1169" s="42"/>
      <c r="C1169" s="2"/>
      <c r="E1169" s="2"/>
    </row>
    <row r="1170" spans="2:5" x14ac:dyDescent="0.35">
      <c r="B1170" s="42"/>
      <c r="C1170" s="2"/>
      <c r="E1170" s="2"/>
    </row>
    <row r="1171" spans="2:5" x14ac:dyDescent="0.35">
      <c r="B1171" s="42"/>
      <c r="C1171" s="2"/>
      <c r="E1171" s="2"/>
    </row>
    <row r="1172" spans="2:5" x14ac:dyDescent="0.35">
      <c r="B1172" s="42"/>
      <c r="C1172" s="2"/>
      <c r="E1172" s="2"/>
    </row>
    <row r="1173" spans="2:5" x14ac:dyDescent="0.35">
      <c r="B1173" s="42"/>
      <c r="C1173" s="2"/>
      <c r="E1173" s="2"/>
    </row>
    <row r="1174" spans="2:5" x14ac:dyDescent="0.35">
      <c r="B1174" s="42"/>
      <c r="C1174" s="2"/>
      <c r="E1174" s="2"/>
    </row>
    <row r="1175" spans="2:5" x14ac:dyDescent="0.35">
      <c r="B1175" s="42"/>
      <c r="C1175" s="2"/>
      <c r="E1175" s="2"/>
    </row>
    <row r="1176" spans="2:5" x14ac:dyDescent="0.35">
      <c r="B1176" s="42"/>
      <c r="C1176" s="2"/>
      <c r="E1176" s="2"/>
    </row>
    <row r="1177" spans="2:5" x14ac:dyDescent="0.35">
      <c r="B1177" s="42"/>
      <c r="C1177" s="2"/>
      <c r="E1177" s="2"/>
    </row>
    <row r="1178" spans="2:5" x14ac:dyDescent="0.35">
      <c r="B1178" s="42"/>
      <c r="C1178" s="2"/>
      <c r="E1178" s="2"/>
    </row>
    <row r="1179" spans="2:5" x14ac:dyDescent="0.35">
      <c r="B1179" s="42"/>
      <c r="C1179" s="2"/>
      <c r="E1179" s="2"/>
    </row>
    <row r="1180" spans="2:5" x14ac:dyDescent="0.35">
      <c r="B1180" s="42"/>
      <c r="C1180" s="2"/>
      <c r="E1180" s="2"/>
    </row>
    <row r="1181" spans="2:5" x14ac:dyDescent="0.35">
      <c r="B1181" s="42"/>
      <c r="C1181" s="2"/>
      <c r="E1181" s="2"/>
    </row>
    <row r="1182" spans="2:5" x14ac:dyDescent="0.35">
      <c r="B1182" s="42"/>
      <c r="C1182" s="2"/>
      <c r="E1182" s="2"/>
    </row>
    <row r="1183" spans="2:5" x14ac:dyDescent="0.35">
      <c r="B1183" s="42"/>
      <c r="C1183" s="2"/>
      <c r="E1183" s="2"/>
    </row>
    <row r="1184" spans="2:5" x14ac:dyDescent="0.35">
      <c r="B1184" s="42"/>
      <c r="C1184" s="2"/>
      <c r="E1184" s="2"/>
    </row>
    <row r="1185" spans="2:5" x14ac:dyDescent="0.35">
      <c r="B1185" s="42"/>
      <c r="C1185" s="2"/>
      <c r="E1185" s="2"/>
    </row>
    <row r="1186" spans="2:5" x14ac:dyDescent="0.35">
      <c r="B1186" s="42"/>
      <c r="C1186" s="2"/>
      <c r="E1186" s="2"/>
    </row>
    <row r="1187" spans="2:5" x14ac:dyDescent="0.35">
      <c r="B1187" s="42"/>
      <c r="C1187" s="2"/>
      <c r="E1187" s="2"/>
    </row>
    <row r="1188" spans="2:5" x14ac:dyDescent="0.35">
      <c r="B1188" s="42"/>
      <c r="C1188" s="2"/>
      <c r="E1188" s="2"/>
    </row>
    <row r="1189" spans="2:5" x14ac:dyDescent="0.35">
      <c r="B1189" s="42"/>
      <c r="C1189" s="2"/>
      <c r="E1189" s="2"/>
    </row>
    <row r="1190" spans="2:5" x14ac:dyDescent="0.35">
      <c r="B1190" s="42"/>
      <c r="C1190" s="2"/>
      <c r="E1190" s="2"/>
    </row>
    <row r="1191" spans="2:5" x14ac:dyDescent="0.35">
      <c r="B1191" s="42"/>
      <c r="C1191" s="2"/>
      <c r="E1191" s="2"/>
    </row>
    <row r="1192" spans="2:5" x14ac:dyDescent="0.35">
      <c r="B1192" s="42"/>
      <c r="C1192" s="2"/>
      <c r="E1192" s="2"/>
    </row>
    <row r="1193" spans="2:5" x14ac:dyDescent="0.35">
      <c r="B1193" s="42"/>
      <c r="C1193" s="2"/>
      <c r="E1193" s="2"/>
    </row>
    <row r="1194" spans="2:5" x14ac:dyDescent="0.35">
      <c r="B1194" s="42"/>
      <c r="C1194" s="2"/>
      <c r="E1194" s="2"/>
    </row>
    <row r="1195" spans="2:5" x14ac:dyDescent="0.35">
      <c r="B1195" s="42"/>
      <c r="C1195" s="2"/>
      <c r="E1195" s="2"/>
    </row>
    <row r="1196" spans="2:5" x14ac:dyDescent="0.35">
      <c r="B1196" s="42"/>
      <c r="C1196" s="2"/>
      <c r="E1196" s="2"/>
    </row>
    <row r="1197" spans="2:5" x14ac:dyDescent="0.35">
      <c r="B1197" s="42"/>
      <c r="C1197" s="2"/>
      <c r="E1197" s="2"/>
    </row>
    <row r="1198" spans="2:5" x14ac:dyDescent="0.35">
      <c r="B1198" s="42"/>
      <c r="C1198" s="2"/>
      <c r="E1198" s="2"/>
    </row>
    <row r="1199" spans="2:5" x14ac:dyDescent="0.35">
      <c r="B1199" s="42"/>
      <c r="C1199" s="2"/>
      <c r="E1199" s="2"/>
    </row>
    <row r="1200" spans="2:5" x14ac:dyDescent="0.35">
      <c r="B1200" s="42"/>
      <c r="C1200" s="2"/>
      <c r="E1200" s="2"/>
    </row>
    <row r="1201" spans="2:5" x14ac:dyDescent="0.35">
      <c r="B1201" s="42"/>
      <c r="C1201" s="2"/>
      <c r="E1201" s="2"/>
    </row>
    <row r="1202" spans="2:5" x14ac:dyDescent="0.35">
      <c r="B1202" s="42"/>
      <c r="C1202" s="2"/>
      <c r="E1202" s="2"/>
    </row>
    <row r="1203" spans="2:5" x14ac:dyDescent="0.35">
      <c r="B1203" s="42"/>
      <c r="C1203" s="2"/>
      <c r="E1203" s="2"/>
    </row>
    <row r="1204" spans="2:5" x14ac:dyDescent="0.35">
      <c r="B1204" s="42"/>
      <c r="C1204" s="2"/>
      <c r="E1204" s="2"/>
    </row>
    <row r="1205" spans="2:5" x14ac:dyDescent="0.35">
      <c r="B1205" s="42"/>
      <c r="C1205" s="2"/>
      <c r="E1205" s="2"/>
    </row>
    <row r="1206" spans="2:5" x14ac:dyDescent="0.35">
      <c r="B1206" s="42"/>
      <c r="C1206" s="2"/>
      <c r="E1206" s="2"/>
    </row>
    <row r="1207" spans="2:5" x14ac:dyDescent="0.35">
      <c r="B1207" s="42"/>
      <c r="C1207" s="2"/>
      <c r="E1207" s="2"/>
    </row>
    <row r="1208" spans="2:5" x14ac:dyDescent="0.35">
      <c r="B1208" s="42"/>
      <c r="C1208" s="2"/>
      <c r="E1208" s="2"/>
    </row>
    <row r="1209" spans="2:5" x14ac:dyDescent="0.35">
      <c r="B1209" s="42"/>
      <c r="C1209" s="2"/>
      <c r="E1209" s="2"/>
    </row>
    <row r="1210" spans="2:5" x14ac:dyDescent="0.35">
      <c r="B1210" s="42"/>
      <c r="C1210" s="2"/>
      <c r="E1210" s="2"/>
    </row>
    <row r="1211" spans="2:5" x14ac:dyDescent="0.35">
      <c r="B1211" s="42"/>
      <c r="C1211" s="2"/>
      <c r="E1211" s="2"/>
    </row>
    <row r="1212" spans="2:5" x14ac:dyDescent="0.35">
      <c r="B1212" s="42"/>
      <c r="C1212" s="2"/>
      <c r="E1212" s="2"/>
    </row>
    <row r="1213" spans="2:5" x14ac:dyDescent="0.35">
      <c r="B1213" s="42"/>
      <c r="C1213" s="2"/>
      <c r="E1213" s="2"/>
    </row>
    <row r="1214" spans="2:5" x14ac:dyDescent="0.35">
      <c r="B1214" s="42"/>
      <c r="C1214" s="2"/>
      <c r="E1214" s="2"/>
    </row>
    <row r="1215" spans="2:5" x14ac:dyDescent="0.35">
      <c r="B1215" s="42"/>
      <c r="C1215" s="2"/>
      <c r="E1215" s="2"/>
    </row>
    <row r="1216" spans="2:5" x14ac:dyDescent="0.35">
      <c r="B1216" s="42"/>
      <c r="C1216" s="2"/>
      <c r="E1216" s="2"/>
    </row>
    <row r="1217" spans="2:5" x14ac:dyDescent="0.35">
      <c r="B1217" s="42"/>
      <c r="C1217" s="2"/>
      <c r="E1217" s="2"/>
    </row>
    <row r="1218" spans="2:5" x14ac:dyDescent="0.35">
      <c r="B1218" s="42"/>
      <c r="C1218" s="2"/>
      <c r="E1218" s="2"/>
    </row>
    <row r="1219" spans="2:5" x14ac:dyDescent="0.35">
      <c r="B1219" s="42"/>
      <c r="C1219" s="2"/>
      <c r="E1219" s="2"/>
    </row>
    <row r="1220" spans="2:5" x14ac:dyDescent="0.35">
      <c r="B1220" s="42"/>
      <c r="C1220" s="2"/>
      <c r="E1220" s="2"/>
    </row>
    <row r="1221" spans="2:5" x14ac:dyDescent="0.35">
      <c r="B1221" s="42"/>
      <c r="C1221" s="2"/>
      <c r="E1221" s="2"/>
    </row>
    <row r="1222" spans="2:5" x14ac:dyDescent="0.35">
      <c r="B1222" s="42"/>
      <c r="C1222" s="2"/>
      <c r="E1222" s="2"/>
    </row>
    <row r="1223" spans="2:5" x14ac:dyDescent="0.35">
      <c r="B1223" s="42"/>
      <c r="C1223" s="2"/>
      <c r="E1223" s="2"/>
    </row>
    <row r="1224" spans="2:5" x14ac:dyDescent="0.35">
      <c r="B1224" s="42"/>
      <c r="C1224" s="2"/>
      <c r="E1224" s="2"/>
    </row>
    <row r="1225" spans="2:5" x14ac:dyDescent="0.35">
      <c r="B1225" s="42"/>
      <c r="C1225" s="2"/>
      <c r="E1225" s="2"/>
    </row>
    <row r="1226" spans="2:5" x14ac:dyDescent="0.35">
      <c r="B1226" s="42"/>
      <c r="C1226" s="2"/>
      <c r="E1226" s="2"/>
    </row>
    <row r="1227" spans="2:5" x14ac:dyDescent="0.35">
      <c r="B1227" s="42"/>
      <c r="C1227" s="2"/>
      <c r="E1227" s="2"/>
    </row>
    <row r="1228" spans="2:5" x14ac:dyDescent="0.35">
      <c r="B1228" s="42"/>
      <c r="C1228" s="2"/>
      <c r="E1228" s="2"/>
    </row>
    <row r="1229" spans="2:5" x14ac:dyDescent="0.35">
      <c r="B1229" s="42"/>
      <c r="C1229" s="2"/>
      <c r="E1229" s="2"/>
    </row>
    <row r="1230" spans="2:5" x14ac:dyDescent="0.35">
      <c r="B1230" s="42"/>
      <c r="C1230" s="2"/>
      <c r="E1230" s="2"/>
    </row>
    <row r="1231" spans="2:5" x14ac:dyDescent="0.35">
      <c r="B1231" s="42"/>
      <c r="C1231" s="2"/>
      <c r="E1231" s="2"/>
    </row>
    <row r="1232" spans="2:5" x14ac:dyDescent="0.35">
      <c r="B1232" s="42"/>
      <c r="C1232" s="2"/>
      <c r="E1232" s="2"/>
    </row>
    <row r="1233" spans="2:5" x14ac:dyDescent="0.35">
      <c r="B1233" s="42"/>
      <c r="C1233" s="2"/>
      <c r="E1233" s="2"/>
    </row>
    <row r="1234" spans="2:5" x14ac:dyDescent="0.35">
      <c r="B1234" s="42"/>
      <c r="C1234" s="2"/>
      <c r="E1234" s="2"/>
    </row>
    <row r="1235" spans="2:5" x14ac:dyDescent="0.35">
      <c r="B1235" s="42"/>
      <c r="C1235" s="2"/>
      <c r="E1235" s="2"/>
    </row>
    <row r="1236" spans="2:5" x14ac:dyDescent="0.35">
      <c r="B1236" s="42"/>
      <c r="C1236" s="2"/>
      <c r="E1236" s="2"/>
    </row>
    <row r="1237" spans="2:5" x14ac:dyDescent="0.35">
      <c r="B1237" s="42"/>
      <c r="C1237" s="2"/>
      <c r="E1237" s="2"/>
    </row>
    <row r="1238" spans="2:5" x14ac:dyDescent="0.35">
      <c r="B1238" s="42"/>
      <c r="C1238" s="2"/>
      <c r="E1238" s="2"/>
    </row>
    <row r="1239" spans="2:5" x14ac:dyDescent="0.35">
      <c r="B1239" s="42"/>
      <c r="C1239" s="2"/>
      <c r="E1239" s="2"/>
    </row>
    <row r="1240" spans="2:5" x14ac:dyDescent="0.35">
      <c r="B1240" s="42"/>
      <c r="C1240" s="2"/>
      <c r="E1240" s="2"/>
    </row>
    <row r="1241" spans="2:5" x14ac:dyDescent="0.35">
      <c r="B1241" s="42"/>
      <c r="C1241" s="2"/>
      <c r="E1241" s="2"/>
    </row>
    <row r="1242" spans="2:5" x14ac:dyDescent="0.35">
      <c r="B1242" s="42"/>
      <c r="C1242" s="2"/>
      <c r="E1242" s="2"/>
    </row>
    <row r="1243" spans="2:5" x14ac:dyDescent="0.35">
      <c r="B1243" s="42"/>
      <c r="C1243" s="2"/>
      <c r="E1243" s="2"/>
    </row>
    <row r="1244" spans="2:5" x14ac:dyDescent="0.35">
      <c r="B1244" s="42"/>
      <c r="C1244" s="2"/>
      <c r="E1244" s="2"/>
    </row>
    <row r="1245" spans="2:5" x14ac:dyDescent="0.35">
      <c r="B1245" s="42"/>
      <c r="C1245" s="2"/>
      <c r="E1245" s="2"/>
    </row>
    <row r="1246" spans="2:5" x14ac:dyDescent="0.35">
      <c r="B1246" s="42"/>
      <c r="C1246" s="2"/>
      <c r="E1246" s="2"/>
    </row>
    <row r="1247" spans="2:5" x14ac:dyDescent="0.35">
      <c r="B1247" s="42"/>
      <c r="C1247" s="2"/>
      <c r="E1247" s="2"/>
    </row>
    <row r="1248" spans="2:5" x14ac:dyDescent="0.35">
      <c r="B1248" s="42"/>
      <c r="C1248" s="2"/>
      <c r="E1248" s="2"/>
    </row>
    <row r="1249" spans="2:5" x14ac:dyDescent="0.35">
      <c r="B1249" s="42"/>
      <c r="C1249" s="2"/>
      <c r="E1249" s="2"/>
    </row>
    <row r="1250" spans="2:5" x14ac:dyDescent="0.35">
      <c r="B1250" s="42"/>
      <c r="C1250" s="2"/>
      <c r="E1250" s="2"/>
    </row>
    <row r="1251" spans="2:5" x14ac:dyDescent="0.35">
      <c r="B1251" s="42"/>
      <c r="C1251" s="2"/>
      <c r="E1251" s="2"/>
    </row>
    <row r="1252" spans="2:5" x14ac:dyDescent="0.35">
      <c r="B1252" s="42"/>
      <c r="C1252" s="2"/>
      <c r="E1252" s="2"/>
    </row>
    <row r="1253" spans="2:5" x14ac:dyDescent="0.35">
      <c r="B1253" s="42"/>
      <c r="C1253" s="2"/>
      <c r="E1253" s="2"/>
    </row>
    <row r="1254" spans="2:5" x14ac:dyDescent="0.35">
      <c r="B1254" s="42"/>
      <c r="C1254" s="2"/>
      <c r="E1254" s="2"/>
    </row>
    <row r="1255" spans="2:5" x14ac:dyDescent="0.35">
      <c r="B1255" s="42"/>
      <c r="C1255" s="2"/>
      <c r="E1255" s="2"/>
    </row>
    <row r="1256" spans="2:5" x14ac:dyDescent="0.35">
      <c r="B1256" s="42"/>
      <c r="C1256" s="2"/>
      <c r="E1256" s="2"/>
    </row>
    <row r="1257" spans="2:5" x14ac:dyDescent="0.35">
      <c r="B1257" s="42"/>
      <c r="C1257" s="2"/>
      <c r="E1257" s="2"/>
    </row>
    <row r="1258" spans="2:5" x14ac:dyDescent="0.35">
      <c r="B1258" s="42"/>
      <c r="C1258" s="2"/>
      <c r="E1258" s="2"/>
    </row>
    <row r="1259" spans="2:5" x14ac:dyDescent="0.35">
      <c r="B1259" s="42"/>
      <c r="C1259" s="2"/>
      <c r="E1259" s="2"/>
    </row>
    <row r="1260" spans="2:5" x14ac:dyDescent="0.35">
      <c r="B1260" s="42"/>
      <c r="C1260" s="2"/>
      <c r="E1260" s="2"/>
    </row>
    <row r="1261" spans="2:5" x14ac:dyDescent="0.35">
      <c r="B1261" s="42"/>
      <c r="C1261" s="2"/>
      <c r="E1261" s="2"/>
    </row>
    <row r="1262" spans="2:5" x14ac:dyDescent="0.35">
      <c r="B1262" s="42"/>
      <c r="C1262" s="2"/>
      <c r="E1262" s="2"/>
    </row>
    <row r="1263" spans="2:5" x14ac:dyDescent="0.35">
      <c r="B1263" s="42"/>
      <c r="C1263" s="2"/>
      <c r="E1263" s="2"/>
    </row>
    <row r="1264" spans="2:5" x14ac:dyDescent="0.35">
      <c r="B1264" s="42"/>
      <c r="C1264" s="2"/>
      <c r="E1264" s="2"/>
    </row>
    <row r="1265" spans="2:5" x14ac:dyDescent="0.35">
      <c r="B1265" s="42"/>
      <c r="C1265" s="2"/>
      <c r="E1265" s="2"/>
    </row>
    <row r="1266" spans="2:5" x14ac:dyDescent="0.35">
      <c r="B1266" s="42"/>
      <c r="C1266" s="2"/>
      <c r="E1266" s="2"/>
    </row>
    <row r="1267" spans="2:5" x14ac:dyDescent="0.35">
      <c r="B1267" s="42"/>
      <c r="C1267" s="2"/>
      <c r="E1267" s="2"/>
    </row>
    <row r="1268" spans="2:5" x14ac:dyDescent="0.35">
      <c r="B1268" s="42"/>
      <c r="C1268" s="2"/>
      <c r="E1268" s="2"/>
    </row>
    <row r="1269" spans="2:5" x14ac:dyDescent="0.35">
      <c r="B1269" s="42"/>
      <c r="C1269" s="2"/>
      <c r="E1269" s="2"/>
    </row>
    <row r="1270" spans="2:5" x14ac:dyDescent="0.35">
      <c r="B1270" s="42"/>
      <c r="C1270" s="2"/>
      <c r="E1270" s="2"/>
    </row>
    <row r="1271" spans="2:5" x14ac:dyDescent="0.35">
      <c r="B1271" s="42"/>
      <c r="C1271" s="2"/>
      <c r="E1271" s="2"/>
    </row>
    <row r="1272" spans="2:5" x14ac:dyDescent="0.35">
      <c r="B1272" s="42"/>
      <c r="C1272" s="2"/>
      <c r="E1272" s="2"/>
    </row>
    <row r="1273" spans="2:5" x14ac:dyDescent="0.35">
      <c r="B1273" s="42"/>
      <c r="C1273" s="2"/>
      <c r="E1273" s="2"/>
    </row>
    <row r="1274" spans="2:5" x14ac:dyDescent="0.35">
      <c r="B1274" s="42"/>
      <c r="C1274" s="2"/>
      <c r="E1274" s="2"/>
    </row>
    <row r="1275" spans="2:5" x14ac:dyDescent="0.35">
      <c r="B1275" s="42"/>
      <c r="C1275" s="2"/>
      <c r="E1275" s="2"/>
    </row>
    <row r="1276" spans="2:5" x14ac:dyDescent="0.35">
      <c r="B1276" s="42"/>
      <c r="C1276" s="2"/>
      <c r="E1276" s="2"/>
    </row>
    <row r="1277" spans="2:5" x14ac:dyDescent="0.35">
      <c r="B1277" s="42"/>
      <c r="C1277" s="2"/>
      <c r="E1277" s="2"/>
    </row>
    <row r="1278" spans="2:5" x14ac:dyDescent="0.35">
      <c r="B1278" s="42"/>
      <c r="C1278" s="2"/>
      <c r="E1278" s="2"/>
    </row>
    <row r="1279" spans="2:5" x14ac:dyDescent="0.35">
      <c r="B1279" s="42"/>
      <c r="C1279" s="2"/>
      <c r="E1279" s="2"/>
    </row>
    <row r="1280" spans="2:5" x14ac:dyDescent="0.35">
      <c r="B1280" s="42"/>
      <c r="C1280" s="2"/>
      <c r="E1280" s="2"/>
    </row>
    <row r="1281" spans="2:5" x14ac:dyDescent="0.35">
      <c r="B1281" s="42"/>
      <c r="C1281" s="2"/>
      <c r="E1281" s="2"/>
    </row>
    <row r="1282" spans="2:5" x14ac:dyDescent="0.35">
      <c r="B1282" s="42"/>
      <c r="C1282" s="2"/>
      <c r="E1282" s="2"/>
    </row>
    <row r="1283" spans="2:5" x14ac:dyDescent="0.35">
      <c r="B1283" s="42"/>
      <c r="C1283" s="2"/>
      <c r="E1283" s="2"/>
    </row>
    <row r="1284" spans="2:5" x14ac:dyDescent="0.35">
      <c r="B1284" s="42"/>
      <c r="C1284" s="2"/>
      <c r="E1284" s="2"/>
    </row>
    <row r="1285" spans="2:5" x14ac:dyDescent="0.35">
      <c r="B1285" s="42"/>
      <c r="C1285" s="2"/>
      <c r="E1285" s="2"/>
    </row>
    <row r="1286" spans="2:5" x14ac:dyDescent="0.35">
      <c r="B1286" s="42"/>
      <c r="C1286" s="2"/>
      <c r="E1286" s="2"/>
    </row>
    <row r="1287" spans="2:5" x14ac:dyDescent="0.35">
      <c r="B1287" s="42"/>
      <c r="C1287" s="2"/>
      <c r="E1287" s="2"/>
    </row>
    <row r="1288" spans="2:5" x14ac:dyDescent="0.35">
      <c r="B1288" s="42"/>
      <c r="C1288" s="2"/>
      <c r="E1288" s="2"/>
    </row>
    <row r="1289" spans="2:5" x14ac:dyDescent="0.35">
      <c r="B1289" s="42"/>
      <c r="C1289" s="2"/>
      <c r="E1289" s="2"/>
    </row>
    <row r="1290" spans="2:5" x14ac:dyDescent="0.35">
      <c r="B1290" s="42"/>
      <c r="C1290" s="2"/>
      <c r="E1290" s="2"/>
    </row>
    <row r="1291" spans="2:5" x14ac:dyDescent="0.35">
      <c r="B1291" s="42"/>
      <c r="C1291" s="2"/>
      <c r="E1291" s="2"/>
    </row>
    <row r="1292" spans="2:5" x14ac:dyDescent="0.35">
      <c r="B1292" s="42"/>
      <c r="C1292" s="2"/>
      <c r="E1292" s="2"/>
    </row>
    <row r="1293" spans="2:5" x14ac:dyDescent="0.35">
      <c r="B1293" s="42"/>
      <c r="C1293" s="2"/>
      <c r="E1293" s="2"/>
    </row>
    <row r="1294" spans="2:5" x14ac:dyDescent="0.35">
      <c r="B1294" s="42"/>
      <c r="C1294" s="2"/>
      <c r="E1294" s="2"/>
    </row>
    <row r="1295" spans="2:5" x14ac:dyDescent="0.35">
      <c r="B1295" s="42"/>
      <c r="C1295" s="2"/>
      <c r="E1295" s="2"/>
    </row>
    <row r="1296" spans="2:5" x14ac:dyDescent="0.35">
      <c r="B1296" s="42"/>
      <c r="C1296" s="2"/>
      <c r="E1296" s="2"/>
    </row>
    <row r="1297" spans="2:5" x14ac:dyDescent="0.35">
      <c r="B1297" s="42"/>
      <c r="C1297" s="2"/>
      <c r="E1297" s="2"/>
    </row>
    <row r="1298" spans="2:5" x14ac:dyDescent="0.35">
      <c r="B1298" s="42"/>
      <c r="C1298" s="2"/>
      <c r="E1298" s="2"/>
    </row>
    <row r="1299" spans="2:5" x14ac:dyDescent="0.35">
      <c r="B1299" s="42"/>
      <c r="C1299" s="2"/>
      <c r="E1299" s="2"/>
    </row>
    <row r="1300" spans="2:5" x14ac:dyDescent="0.35">
      <c r="B1300" s="42"/>
      <c r="C1300" s="2"/>
      <c r="E1300" s="2"/>
    </row>
    <row r="1301" spans="2:5" x14ac:dyDescent="0.35">
      <c r="B1301" s="42"/>
      <c r="C1301" s="2"/>
      <c r="E1301" s="2"/>
    </row>
    <row r="1302" spans="2:5" x14ac:dyDescent="0.35">
      <c r="B1302" s="42"/>
      <c r="C1302" s="2"/>
      <c r="E1302" s="2"/>
    </row>
    <row r="1303" spans="2:5" x14ac:dyDescent="0.35">
      <c r="B1303" s="42"/>
      <c r="C1303" s="2"/>
      <c r="E1303" s="2"/>
    </row>
    <row r="1304" spans="2:5" x14ac:dyDescent="0.35">
      <c r="B1304" s="42"/>
      <c r="C1304" s="2"/>
      <c r="E1304" s="2"/>
    </row>
    <row r="1305" spans="2:5" x14ac:dyDescent="0.35">
      <c r="B1305" s="42"/>
      <c r="C1305" s="2"/>
      <c r="E1305" s="2"/>
    </row>
    <row r="1306" spans="2:5" x14ac:dyDescent="0.35">
      <c r="B1306" s="42"/>
      <c r="C1306" s="2"/>
      <c r="E1306" s="2"/>
    </row>
    <row r="1307" spans="2:5" x14ac:dyDescent="0.35">
      <c r="B1307" s="42"/>
      <c r="C1307" s="2"/>
      <c r="E1307" s="2"/>
    </row>
    <row r="1308" spans="2:5" x14ac:dyDescent="0.35">
      <c r="B1308" s="42"/>
      <c r="C1308" s="2"/>
      <c r="E1308" s="2"/>
    </row>
    <row r="1309" spans="2:5" x14ac:dyDescent="0.35">
      <c r="B1309" s="42"/>
      <c r="C1309" s="2"/>
      <c r="E1309" s="2"/>
    </row>
    <row r="1310" spans="2:5" x14ac:dyDescent="0.35">
      <c r="B1310" s="42"/>
      <c r="C1310" s="2"/>
      <c r="E1310" s="2"/>
    </row>
    <row r="1311" spans="2:5" x14ac:dyDescent="0.35">
      <c r="B1311" s="42"/>
      <c r="C1311" s="2"/>
      <c r="E1311" s="2"/>
    </row>
    <row r="1312" spans="2:5" x14ac:dyDescent="0.35">
      <c r="B1312" s="42"/>
      <c r="C1312" s="2"/>
      <c r="E1312" s="2"/>
    </row>
    <row r="1313" spans="2:5" x14ac:dyDescent="0.35">
      <c r="B1313" s="42"/>
      <c r="C1313" s="2"/>
      <c r="E1313" s="2"/>
    </row>
    <row r="1314" spans="2:5" x14ac:dyDescent="0.35">
      <c r="B1314" s="42"/>
      <c r="C1314" s="2"/>
      <c r="E1314" s="2"/>
    </row>
    <row r="1315" spans="2:5" x14ac:dyDescent="0.35">
      <c r="B1315" s="42"/>
      <c r="C1315" s="2"/>
      <c r="E1315" s="2"/>
    </row>
    <row r="1316" spans="2:5" x14ac:dyDescent="0.35">
      <c r="B1316" s="42"/>
      <c r="C1316" s="2"/>
      <c r="E1316" s="2"/>
    </row>
    <row r="1317" spans="2:5" x14ac:dyDescent="0.35">
      <c r="B1317" s="42"/>
      <c r="C1317" s="2"/>
      <c r="E1317" s="2"/>
    </row>
    <row r="1318" spans="2:5" x14ac:dyDescent="0.35">
      <c r="B1318" s="42"/>
      <c r="C1318" s="2"/>
      <c r="E1318" s="2"/>
    </row>
    <row r="1319" spans="2:5" x14ac:dyDescent="0.35">
      <c r="B1319" s="42"/>
      <c r="C1319" s="2"/>
      <c r="E1319" s="2"/>
    </row>
    <row r="1320" spans="2:5" x14ac:dyDescent="0.35">
      <c r="B1320" s="42"/>
      <c r="C1320" s="2"/>
      <c r="E1320" s="2"/>
    </row>
    <row r="1321" spans="2:5" x14ac:dyDescent="0.35">
      <c r="B1321" s="42"/>
      <c r="C1321" s="2"/>
      <c r="E1321" s="2"/>
    </row>
    <row r="1322" spans="2:5" x14ac:dyDescent="0.35">
      <c r="B1322" s="42"/>
      <c r="C1322" s="2"/>
      <c r="E1322" s="2"/>
    </row>
    <row r="1323" spans="2:5" x14ac:dyDescent="0.35">
      <c r="B1323" s="42"/>
      <c r="C1323" s="2"/>
      <c r="E1323" s="2"/>
    </row>
    <row r="1324" spans="2:5" x14ac:dyDescent="0.35">
      <c r="B1324" s="42"/>
      <c r="C1324" s="2"/>
      <c r="E1324" s="2"/>
    </row>
    <row r="1325" spans="2:5" x14ac:dyDescent="0.35">
      <c r="B1325" s="42"/>
      <c r="C1325" s="2"/>
      <c r="E1325" s="2"/>
    </row>
    <row r="1326" spans="2:5" x14ac:dyDescent="0.35">
      <c r="B1326" s="42"/>
      <c r="C1326" s="2"/>
      <c r="E1326" s="2"/>
    </row>
    <row r="1327" spans="2:5" x14ac:dyDescent="0.35">
      <c r="B1327" s="42"/>
      <c r="C1327" s="2"/>
      <c r="E1327" s="2"/>
    </row>
    <row r="1328" spans="2:5" x14ac:dyDescent="0.35">
      <c r="B1328" s="42"/>
      <c r="C1328" s="2"/>
      <c r="E1328" s="2"/>
    </row>
    <row r="1329" spans="2:5" x14ac:dyDescent="0.35">
      <c r="B1329" s="42"/>
      <c r="C1329" s="2"/>
      <c r="E1329" s="2"/>
    </row>
    <row r="1330" spans="2:5" x14ac:dyDescent="0.35">
      <c r="B1330" s="42"/>
      <c r="C1330" s="2"/>
      <c r="E1330" s="2"/>
    </row>
    <row r="1331" spans="2:5" x14ac:dyDescent="0.35">
      <c r="B1331" s="42"/>
      <c r="C1331" s="2"/>
      <c r="E1331" s="2"/>
    </row>
    <row r="1332" spans="2:5" x14ac:dyDescent="0.35">
      <c r="B1332" s="42"/>
      <c r="C1332" s="2"/>
      <c r="E1332" s="2"/>
    </row>
    <row r="1333" spans="2:5" x14ac:dyDescent="0.35">
      <c r="B1333" s="42"/>
      <c r="C1333" s="2"/>
      <c r="E1333" s="2"/>
    </row>
    <row r="1334" spans="2:5" x14ac:dyDescent="0.35">
      <c r="B1334" s="42"/>
      <c r="C1334" s="2"/>
      <c r="E1334" s="2"/>
    </row>
    <row r="1335" spans="2:5" x14ac:dyDescent="0.35">
      <c r="B1335" s="42"/>
      <c r="C1335" s="2"/>
      <c r="E1335" s="2"/>
    </row>
    <row r="1336" spans="2:5" x14ac:dyDescent="0.35">
      <c r="B1336" s="42"/>
      <c r="C1336" s="2"/>
      <c r="E1336" s="2"/>
    </row>
    <row r="1337" spans="2:5" x14ac:dyDescent="0.35">
      <c r="B1337" s="42"/>
      <c r="C1337" s="2"/>
      <c r="E1337" s="2"/>
    </row>
    <row r="1338" spans="2:5" x14ac:dyDescent="0.35">
      <c r="B1338" s="42"/>
      <c r="C1338" s="2"/>
      <c r="E1338" s="2"/>
    </row>
    <row r="1339" spans="2:5" x14ac:dyDescent="0.35">
      <c r="B1339" s="42"/>
      <c r="C1339" s="2"/>
      <c r="E1339" s="2"/>
    </row>
    <row r="1340" spans="2:5" x14ac:dyDescent="0.35">
      <c r="B1340" s="42"/>
      <c r="C1340" s="2"/>
      <c r="E1340" s="2"/>
    </row>
    <row r="1341" spans="2:5" x14ac:dyDescent="0.35">
      <c r="B1341" s="42"/>
      <c r="C1341" s="2"/>
      <c r="E1341" s="2"/>
    </row>
    <row r="1342" spans="2:5" x14ac:dyDescent="0.35">
      <c r="B1342" s="42"/>
      <c r="C1342" s="2"/>
      <c r="E1342" s="2"/>
    </row>
    <row r="1343" spans="2:5" x14ac:dyDescent="0.35">
      <c r="B1343" s="42"/>
      <c r="C1343" s="2"/>
      <c r="E1343" s="2"/>
    </row>
    <row r="1344" spans="2:5" x14ac:dyDescent="0.35">
      <c r="B1344" s="42"/>
      <c r="C1344" s="2"/>
      <c r="E1344" s="2"/>
    </row>
    <row r="1345" spans="2:5" x14ac:dyDescent="0.35">
      <c r="B1345" s="42"/>
      <c r="C1345" s="2"/>
      <c r="E1345" s="2"/>
    </row>
    <row r="1346" spans="2:5" x14ac:dyDescent="0.35">
      <c r="B1346" s="42"/>
      <c r="C1346" s="2"/>
      <c r="E1346" s="2"/>
    </row>
    <row r="1347" spans="2:5" x14ac:dyDescent="0.35">
      <c r="B1347" s="42"/>
      <c r="C1347" s="2"/>
      <c r="E1347" s="2"/>
    </row>
    <row r="1348" spans="2:5" x14ac:dyDescent="0.35">
      <c r="B1348" s="42"/>
      <c r="C1348" s="2"/>
      <c r="E1348" s="2"/>
    </row>
    <row r="1349" spans="2:5" x14ac:dyDescent="0.35">
      <c r="B1349" s="42"/>
      <c r="C1349" s="2"/>
      <c r="E1349" s="2"/>
    </row>
    <row r="1350" spans="2:5" x14ac:dyDescent="0.35">
      <c r="B1350" s="42"/>
      <c r="C1350" s="2"/>
      <c r="E1350" s="2"/>
    </row>
    <row r="1351" spans="2:5" x14ac:dyDescent="0.35">
      <c r="B1351" s="42"/>
      <c r="C1351" s="2"/>
      <c r="E1351" s="2"/>
    </row>
    <row r="1352" spans="2:5" x14ac:dyDescent="0.35">
      <c r="B1352" s="42"/>
      <c r="C1352" s="2"/>
      <c r="E1352" s="2"/>
    </row>
    <row r="1353" spans="2:5" x14ac:dyDescent="0.35">
      <c r="B1353" s="42"/>
      <c r="C1353" s="2"/>
      <c r="E1353" s="2"/>
    </row>
    <row r="1354" spans="2:5" x14ac:dyDescent="0.35">
      <c r="B1354" s="42"/>
      <c r="C1354" s="2"/>
      <c r="E1354" s="2"/>
    </row>
    <row r="1355" spans="2:5" x14ac:dyDescent="0.35">
      <c r="B1355" s="42"/>
      <c r="C1355" s="2"/>
      <c r="E1355" s="2"/>
    </row>
    <row r="1356" spans="2:5" x14ac:dyDescent="0.35">
      <c r="B1356" s="42"/>
      <c r="C1356" s="2"/>
      <c r="E1356" s="2"/>
    </row>
    <row r="1357" spans="2:5" x14ac:dyDescent="0.35">
      <c r="B1357" s="42"/>
      <c r="C1357" s="2"/>
      <c r="E1357" s="2"/>
    </row>
    <row r="1358" spans="2:5" x14ac:dyDescent="0.35">
      <c r="B1358" s="42"/>
      <c r="C1358" s="2"/>
      <c r="E1358" s="2"/>
    </row>
    <row r="1359" spans="2:5" x14ac:dyDescent="0.35">
      <c r="B1359" s="42"/>
      <c r="C1359" s="2"/>
      <c r="E1359" s="2"/>
    </row>
    <row r="1360" spans="2:5" x14ac:dyDescent="0.35">
      <c r="B1360" s="42"/>
      <c r="C1360" s="2"/>
      <c r="E1360" s="2"/>
    </row>
    <row r="1361" spans="2:5" x14ac:dyDescent="0.35">
      <c r="B1361" s="42"/>
      <c r="C1361" s="2"/>
      <c r="E1361" s="2"/>
    </row>
    <row r="1362" spans="2:5" x14ac:dyDescent="0.35">
      <c r="B1362" s="42"/>
      <c r="C1362" s="2"/>
      <c r="E1362" s="2"/>
    </row>
    <row r="1363" spans="2:5" x14ac:dyDescent="0.35">
      <c r="B1363" s="42"/>
      <c r="C1363" s="2"/>
      <c r="E1363" s="2"/>
    </row>
    <row r="1364" spans="2:5" x14ac:dyDescent="0.35">
      <c r="B1364" s="42"/>
      <c r="C1364" s="2"/>
      <c r="E1364" s="2"/>
    </row>
    <row r="1365" spans="2:5" x14ac:dyDescent="0.35">
      <c r="B1365" s="42"/>
      <c r="C1365" s="2"/>
      <c r="E1365" s="2"/>
    </row>
    <row r="1366" spans="2:5" x14ac:dyDescent="0.35">
      <c r="B1366" s="42"/>
      <c r="C1366" s="2"/>
      <c r="E1366" s="2"/>
    </row>
    <row r="1367" spans="2:5" x14ac:dyDescent="0.35">
      <c r="B1367" s="42"/>
      <c r="C1367" s="2"/>
      <c r="E1367" s="2"/>
    </row>
    <row r="1368" spans="2:5" x14ac:dyDescent="0.35">
      <c r="B1368" s="42"/>
      <c r="C1368" s="2"/>
      <c r="E1368" s="2"/>
    </row>
    <row r="1369" spans="2:5" x14ac:dyDescent="0.35">
      <c r="B1369" s="42"/>
      <c r="C1369" s="2"/>
      <c r="E1369" s="2"/>
    </row>
    <row r="1370" spans="2:5" x14ac:dyDescent="0.35">
      <c r="B1370" s="42"/>
      <c r="C1370" s="2"/>
      <c r="E1370" s="2"/>
    </row>
    <row r="1371" spans="2:5" x14ac:dyDescent="0.35">
      <c r="B1371" s="42"/>
      <c r="C1371" s="2"/>
      <c r="E1371" s="2"/>
    </row>
    <row r="1372" spans="2:5" x14ac:dyDescent="0.35">
      <c r="B1372" s="42"/>
      <c r="C1372" s="2"/>
      <c r="E1372" s="2"/>
    </row>
    <row r="1373" spans="2:5" x14ac:dyDescent="0.35">
      <c r="B1373" s="42"/>
      <c r="C1373" s="2"/>
      <c r="E1373" s="2"/>
    </row>
    <row r="1374" spans="2:5" x14ac:dyDescent="0.35">
      <c r="B1374" s="42"/>
      <c r="C1374" s="2"/>
      <c r="E1374" s="2"/>
    </row>
    <row r="1375" spans="2:5" x14ac:dyDescent="0.35">
      <c r="B1375" s="42"/>
      <c r="C1375" s="2"/>
      <c r="E1375" s="2"/>
    </row>
    <row r="1376" spans="2:5" x14ac:dyDescent="0.35">
      <c r="B1376" s="42"/>
      <c r="C1376" s="2"/>
      <c r="E1376" s="2"/>
    </row>
    <row r="1377" spans="2:5" x14ac:dyDescent="0.35">
      <c r="B1377" s="42"/>
      <c r="C1377" s="2"/>
      <c r="E1377" s="2"/>
    </row>
    <row r="1378" spans="2:5" x14ac:dyDescent="0.35">
      <c r="B1378" s="42"/>
      <c r="C1378" s="2"/>
      <c r="E1378" s="2"/>
    </row>
    <row r="1379" spans="2:5" x14ac:dyDescent="0.35">
      <c r="B1379" s="42"/>
      <c r="C1379" s="2"/>
      <c r="E1379" s="2"/>
    </row>
    <row r="1380" spans="2:5" x14ac:dyDescent="0.35">
      <c r="B1380" s="42"/>
      <c r="C1380" s="2"/>
      <c r="E1380" s="2"/>
    </row>
    <row r="1381" spans="2:5" x14ac:dyDescent="0.35">
      <c r="B1381" s="42"/>
      <c r="C1381" s="2"/>
      <c r="E1381" s="2"/>
    </row>
    <row r="1382" spans="2:5" x14ac:dyDescent="0.35">
      <c r="B1382" s="42"/>
      <c r="C1382" s="2"/>
      <c r="E1382" s="2"/>
    </row>
    <row r="1383" spans="2:5" x14ac:dyDescent="0.35">
      <c r="B1383" s="42"/>
      <c r="C1383" s="2"/>
      <c r="E1383" s="2"/>
    </row>
    <row r="1384" spans="2:5" x14ac:dyDescent="0.35">
      <c r="B1384" s="42"/>
      <c r="C1384" s="2"/>
      <c r="E1384" s="2"/>
    </row>
    <row r="1385" spans="2:5" x14ac:dyDescent="0.35">
      <c r="B1385" s="42"/>
      <c r="C1385" s="2"/>
      <c r="E1385" s="2"/>
    </row>
    <row r="1386" spans="2:5" x14ac:dyDescent="0.35">
      <c r="B1386" s="42"/>
      <c r="C1386" s="2"/>
      <c r="E1386" s="2"/>
    </row>
    <row r="1387" spans="2:5" x14ac:dyDescent="0.35">
      <c r="B1387" s="42"/>
      <c r="C1387" s="2"/>
      <c r="E1387" s="2"/>
    </row>
    <row r="1388" spans="2:5" x14ac:dyDescent="0.35">
      <c r="B1388" s="42"/>
      <c r="C1388" s="2"/>
      <c r="E1388" s="2"/>
    </row>
    <row r="1389" spans="2:5" x14ac:dyDescent="0.35">
      <c r="B1389" s="42"/>
      <c r="C1389" s="2"/>
      <c r="E1389" s="2"/>
    </row>
    <row r="1390" spans="2:5" x14ac:dyDescent="0.35">
      <c r="B1390" s="42"/>
      <c r="C1390" s="2"/>
      <c r="E1390" s="2"/>
    </row>
    <row r="1391" spans="2:5" x14ac:dyDescent="0.35">
      <c r="B1391" s="42"/>
      <c r="C1391" s="2"/>
      <c r="E1391" s="2"/>
    </row>
    <row r="1392" spans="2:5" x14ac:dyDescent="0.35">
      <c r="B1392" s="42"/>
      <c r="C1392" s="2"/>
      <c r="E1392" s="2"/>
    </row>
    <row r="1393" spans="2:5" x14ac:dyDescent="0.35">
      <c r="B1393" s="42"/>
      <c r="C1393" s="2"/>
      <c r="E1393" s="2"/>
    </row>
    <row r="1394" spans="2:5" x14ac:dyDescent="0.35">
      <c r="B1394" s="42"/>
      <c r="C1394" s="2"/>
      <c r="E1394" s="2"/>
    </row>
    <row r="1395" spans="2:5" x14ac:dyDescent="0.35">
      <c r="B1395" s="42"/>
      <c r="C1395" s="2"/>
      <c r="E1395" s="2"/>
    </row>
    <row r="1396" spans="2:5" x14ac:dyDescent="0.35">
      <c r="B1396" s="42"/>
      <c r="C1396" s="2"/>
      <c r="E1396" s="2"/>
    </row>
    <row r="1397" spans="2:5" x14ac:dyDescent="0.35">
      <c r="B1397" s="42"/>
      <c r="C1397" s="2"/>
      <c r="E1397" s="2"/>
    </row>
    <row r="1398" spans="2:5" x14ac:dyDescent="0.35">
      <c r="B1398" s="42"/>
      <c r="C1398" s="2"/>
      <c r="E1398" s="2"/>
    </row>
    <row r="1399" spans="2:5" x14ac:dyDescent="0.35">
      <c r="B1399" s="42"/>
      <c r="C1399" s="2"/>
      <c r="E1399" s="2"/>
    </row>
    <row r="1400" spans="2:5" x14ac:dyDescent="0.35">
      <c r="B1400" s="42"/>
      <c r="C1400" s="2"/>
      <c r="E1400" s="2"/>
    </row>
    <row r="1401" spans="2:5" x14ac:dyDescent="0.35">
      <c r="B1401" s="42"/>
      <c r="C1401" s="2"/>
      <c r="E1401" s="2"/>
    </row>
    <row r="1402" spans="2:5" x14ac:dyDescent="0.35">
      <c r="B1402" s="42"/>
      <c r="C1402" s="2"/>
      <c r="E1402" s="2"/>
    </row>
    <row r="1403" spans="2:5" x14ac:dyDescent="0.35">
      <c r="B1403" s="42"/>
      <c r="C1403" s="2"/>
      <c r="E1403" s="2"/>
    </row>
    <row r="1404" spans="2:5" x14ac:dyDescent="0.35">
      <c r="B1404" s="42"/>
      <c r="C1404" s="2"/>
      <c r="E1404" s="2"/>
    </row>
    <row r="1405" spans="2:5" x14ac:dyDescent="0.35">
      <c r="B1405" s="42"/>
      <c r="C1405" s="2"/>
      <c r="E1405" s="2"/>
    </row>
    <row r="1406" spans="2:5" x14ac:dyDescent="0.35">
      <c r="B1406" s="42"/>
      <c r="C1406" s="2"/>
      <c r="E1406" s="2"/>
    </row>
    <row r="1407" spans="2:5" x14ac:dyDescent="0.35">
      <c r="B1407" s="42"/>
      <c r="C1407" s="2"/>
      <c r="E1407" s="2"/>
    </row>
    <row r="1408" spans="2:5" x14ac:dyDescent="0.35">
      <c r="B1408" s="42"/>
      <c r="C1408" s="2"/>
      <c r="E1408" s="2"/>
    </row>
    <row r="1409" spans="2:5" x14ac:dyDescent="0.35">
      <c r="B1409" s="42"/>
      <c r="C1409" s="2"/>
      <c r="E1409" s="2"/>
    </row>
    <row r="1410" spans="2:5" x14ac:dyDescent="0.35">
      <c r="B1410" s="42"/>
      <c r="C1410" s="2"/>
      <c r="E1410" s="2"/>
    </row>
    <row r="1411" spans="2:5" x14ac:dyDescent="0.35">
      <c r="B1411" s="42"/>
      <c r="C1411" s="2"/>
      <c r="E1411" s="2"/>
    </row>
    <row r="1412" spans="2:5" x14ac:dyDescent="0.35">
      <c r="B1412" s="42"/>
      <c r="C1412" s="2"/>
      <c r="E1412" s="2"/>
    </row>
    <row r="1413" spans="2:5" x14ac:dyDescent="0.35">
      <c r="B1413" s="42"/>
      <c r="C1413" s="2"/>
      <c r="E1413" s="2"/>
    </row>
    <row r="1414" spans="2:5" x14ac:dyDescent="0.35">
      <c r="B1414" s="42"/>
      <c r="C1414" s="2"/>
      <c r="E1414" s="2"/>
    </row>
    <row r="1415" spans="2:5" x14ac:dyDescent="0.35">
      <c r="B1415" s="42"/>
      <c r="C1415" s="2"/>
      <c r="E1415" s="2"/>
    </row>
    <row r="1416" spans="2:5" x14ac:dyDescent="0.35">
      <c r="B1416" s="42"/>
      <c r="C1416" s="2"/>
      <c r="E1416" s="2"/>
    </row>
    <row r="1417" spans="2:5" x14ac:dyDescent="0.35">
      <c r="B1417" s="42"/>
      <c r="C1417" s="2"/>
      <c r="E1417" s="2"/>
    </row>
    <row r="1418" spans="2:5" x14ac:dyDescent="0.35">
      <c r="B1418" s="42"/>
      <c r="C1418" s="2"/>
      <c r="E1418" s="2"/>
    </row>
    <row r="1419" spans="2:5" x14ac:dyDescent="0.35">
      <c r="B1419" s="42"/>
      <c r="C1419" s="2"/>
      <c r="E1419" s="2"/>
    </row>
    <row r="1420" spans="2:5" x14ac:dyDescent="0.35">
      <c r="B1420" s="42"/>
      <c r="C1420" s="2"/>
      <c r="E1420" s="2"/>
    </row>
    <row r="1421" spans="2:5" x14ac:dyDescent="0.35">
      <c r="B1421" s="42"/>
      <c r="C1421" s="2"/>
      <c r="E1421" s="2"/>
    </row>
    <row r="1422" spans="2:5" x14ac:dyDescent="0.35">
      <c r="B1422" s="42"/>
      <c r="C1422" s="2"/>
      <c r="E1422" s="2"/>
    </row>
    <row r="1423" spans="2:5" x14ac:dyDescent="0.35">
      <c r="B1423" s="42"/>
      <c r="C1423" s="2"/>
      <c r="E1423" s="2"/>
    </row>
    <row r="1424" spans="2:5" x14ac:dyDescent="0.35">
      <c r="B1424" s="42"/>
      <c r="C1424" s="2"/>
      <c r="E1424" s="2"/>
    </row>
    <row r="1425" spans="2:5" x14ac:dyDescent="0.35">
      <c r="B1425" s="42"/>
      <c r="C1425" s="2"/>
      <c r="E1425" s="2"/>
    </row>
    <row r="1426" spans="2:5" x14ac:dyDescent="0.35">
      <c r="B1426" s="42"/>
      <c r="C1426" s="2"/>
      <c r="E1426" s="2"/>
    </row>
    <row r="1427" spans="2:5" x14ac:dyDescent="0.35">
      <c r="B1427" s="42"/>
      <c r="C1427" s="2"/>
      <c r="E1427" s="2"/>
    </row>
    <row r="1428" spans="2:5" x14ac:dyDescent="0.35">
      <c r="B1428" s="42"/>
      <c r="C1428" s="2"/>
      <c r="E1428" s="2"/>
    </row>
    <row r="1429" spans="2:5" x14ac:dyDescent="0.35">
      <c r="B1429" s="42"/>
      <c r="C1429" s="2"/>
      <c r="E1429" s="2"/>
    </row>
    <row r="1430" spans="2:5" x14ac:dyDescent="0.35">
      <c r="B1430" s="42"/>
      <c r="C1430" s="2"/>
      <c r="E1430" s="2"/>
    </row>
    <row r="1431" spans="2:5" x14ac:dyDescent="0.35">
      <c r="B1431" s="42"/>
      <c r="C1431" s="2"/>
      <c r="E1431" s="2"/>
    </row>
    <row r="1432" spans="2:5" x14ac:dyDescent="0.35">
      <c r="B1432" s="42"/>
      <c r="C1432" s="2"/>
      <c r="E1432" s="2"/>
    </row>
    <row r="1433" spans="2:5" x14ac:dyDescent="0.35">
      <c r="B1433" s="42"/>
      <c r="C1433" s="2"/>
      <c r="E1433" s="2"/>
    </row>
    <row r="1434" spans="2:5" x14ac:dyDescent="0.35">
      <c r="B1434" s="42"/>
      <c r="C1434" s="2"/>
      <c r="E1434" s="2"/>
    </row>
    <row r="1435" spans="2:5" x14ac:dyDescent="0.35">
      <c r="B1435" s="42"/>
      <c r="C1435" s="2"/>
      <c r="E1435" s="2"/>
    </row>
    <row r="1436" spans="2:5" x14ac:dyDescent="0.35">
      <c r="B1436" s="42"/>
      <c r="C1436" s="2"/>
      <c r="E1436" s="2"/>
    </row>
    <row r="1437" spans="2:5" x14ac:dyDescent="0.35">
      <c r="B1437" s="42"/>
      <c r="C1437" s="2"/>
      <c r="E1437" s="2"/>
    </row>
    <row r="1438" spans="2:5" x14ac:dyDescent="0.35">
      <c r="B1438" s="42"/>
      <c r="C1438" s="2"/>
      <c r="E1438" s="2"/>
    </row>
    <row r="1439" spans="2:5" x14ac:dyDescent="0.35">
      <c r="B1439" s="42"/>
      <c r="C1439" s="2"/>
      <c r="E1439" s="2"/>
    </row>
    <row r="1440" spans="2:5" x14ac:dyDescent="0.35">
      <c r="B1440" s="42"/>
      <c r="C1440" s="2"/>
      <c r="E1440" s="2"/>
    </row>
    <row r="1441" spans="2:5" x14ac:dyDescent="0.35">
      <c r="B1441" s="42"/>
      <c r="C1441" s="2"/>
      <c r="E1441" s="2"/>
    </row>
    <row r="1442" spans="2:5" x14ac:dyDescent="0.35">
      <c r="B1442" s="42"/>
      <c r="C1442" s="2"/>
      <c r="E1442" s="2"/>
    </row>
    <row r="1443" spans="2:5" x14ac:dyDescent="0.35">
      <c r="B1443" s="42"/>
      <c r="C1443" s="2"/>
      <c r="E1443" s="2"/>
    </row>
    <row r="1444" spans="2:5" x14ac:dyDescent="0.35">
      <c r="B1444" s="42"/>
      <c r="C1444" s="2"/>
      <c r="E1444" s="2"/>
    </row>
    <row r="1445" spans="2:5" x14ac:dyDescent="0.35">
      <c r="B1445" s="42"/>
      <c r="C1445" s="2"/>
      <c r="E1445" s="2"/>
    </row>
    <row r="1446" spans="2:5" x14ac:dyDescent="0.35">
      <c r="B1446" s="42"/>
      <c r="C1446" s="2"/>
      <c r="E1446" s="2"/>
    </row>
    <row r="1447" spans="2:5" x14ac:dyDescent="0.35">
      <c r="B1447" s="42"/>
      <c r="C1447" s="2"/>
      <c r="E1447" s="2"/>
    </row>
    <row r="1448" spans="2:5" x14ac:dyDescent="0.35">
      <c r="B1448" s="42"/>
      <c r="C1448" s="2"/>
      <c r="E1448" s="2"/>
    </row>
    <row r="1449" spans="2:5" x14ac:dyDescent="0.35">
      <c r="B1449" s="42"/>
      <c r="C1449" s="2"/>
      <c r="E1449" s="2"/>
    </row>
    <row r="1450" spans="2:5" x14ac:dyDescent="0.35">
      <c r="B1450" s="42"/>
      <c r="C1450" s="2"/>
      <c r="E1450" s="2"/>
    </row>
    <row r="1451" spans="2:5" x14ac:dyDescent="0.35">
      <c r="B1451" s="42"/>
      <c r="C1451" s="2"/>
      <c r="E1451" s="2"/>
    </row>
    <row r="1452" spans="2:5" x14ac:dyDescent="0.35">
      <c r="B1452" s="42"/>
      <c r="C1452" s="2"/>
      <c r="E1452" s="2"/>
    </row>
    <row r="1453" spans="2:5" x14ac:dyDescent="0.35">
      <c r="B1453" s="42"/>
      <c r="C1453" s="2"/>
      <c r="E1453" s="2"/>
    </row>
    <row r="1454" spans="2:5" x14ac:dyDescent="0.35">
      <c r="B1454" s="42"/>
      <c r="C1454" s="2"/>
      <c r="E1454" s="2"/>
    </row>
    <row r="1455" spans="2:5" x14ac:dyDescent="0.35">
      <c r="B1455" s="42"/>
      <c r="C1455" s="2"/>
      <c r="E1455" s="2"/>
    </row>
    <row r="1456" spans="2:5" x14ac:dyDescent="0.35">
      <c r="B1456" s="42"/>
      <c r="C1456" s="2"/>
      <c r="E1456" s="2"/>
    </row>
    <row r="1457" spans="2:5" x14ac:dyDescent="0.35">
      <c r="B1457" s="42"/>
      <c r="C1457" s="2"/>
      <c r="E1457" s="2"/>
    </row>
    <row r="1458" spans="2:5" x14ac:dyDescent="0.35">
      <c r="B1458" s="42"/>
      <c r="C1458" s="2"/>
      <c r="E1458" s="2"/>
    </row>
    <row r="1459" spans="2:5" x14ac:dyDescent="0.35">
      <c r="B1459" s="42"/>
      <c r="C1459" s="2"/>
      <c r="E1459" s="2"/>
    </row>
    <row r="1460" spans="2:5" x14ac:dyDescent="0.35">
      <c r="B1460" s="42"/>
      <c r="C1460" s="2"/>
      <c r="E1460" s="2"/>
    </row>
    <row r="1461" spans="2:5" x14ac:dyDescent="0.35">
      <c r="B1461" s="42"/>
      <c r="C1461" s="2"/>
      <c r="E1461" s="2"/>
    </row>
    <row r="1462" spans="2:5" x14ac:dyDescent="0.35">
      <c r="B1462" s="42"/>
      <c r="C1462" s="2"/>
      <c r="E1462" s="2"/>
    </row>
    <row r="1463" spans="2:5" x14ac:dyDescent="0.35">
      <c r="B1463" s="42"/>
      <c r="C1463" s="2"/>
      <c r="E1463" s="2"/>
    </row>
    <row r="1464" spans="2:5" x14ac:dyDescent="0.35">
      <c r="B1464" s="42"/>
      <c r="C1464" s="2"/>
      <c r="E1464" s="2"/>
    </row>
    <row r="1465" spans="2:5" x14ac:dyDescent="0.35">
      <c r="B1465" s="42"/>
      <c r="C1465" s="2"/>
      <c r="E1465" s="2"/>
    </row>
    <row r="1466" spans="2:5" x14ac:dyDescent="0.35">
      <c r="B1466" s="42"/>
      <c r="C1466" s="2"/>
      <c r="E1466" s="2"/>
    </row>
    <row r="1467" spans="2:5" x14ac:dyDescent="0.35">
      <c r="B1467" s="42"/>
      <c r="C1467" s="2"/>
      <c r="E1467" s="2"/>
    </row>
    <row r="1468" spans="2:5" x14ac:dyDescent="0.35">
      <c r="B1468" s="42"/>
      <c r="C1468" s="2"/>
      <c r="E1468" s="2"/>
    </row>
    <row r="1469" spans="2:5" x14ac:dyDescent="0.35">
      <c r="B1469" s="42"/>
      <c r="C1469" s="2"/>
      <c r="E1469" s="2"/>
    </row>
    <row r="1470" spans="2:5" x14ac:dyDescent="0.35">
      <c r="B1470" s="42"/>
      <c r="C1470" s="2"/>
      <c r="E1470" s="2"/>
    </row>
    <row r="1471" spans="2:5" x14ac:dyDescent="0.35">
      <c r="B1471" s="42"/>
      <c r="C1471" s="2"/>
      <c r="E1471" s="2"/>
    </row>
    <row r="1472" spans="2:5" x14ac:dyDescent="0.35">
      <c r="B1472" s="42"/>
      <c r="C1472" s="2"/>
      <c r="E1472" s="2"/>
    </row>
    <row r="1473" spans="2:5" x14ac:dyDescent="0.35">
      <c r="B1473" s="42"/>
      <c r="C1473" s="2"/>
      <c r="E1473" s="2"/>
    </row>
    <row r="1474" spans="2:5" x14ac:dyDescent="0.35">
      <c r="B1474" s="42"/>
      <c r="C1474" s="2"/>
      <c r="E1474" s="2"/>
    </row>
    <row r="1475" spans="2:5" x14ac:dyDescent="0.35">
      <c r="B1475" s="42"/>
      <c r="C1475" s="2"/>
      <c r="E1475" s="2"/>
    </row>
    <row r="1476" spans="2:5" x14ac:dyDescent="0.35">
      <c r="B1476" s="42"/>
      <c r="C1476" s="2"/>
      <c r="E1476" s="2"/>
    </row>
    <row r="1477" spans="2:5" x14ac:dyDescent="0.35">
      <c r="B1477" s="42"/>
      <c r="C1477" s="2"/>
      <c r="E1477" s="2"/>
    </row>
    <row r="1478" spans="2:5" x14ac:dyDescent="0.35">
      <c r="B1478" s="42"/>
      <c r="C1478" s="2"/>
      <c r="E1478" s="2"/>
    </row>
    <row r="1479" spans="2:5" x14ac:dyDescent="0.35">
      <c r="B1479" s="42"/>
      <c r="C1479" s="2"/>
      <c r="E1479" s="2"/>
    </row>
    <row r="1480" spans="2:5" x14ac:dyDescent="0.35">
      <c r="B1480" s="42"/>
      <c r="C1480" s="2"/>
      <c r="E1480" s="2"/>
    </row>
    <row r="1481" spans="2:5" x14ac:dyDescent="0.35">
      <c r="B1481" s="42"/>
      <c r="C1481" s="2"/>
      <c r="E1481" s="2"/>
    </row>
    <row r="1482" spans="2:5" x14ac:dyDescent="0.35">
      <c r="B1482" s="42"/>
      <c r="C1482" s="2"/>
      <c r="E1482" s="2"/>
    </row>
    <row r="1483" spans="2:5" x14ac:dyDescent="0.35">
      <c r="B1483" s="42"/>
      <c r="C1483" s="2"/>
      <c r="E1483" s="2"/>
    </row>
    <row r="1484" spans="2:5" x14ac:dyDescent="0.35">
      <c r="B1484" s="42"/>
      <c r="C1484" s="2"/>
      <c r="E1484" s="2"/>
    </row>
    <row r="1485" spans="2:5" x14ac:dyDescent="0.35">
      <c r="B1485" s="42"/>
      <c r="C1485" s="2"/>
      <c r="E1485" s="2"/>
    </row>
    <row r="1486" spans="2:5" x14ac:dyDescent="0.35">
      <c r="B1486" s="42"/>
      <c r="C1486" s="2"/>
      <c r="E1486" s="2"/>
    </row>
    <row r="1487" spans="2:5" x14ac:dyDescent="0.35">
      <c r="B1487" s="42"/>
      <c r="C1487" s="2"/>
      <c r="E1487" s="2"/>
    </row>
    <row r="1488" spans="2:5" x14ac:dyDescent="0.35">
      <c r="B1488" s="42"/>
      <c r="C1488" s="2"/>
      <c r="E1488" s="2"/>
    </row>
    <row r="1489" spans="2:5" x14ac:dyDescent="0.35">
      <c r="B1489" s="42"/>
      <c r="C1489" s="2"/>
      <c r="E1489" s="2"/>
    </row>
    <row r="1490" spans="2:5" x14ac:dyDescent="0.35">
      <c r="B1490" s="42"/>
      <c r="C1490" s="2"/>
      <c r="E1490" s="2"/>
    </row>
    <row r="1491" spans="2:5" x14ac:dyDescent="0.35">
      <c r="B1491" s="42"/>
      <c r="C1491" s="2"/>
      <c r="E1491" s="2"/>
    </row>
    <row r="1492" spans="2:5" x14ac:dyDescent="0.35">
      <c r="B1492" s="42"/>
      <c r="C1492" s="2"/>
      <c r="E1492" s="2"/>
    </row>
    <row r="1493" spans="2:5" x14ac:dyDescent="0.35">
      <c r="B1493" s="42"/>
      <c r="C1493" s="2"/>
      <c r="E1493" s="2"/>
    </row>
    <row r="1494" spans="2:5" x14ac:dyDescent="0.35">
      <c r="B1494" s="42"/>
      <c r="C1494" s="2"/>
      <c r="E1494" s="2"/>
    </row>
    <row r="1495" spans="2:5" x14ac:dyDescent="0.35">
      <c r="B1495" s="42"/>
      <c r="C1495" s="2"/>
      <c r="E1495" s="2"/>
    </row>
    <row r="1496" spans="2:5" x14ac:dyDescent="0.35">
      <c r="B1496" s="42"/>
      <c r="C1496" s="2"/>
      <c r="E1496" s="2"/>
    </row>
    <row r="1497" spans="2:5" x14ac:dyDescent="0.35">
      <c r="B1497" s="42"/>
      <c r="C1497" s="2"/>
      <c r="E1497" s="2"/>
    </row>
    <row r="1498" spans="2:5" x14ac:dyDescent="0.35">
      <c r="B1498" s="42"/>
      <c r="C1498" s="2"/>
      <c r="E1498" s="2"/>
    </row>
    <row r="1499" spans="2:5" x14ac:dyDescent="0.35">
      <c r="B1499" s="42"/>
      <c r="C1499" s="2"/>
      <c r="E1499" s="2"/>
    </row>
    <row r="1500" spans="2:5" x14ac:dyDescent="0.35">
      <c r="B1500" s="42"/>
      <c r="C1500" s="2"/>
      <c r="E1500" s="2"/>
    </row>
    <row r="1501" spans="2:5" x14ac:dyDescent="0.35">
      <c r="B1501" s="42"/>
      <c r="C1501" s="2"/>
      <c r="E1501" s="2"/>
    </row>
    <row r="1502" spans="2:5" x14ac:dyDescent="0.35">
      <c r="B1502" s="42"/>
      <c r="C1502" s="2"/>
      <c r="E1502" s="2"/>
    </row>
    <row r="1503" spans="2:5" x14ac:dyDescent="0.35">
      <c r="B1503" s="42"/>
      <c r="C1503" s="2"/>
      <c r="E1503" s="2"/>
    </row>
    <row r="1504" spans="2:5" x14ac:dyDescent="0.35">
      <c r="B1504" s="42"/>
      <c r="C1504" s="2"/>
      <c r="E1504" s="2"/>
    </row>
    <row r="1505" spans="2:5" x14ac:dyDescent="0.35">
      <c r="B1505" s="42"/>
      <c r="C1505" s="2"/>
      <c r="E1505" s="2"/>
    </row>
    <row r="1506" spans="2:5" x14ac:dyDescent="0.35">
      <c r="B1506" s="42"/>
      <c r="C1506" s="2"/>
      <c r="E1506" s="2"/>
    </row>
    <row r="1507" spans="2:5" x14ac:dyDescent="0.35">
      <c r="B1507" s="42"/>
      <c r="C1507" s="2"/>
      <c r="E1507" s="2"/>
    </row>
    <row r="1508" spans="2:5" x14ac:dyDescent="0.35">
      <c r="B1508" s="42"/>
      <c r="C1508" s="2"/>
      <c r="E1508" s="2"/>
    </row>
    <row r="1509" spans="2:5" x14ac:dyDescent="0.35">
      <c r="B1509" s="42"/>
      <c r="C1509" s="2"/>
      <c r="E1509" s="2"/>
    </row>
    <row r="1510" spans="2:5" x14ac:dyDescent="0.35">
      <c r="B1510" s="42"/>
      <c r="C1510" s="2"/>
      <c r="E1510" s="2"/>
    </row>
    <row r="1511" spans="2:5" x14ac:dyDescent="0.35">
      <c r="B1511" s="42"/>
      <c r="C1511" s="2"/>
      <c r="E1511" s="2"/>
    </row>
    <row r="1512" spans="2:5" x14ac:dyDescent="0.35">
      <c r="B1512" s="42"/>
      <c r="C1512" s="2"/>
      <c r="E1512" s="2"/>
    </row>
    <row r="1513" spans="2:5" x14ac:dyDescent="0.35">
      <c r="B1513" s="42"/>
      <c r="C1513" s="2"/>
      <c r="E1513" s="2"/>
    </row>
    <row r="1514" spans="2:5" x14ac:dyDescent="0.35">
      <c r="B1514" s="42"/>
      <c r="C1514" s="2"/>
      <c r="E1514" s="2"/>
    </row>
    <row r="1515" spans="2:5" x14ac:dyDescent="0.35">
      <c r="B1515" s="42"/>
      <c r="C1515" s="2"/>
      <c r="E1515" s="2"/>
    </row>
    <row r="1516" spans="2:5" x14ac:dyDescent="0.35">
      <c r="B1516" s="42"/>
      <c r="C1516" s="2"/>
      <c r="E1516" s="2"/>
    </row>
    <row r="1517" spans="2:5" x14ac:dyDescent="0.35">
      <c r="B1517" s="42"/>
      <c r="C1517" s="2"/>
      <c r="E1517" s="2"/>
    </row>
    <row r="1518" spans="2:5" x14ac:dyDescent="0.35">
      <c r="B1518" s="42"/>
      <c r="C1518" s="2"/>
      <c r="E1518" s="2"/>
    </row>
    <row r="1519" spans="2:5" x14ac:dyDescent="0.35">
      <c r="B1519" s="42"/>
      <c r="C1519" s="2"/>
      <c r="E1519" s="2"/>
    </row>
    <row r="1520" spans="2:5" x14ac:dyDescent="0.35">
      <c r="B1520" s="42"/>
      <c r="C1520" s="2"/>
      <c r="E1520" s="2"/>
    </row>
    <row r="1521" spans="2:5" x14ac:dyDescent="0.35">
      <c r="B1521" s="42"/>
      <c r="C1521" s="2"/>
      <c r="E1521" s="2"/>
    </row>
    <row r="1522" spans="2:5" x14ac:dyDescent="0.35">
      <c r="B1522" s="42"/>
      <c r="C1522" s="2"/>
      <c r="E1522" s="2"/>
    </row>
    <row r="1523" spans="2:5" x14ac:dyDescent="0.35">
      <c r="B1523" s="42"/>
      <c r="C1523" s="2"/>
      <c r="E1523" s="2"/>
    </row>
    <row r="1524" spans="2:5" x14ac:dyDescent="0.35">
      <c r="B1524" s="42"/>
      <c r="C1524" s="2"/>
      <c r="E1524" s="2"/>
    </row>
    <row r="1525" spans="2:5" x14ac:dyDescent="0.35">
      <c r="B1525" s="42"/>
      <c r="C1525" s="2"/>
      <c r="E1525" s="2"/>
    </row>
    <row r="1526" spans="2:5" x14ac:dyDescent="0.35">
      <c r="B1526" s="42"/>
      <c r="C1526" s="2"/>
      <c r="E1526" s="2"/>
    </row>
    <row r="1527" spans="2:5" x14ac:dyDescent="0.35">
      <c r="B1527" s="42"/>
      <c r="C1527" s="2"/>
      <c r="E1527" s="2"/>
    </row>
    <row r="1528" spans="2:5" x14ac:dyDescent="0.35">
      <c r="B1528" s="42"/>
      <c r="C1528" s="2"/>
      <c r="E1528" s="2"/>
    </row>
    <row r="1529" spans="2:5" x14ac:dyDescent="0.35">
      <c r="B1529" s="42"/>
      <c r="C1529" s="2"/>
      <c r="E1529" s="2"/>
    </row>
    <row r="1530" spans="2:5" x14ac:dyDescent="0.35">
      <c r="B1530" s="42"/>
      <c r="C1530" s="2"/>
      <c r="E1530" s="2"/>
    </row>
    <row r="1531" spans="2:5" x14ac:dyDescent="0.35">
      <c r="B1531" s="42"/>
      <c r="C1531" s="2"/>
      <c r="E1531" s="2"/>
    </row>
    <row r="1532" spans="2:5" x14ac:dyDescent="0.35">
      <c r="B1532" s="42"/>
      <c r="C1532" s="2"/>
      <c r="E1532" s="2"/>
    </row>
    <row r="1533" spans="2:5" x14ac:dyDescent="0.35">
      <c r="B1533" s="42"/>
      <c r="C1533" s="2"/>
      <c r="E1533" s="2"/>
    </row>
    <row r="1534" spans="2:5" x14ac:dyDescent="0.35">
      <c r="B1534" s="42"/>
      <c r="C1534" s="2"/>
      <c r="E1534" s="2"/>
    </row>
    <row r="1535" spans="2:5" x14ac:dyDescent="0.35">
      <c r="B1535" s="42"/>
      <c r="C1535" s="2"/>
      <c r="E1535" s="2"/>
    </row>
    <row r="1536" spans="2:5" x14ac:dyDescent="0.35">
      <c r="B1536" s="42"/>
      <c r="C1536" s="2"/>
      <c r="E1536" s="2"/>
    </row>
    <row r="1537" spans="2:5" x14ac:dyDescent="0.35">
      <c r="B1537" s="42"/>
      <c r="C1537" s="2"/>
      <c r="E1537" s="2"/>
    </row>
    <row r="1538" spans="2:5" x14ac:dyDescent="0.35">
      <c r="B1538" s="42"/>
      <c r="C1538" s="2"/>
      <c r="E1538" s="2"/>
    </row>
    <row r="1539" spans="2:5" x14ac:dyDescent="0.35">
      <c r="B1539" s="42"/>
      <c r="C1539" s="2"/>
      <c r="E1539" s="2"/>
    </row>
    <row r="1540" spans="2:5" x14ac:dyDescent="0.35">
      <c r="B1540" s="42"/>
      <c r="C1540" s="2"/>
      <c r="E1540" s="2"/>
    </row>
    <row r="1541" spans="2:5" x14ac:dyDescent="0.35">
      <c r="B1541" s="42"/>
      <c r="C1541" s="2"/>
      <c r="E1541" s="2"/>
    </row>
    <row r="1542" spans="2:5" x14ac:dyDescent="0.35">
      <c r="B1542" s="42"/>
      <c r="C1542" s="2"/>
      <c r="E1542" s="2"/>
    </row>
    <row r="1543" spans="2:5" x14ac:dyDescent="0.35">
      <c r="B1543" s="42"/>
      <c r="C1543" s="2"/>
      <c r="E1543" s="2"/>
    </row>
    <row r="1544" spans="2:5" x14ac:dyDescent="0.35">
      <c r="B1544" s="42"/>
      <c r="C1544" s="2"/>
      <c r="E1544" s="2"/>
    </row>
    <row r="1545" spans="2:5" x14ac:dyDescent="0.35">
      <c r="B1545" s="42"/>
      <c r="C1545" s="2"/>
      <c r="E1545" s="2"/>
    </row>
    <row r="1546" spans="2:5" x14ac:dyDescent="0.35">
      <c r="B1546" s="42"/>
      <c r="C1546" s="2"/>
      <c r="E1546" s="2"/>
    </row>
    <row r="1547" spans="2:5" x14ac:dyDescent="0.35">
      <c r="B1547" s="42"/>
      <c r="C1547" s="2"/>
      <c r="E1547" s="2"/>
    </row>
    <row r="1548" spans="2:5" x14ac:dyDescent="0.35">
      <c r="B1548" s="42"/>
      <c r="C1548" s="2"/>
      <c r="E1548" s="2"/>
    </row>
    <row r="1549" spans="2:5" x14ac:dyDescent="0.35">
      <c r="B1549" s="42"/>
      <c r="C1549" s="2"/>
      <c r="E1549" s="2"/>
    </row>
    <row r="1550" spans="2:5" x14ac:dyDescent="0.35">
      <c r="B1550" s="42"/>
      <c r="C1550" s="2"/>
      <c r="E1550" s="2"/>
    </row>
    <row r="1551" spans="2:5" x14ac:dyDescent="0.35">
      <c r="B1551" s="42"/>
      <c r="C1551" s="2"/>
      <c r="E1551" s="2"/>
    </row>
    <row r="1552" spans="2:5" x14ac:dyDescent="0.35">
      <c r="B1552" s="42"/>
      <c r="C1552" s="2"/>
      <c r="E1552" s="2"/>
    </row>
    <row r="1553" spans="2:5" x14ac:dyDescent="0.35">
      <c r="B1553" s="42"/>
      <c r="C1553" s="2"/>
      <c r="E1553" s="2"/>
    </row>
    <row r="1554" spans="2:5" x14ac:dyDescent="0.35">
      <c r="B1554" s="42"/>
      <c r="C1554" s="2"/>
      <c r="E1554" s="2"/>
    </row>
    <row r="1555" spans="2:5" x14ac:dyDescent="0.35">
      <c r="B1555" s="42"/>
      <c r="C1555" s="2"/>
      <c r="E1555" s="2"/>
    </row>
    <row r="1556" spans="2:5" x14ac:dyDescent="0.35">
      <c r="B1556" s="42"/>
      <c r="C1556" s="2"/>
      <c r="E1556" s="2"/>
    </row>
    <row r="1557" spans="2:5" x14ac:dyDescent="0.35">
      <c r="B1557" s="42"/>
      <c r="C1557" s="2"/>
      <c r="E1557" s="2"/>
    </row>
    <row r="1558" spans="2:5" x14ac:dyDescent="0.35">
      <c r="B1558" s="42"/>
      <c r="C1558" s="2"/>
      <c r="E1558" s="2"/>
    </row>
    <row r="1559" spans="2:5" x14ac:dyDescent="0.35">
      <c r="B1559" s="42"/>
      <c r="C1559" s="2"/>
      <c r="E1559" s="2"/>
    </row>
    <row r="1560" spans="2:5" x14ac:dyDescent="0.35">
      <c r="B1560" s="42"/>
      <c r="C1560" s="2"/>
      <c r="E1560" s="2"/>
    </row>
    <row r="1561" spans="2:5" x14ac:dyDescent="0.35">
      <c r="B1561" s="42"/>
      <c r="C1561" s="2"/>
      <c r="E1561" s="2"/>
    </row>
    <row r="1562" spans="2:5" x14ac:dyDescent="0.35">
      <c r="B1562" s="42"/>
      <c r="C1562" s="2"/>
      <c r="E1562" s="2"/>
    </row>
    <row r="1563" spans="2:5" x14ac:dyDescent="0.35">
      <c r="B1563" s="42"/>
      <c r="C1563" s="2"/>
      <c r="E1563" s="2"/>
    </row>
    <row r="1564" spans="2:5" x14ac:dyDescent="0.35">
      <c r="B1564" s="42"/>
      <c r="C1564" s="2"/>
      <c r="E1564" s="2"/>
    </row>
    <row r="1565" spans="2:5" x14ac:dyDescent="0.35">
      <c r="B1565" s="42"/>
      <c r="C1565" s="2"/>
      <c r="E1565" s="2"/>
    </row>
    <row r="1566" spans="2:5" x14ac:dyDescent="0.35">
      <c r="B1566" s="42"/>
      <c r="C1566" s="2"/>
      <c r="E1566" s="2"/>
    </row>
    <row r="1567" spans="2:5" x14ac:dyDescent="0.35">
      <c r="B1567" s="42"/>
      <c r="C1567" s="2"/>
      <c r="E1567" s="2"/>
    </row>
    <row r="1568" spans="2:5" x14ac:dyDescent="0.35">
      <c r="B1568" s="42"/>
      <c r="C1568" s="2"/>
      <c r="E1568" s="2"/>
    </row>
    <row r="1569" spans="2:5" x14ac:dyDescent="0.35">
      <c r="B1569" s="42"/>
      <c r="C1569" s="2"/>
      <c r="E1569" s="2"/>
    </row>
    <row r="1570" spans="2:5" x14ac:dyDescent="0.35">
      <c r="B1570" s="42"/>
      <c r="C1570" s="2"/>
      <c r="E1570" s="2"/>
    </row>
    <row r="1571" spans="2:5" x14ac:dyDescent="0.35">
      <c r="B1571" s="42"/>
      <c r="C1571" s="2"/>
      <c r="E1571" s="2"/>
    </row>
    <row r="1572" spans="2:5" x14ac:dyDescent="0.35">
      <c r="B1572" s="42"/>
      <c r="C1572" s="2"/>
      <c r="E1572" s="2"/>
    </row>
    <row r="1573" spans="2:5" x14ac:dyDescent="0.35">
      <c r="B1573" s="42"/>
      <c r="C1573" s="2"/>
      <c r="E1573" s="2"/>
    </row>
    <row r="1574" spans="2:5" x14ac:dyDescent="0.35">
      <c r="B1574" s="42"/>
      <c r="C1574" s="2"/>
      <c r="E1574" s="2"/>
    </row>
    <row r="1575" spans="2:5" x14ac:dyDescent="0.35">
      <c r="B1575" s="42"/>
      <c r="C1575" s="2"/>
      <c r="E1575" s="2"/>
    </row>
    <row r="1576" spans="2:5" x14ac:dyDescent="0.35">
      <c r="B1576" s="42"/>
      <c r="C1576" s="2"/>
      <c r="E1576" s="2"/>
    </row>
    <row r="1577" spans="2:5" x14ac:dyDescent="0.35">
      <c r="B1577" s="42"/>
      <c r="C1577" s="2"/>
      <c r="E1577" s="2"/>
    </row>
    <row r="1578" spans="2:5" x14ac:dyDescent="0.35">
      <c r="B1578" s="42"/>
      <c r="C1578" s="2"/>
      <c r="E1578" s="2"/>
    </row>
    <row r="1579" spans="2:5" x14ac:dyDescent="0.35">
      <c r="B1579" s="42"/>
      <c r="C1579" s="2"/>
      <c r="E1579" s="2"/>
    </row>
    <row r="1580" spans="2:5" x14ac:dyDescent="0.35">
      <c r="B1580" s="42"/>
      <c r="C1580" s="2"/>
      <c r="E1580" s="2"/>
    </row>
    <row r="1581" spans="2:5" x14ac:dyDescent="0.35">
      <c r="B1581" s="42"/>
      <c r="C1581" s="2"/>
      <c r="E1581" s="2"/>
    </row>
    <row r="1582" spans="2:5" x14ac:dyDescent="0.35">
      <c r="B1582" s="42"/>
      <c r="C1582" s="2"/>
      <c r="E1582" s="2"/>
    </row>
    <row r="1583" spans="2:5" x14ac:dyDescent="0.35">
      <c r="B1583" s="42"/>
      <c r="C1583" s="2"/>
      <c r="E1583" s="2"/>
    </row>
    <row r="1584" spans="2:5" x14ac:dyDescent="0.35">
      <c r="B1584" s="42"/>
      <c r="C1584" s="2"/>
      <c r="E1584" s="2"/>
    </row>
    <row r="1585" spans="2:5" x14ac:dyDescent="0.35">
      <c r="B1585" s="42"/>
      <c r="C1585" s="2"/>
      <c r="E1585" s="2"/>
    </row>
    <row r="1586" spans="2:5" x14ac:dyDescent="0.35">
      <c r="B1586" s="42"/>
      <c r="C1586" s="2"/>
      <c r="E1586" s="2"/>
    </row>
    <row r="1587" spans="2:5" x14ac:dyDescent="0.35">
      <c r="B1587" s="42"/>
      <c r="C1587" s="2"/>
      <c r="E1587" s="2"/>
    </row>
    <row r="1588" spans="2:5" x14ac:dyDescent="0.35">
      <c r="B1588" s="42"/>
      <c r="C1588" s="2"/>
      <c r="E1588" s="2"/>
    </row>
    <row r="1589" spans="2:5" x14ac:dyDescent="0.35">
      <c r="B1589" s="42"/>
      <c r="C1589" s="2"/>
      <c r="E1589" s="2"/>
    </row>
    <row r="1590" spans="2:5" x14ac:dyDescent="0.35">
      <c r="B1590" s="42"/>
      <c r="C1590" s="2"/>
      <c r="E1590" s="2"/>
    </row>
    <row r="1591" spans="2:5" x14ac:dyDescent="0.35">
      <c r="B1591" s="42"/>
      <c r="C1591" s="2"/>
      <c r="E1591" s="2"/>
    </row>
    <row r="1592" spans="2:5" x14ac:dyDescent="0.35">
      <c r="B1592" s="42"/>
      <c r="C1592" s="2"/>
      <c r="E1592" s="2"/>
    </row>
    <row r="1593" spans="2:5" x14ac:dyDescent="0.35">
      <c r="B1593" s="42"/>
      <c r="C1593" s="2"/>
      <c r="E1593" s="2"/>
    </row>
    <row r="1594" spans="2:5" x14ac:dyDescent="0.35">
      <c r="B1594" s="42"/>
      <c r="C1594" s="2"/>
      <c r="E1594" s="2"/>
    </row>
    <row r="1595" spans="2:5" x14ac:dyDescent="0.35">
      <c r="B1595" s="42"/>
      <c r="C1595" s="2"/>
      <c r="E1595" s="2"/>
    </row>
    <row r="1596" spans="2:5" x14ac:dyDescent="0.35">
      <c r="B1596" s="42"/>
      <c r="C1596" s="2"/>
      <c r="E1596" s="2"/>
    </row>
    <row r="1597" spans="2:5" x14ac:dyDescent="0.35">
      <c r="B1597" s="42"/>
      <c r="C1597" s="2"/>
      <c r="E1597" s="2"/>
    </row>
    <row r="1598" spans="2:5" x14ac:dyDescent="0.35">
      <c r="B1598" s="42"/>
      <c r="C1598" s="2"/>
      <c r="E1598" s="2"/>
    </row>
    <row r="1599" spans="2:5" x14ac:dyDescent="0.35">
      <c r="B1599" s="42"/>
      <c r="C1599" s="2"/>
      <c r="E1599" s="2"/>
    </row>
    <row r="1600" spans="2:5" x14ac:dyDescent="0.35">
      <c r="B1600" s="42"/>
      <c r="C1600" s="2"/>
      <c r="E1600" s="2"/>
    </row>
    <row r="1601" spans="2:5" x14ac:dyDescent="0.35">
      <c r="B1601" s="42"/>
      <c r="C1601" s="2"/>
      <c r="E1601" s="2"/>
    </row>
    <row r="1602" spans="2:5" x14ac:dyDescent="0.35">
      <c r="B1602" s="42"/>
      <c r="C1602" s="2"/>
      <c r="E1602" s="2"/>
    </row>
    <row r="1603" spans="2:5" x14ac:dyDescent="0.35">
      <c r="B1603" s="42"/>
      <c r="C1603" s="2"/>
      <c r="E1603" s="2"/>
    </row>
    <row r="1604" spans="2:5" x14ac:dyDescent="0.35">
      <c r="B1604" s="42"/>
      <c r="C1604" s="2"/>
      <c r="E1604" s="2"/>
    </row>
    <row r="1605" spans="2:5" x14ac:dyDescent="0.35">
      <c r="B1605" s="42"/>
      <c r="C1605" s="2"/>
      <c r="E1605" s="2"/>
    </row>
    <row r="1606" spans="2:5" x14ac:dyDescent="0.35">
      <c r="B1606" s="42"/>
      <c r="C1606" s="2"/>
      <c r="E1606" s="2"/>
    </row>
    <row r="1607" spans="2:5" x14ac:dyDescent="0.35">
      <c r="B1607" s="42"/>
      <c r="C1607" s="2"/>
      <c r="E1607" s="2"/>
    </row>
    <row r="1608" spans="2:5" x14ac:dyDescent="0.35">
      <c r="B1608" s="42"/>
      <c r="C1608" s="2"/>
      <c r="E1608" s="2"/>
    </row>
    <row r="1609" spans="2:5" x14ac:dyDescent="0.35">
      <c r="B1609" s="42"/>
      <c r="C1609" s="2"/>
      <c r="E1609" s="2"/>
    </row>
    <row r="1610" spans="2:5" x14ac:dyDescent="0.35">
      <c r="B1610" s="42"/>
      <c r="C1610" s="2"/>
      <c r="E1610" s="2"/>
    </row>
    <row r="1611" spans="2:5" x14ac:dyDescent="0.35">
      <c r="B1611" s="42"/>
      <c r="C1611" s="2"/>
      <c r="E1611" s="2"/>
    </row>
    <row r="1612" spans="2:5" x14ac:dyDescent="0.35">
      <c r="B1612" s="42"/>
      <c r="C1612" s="2"/>
      <c r="E1612" s="2"/>
    </row>
    <row r="1613" spans="2:5" x14ac:dyDescent="0.35">
      <c r="B1613" s="42"/>
      <c r="C1613" s="2"/>
      <c r="E1613" s="2"/>
    </row>
    <row r="1614" spans="2:5" x14ac:dyDescent="0.35">
      <c r="B1614" s="42"/>
      <c r="C1614" s="2"/>
      <c r="E1614" s="2"/>
    </row>
    <row r="1615" spans="2:5" x14ac:dyDescent="0.35">
      <c r="B1615" s="42"/>
      <c r="C1615" s="2"/>
      <c r="E1615" s="2"/>
    </row>
    <row r="1616" spans="2:5" x14ac:dyDescent="0.35">
      <c r="B1616" s="42"/>
      <c r="C1616" s="2"/>
      <c r="E1616" s="2"/>
    </row>
    <row r="1617" spans="2:5" x14ac:dyDescent="0.35">
      <c r="B1617" s="42"/>
      <c r="C1617" s="2"/>
      <c r="E1617" s="2"/>
    </row>
    <row r="1618" spans="2:5" x14ac:dyDescent="0.35">
      <c r="B1618" s="42"/>
      <c r="C1618" s="2"/>
      <c r="E1618" s="2"/>
    </row>
    <row r="1619" spans="2:5" x14ac:dyDescent="0.35">
      <c r="B1619" s="42"/>
      <c r="C1619" s="2"/>
      <c r="E1619" s="2"/>
    </row>
    <row r="1620" spans="2:5" x14ac:dyDescent="0.35">
      <c r="B1620" s="42"/>
      <c r="C1620" s="2"/>
      <c r="E1620" s="2"/>
    </row>
    <row r="1621" spans="2:5" x14ac:dyDescent="0.35">
      <c r="B1621" s="42"/>
      <c r="C1621" s="2"/>
      <c r="E1621" s="2"/>
    </row>
    <row r="1622" spans="2:5" x14ac:dyDescent="0.35">
      <c r="B1622" s="42"/>
      <c r="C1622" s="2"/>
      <c r="E1622" s="2"/>
    </row>
    <row r="1623" spans="2:5" x14ac:dyDescent="0.35">
      <c r="B1623" s="42"/>
      <c r="C1623" s="2"/>
      <c r="E1623" s="2"/>
    </row>
    <row r="1624" spans="2:5" x14ac:dyDescent="0.35">
      <c r="B1624" s="42"/>
      <c r="C1624" s="2"/>
      <c r="E1624" s="2"/>
    </row>
    <row r="1625" spans="2:5" x14ac:dyDescent="0.35">
      <c r="B1625" s="42"/>
      <c r="C1625" s="2"/>
      <c r="E1625" s="2"/>
    </row>
    <row r="1626" spans="2:5" x14ac:dyDescent="0.35">
      <c r="B1626" s="42"/>
      <c r="C1626" s="2"/>
      <c r="E1626" s="2"/>
    </row>
    <row r="1627" spans="2:5" x14ac:dyDescent="0.35">
      <c r="B1627" s="42"/>
      <c r="C1627" s="2"/>
      <c r="E1627" s="2"/>
    </row>
    <row r="1628" spans="2:5" x14ac:dyDescent="0.35">
      <c r="B1628" s="42"/>
      <c r="C1628" s="2"/>
      <c r="E1628" s="2"/>
    </row>
    <row r="1629" spans="2:5" x14ac:dyDescent="0.35">
      <c r="B1629" s="42"/>
      <c r="C1629" s="2"/>
      <c r="E1629" s="2"/>
    </row>
    <row r="1630" spans="2:5" x14ac:dyDescent="0.35">
      <c r="B1630" s="42"/>
      <c r="C1630" s="2"/>
      <c r="E1630" s="2"/>
    </row>
    <row r="1631" spans="2:5" x14ac:dyDescent="0.35">
      <c r="B1631" s="42"/>
      <c r="C1631" s="2"/>
      <c r="E1631" s="2"/>
    </row>
    <row r="1632" spans="2:5" x14ac:dyDescent="0.35">
      <c r="B1632" s="42"/>
      <c r="C1632" s="2"/>
      <c r="E1632" s="2"/>
    </row>
    <row r="1633" spans="2:5" x14ac:dyDescent="0.35">
      <c r="B1633" s="42"/>
      <c r="C1633" s="2"/>
      <c r="E1633" s="2"/>
    </row>
    <row r="1634" spans="2:5" x14ac:dyDescent="0.35">
      <c r="B1634" s="42"/>
      <c r="C1634" s="2"/>
      <c r="E1634" s="2"/>
    </row>
    <row r="1635" spans="2:5" x14ac:dyDescent="0.35">
      <c r="B1635" s="42"/>
      <c r="C1635" s="2"/>
      <c r="E1635" s="2"/>
    </row>
    <row r="1636" spans="2:5" x14ac:dyDescent="0.35">
      <c r="B1636" s="42"/>
      <c r="C1636" s="2"/>
      <c r="E1636" s="2"/>
    </row>
    <row r="1637" spans="2:5" x14ac:dyDescent="0.35">
      <c r="B1637" s="42"/>
      <c r="C1637" s="2"/>
      <c r="E1637" s="2"/>
    </row>
    <row r="1638" spans="2:5" x14ac:dyDescent="0.35">
      <c r="B1638" s="42"/>
      <c r="C1638" s="2"/>
      <c r="E1638" s="2"/>
    </row>
    <row r="1639" spans="2:5" x14ac:dyDescent="0.35">
      <c r="B1639" s="42"/>
      <c r="C1639" s="2"/>
      <c r="E1639" s="2"/>
    </row>
    <row r="1640" spans="2:5" x14ac:dyDescent="0.35">
      <c r="B1640" s="42"/>
      <c r="C1640" s="2"/>
      <c r="E1640" s="2"/>
    </row>
    <row r="1641" spans="2:5" x14ac:dyDescent="0.35">
      <c r="B1641" s="42"/>
      <c r="C1641" s="2"/>
      <c r="E1641" s="2"/>
    </row>
    <row r="1642" spans="2:5" x14ac:dyDescent="0.35">
      <c r="B1642" s="42"/>
      <c r="C1642" s="2"/>
      <c r="E1642" s="2"/>
    </row>
    <row r="1643" spans="2:5" x14ac:dyDescent="0.35">
      <c r="B1643" s="42"/>
      <c r="C1643" s="2"/>
      <c r="E1643" s="2"/>
    </row>
    <row r="1644" spans="2:5" x14ac:dyDescent="0.35">
      <c r="B1644" s="42"/>
      <c r="C1644" s="2"/>
      <c r="E1644" s="2"/>
    </row>
    <row r="1645" spans="2:5" x14ac:dyDescent="0.35">
      <c r="B1645" s="42"/>
      <c r="C1645" s="2"/>
      <c r="E1645" s="2"/>
    </row>
    <row r="1646" spans="2:5" x14ac:dyDescent="0.35">
      <c r="B1646" s="42"/>
      <c r="C1646" s="2"/>
      <c r="E1646" s="2"/>
    </row>
    <row r="1647" spans="2:5" x14ac:dyDescent="0.35">
      <c r="B1647" s="42"/>
      <c r="C1647" s="2"/>
      <c r="E1647" s="2"/>
    </row>
    <row r="1648" spans="2:5" x14ac:dyDescent="0.35">
      <c r="B1648" s="42"/>
      <c r="C1648" s="2"/>
      <c r="E1648" s="2"/>
    </row>
    <row r="1649" spans="2:5" x14ac:dyDescent="0.35">
      <c r="B1649" s="42"/>
      <c r="C1649" s="2"/>
      <c r="E1649" s="2"/>
    </row>
    <row r="1650" spans="2:5" x14ac:dyDescent="0.35">
      <c r="B1650" s="42"/>
      <c r="C1650" s="2"/>
      <c r="E1650" s="2"/>
    </row>
    <row r="1651" spans="2:5" x14ac:dyDescent="0.35">
      <c r="B1651" s="42"/>
      <c r="C1651" s="2"/>
      <c r="E1651" s="2"/>
    </row>
    <row r="1652" spans="2:5" x14ac:dyDescent="0.35">
      <c r="B1652" s="42"/>
      <c r="C1652" s="2"/>
      <c r="E1652" s="2"/>
    </row>
    <row r="1653" spans="2:5" x14ac:dyDescent="0.35">
      <c r="B1653" s="42"/>
      <c r="C1653" s="2"/>
      <c r="E1653" s="2"/>
    </row>
    <row r="1654" spans="2:5" x14ac:dyDescent="0.35">
      <c r="B1654" s="42"/>
      <c r="C1654" s="2"/>
      <c r="E1654" s="2"/>
    </row>
    <row r="1655" spans="2:5" x14ac:dyDescent="0.35">
      <c r="B1655" s="42"/>
      <c r="C1655" s="2"/>
      <c r="E1655" s="2"/>
    </row>
    <row r="1656" spans="2:5" x14ac:dyDescent="0.35">
      <c r="B1656" s="42"/>
      <c r="C1656" s="2"/>
      <c r="E1656" s="2"/>
    </row>
    <row r="1657" spans="2:5" x14ac:dyDescent="0.35">
      <c r="B1657" s="42"/>
      <c r="C1657" s="2"/>
      <c r="E1657" s="2"/>
    </row>
    <row r="1658" spans="2:5" x14ac:dyDescent="0.35">
      <c r="B1658" s="42"/>
      <c r="C1658" s="2"/>
      <c r="E1658" s="2"/>
    </row>
    <row r="1659" spans="2:5" x14ac:dyDescent="0.35">
      <c r="B1659" s="42"/>
      <c r="C1659" s="2"/>
      <c r="E1659" s="2"/>
    </row>
    <row r="1660" spans="2:5" x14ac:dyDescent="0.35">
      <c r="B1660" s="42"/>
      <c r="C1660" s="2"/>
      <c r="E1660" s="2"/>
    </row>
    <row r="1661" spans="2:5" x14ac:dyDescent="0.35">
      <c r="B1661" s="42"/>
      <c r="C1661" s="2"/>
      <c r="E1661" s="2"/>
    </row>
    <row r="1662" spans="2:5" x14ac:dyDescent="0.35">
      <c r="B1662" s="42"/>
      <c r="C1662" s="2"/>
      <c r="E1662" s="2"/>
    </row>
    <row r="1663" spans="2:5" x14ac:dyDescent="0.35">
      <c r="B1663" s="42"/>
      <c r="C1663" s="2"/>
      <c r="E1663" s="2"/>
    </row>
    <row r="1664" spans="2:5" x14ac:dyDescent="0.35">
      <c r="B1664" s="42"/>
      <c r="C1664" s="2"/>
      <c r="E1664" s="2"/>
    </row>
    <row r="1665" spans="2:5" x14ac:dyDescent="0.35">
      <c r="B1665" s="42"/>
      <c r="C1665" s="2"/>
      <c r="E1665" s="2"/>
    </row>
    <row r="1666" spans="2:5" x14ac:dyDescent="0.35">
      <c r="B1666" s="42"/>
      <c r="C1666" s="2"/>
      <c r="E1666" s="2"/>
    </row>
    <row r="1667" spans="2:5" x14ac:dyDescent="0.35">
      <c r="B1667" s="42"/>
      <c r="C1667" s="2"/>
      <c r="E1667" s="2"/>
    </row>
    <row r="1668" spans="2:5" x14ac:dyDescent="0.35">
      <c r="B1668" s="42"/>
      <c r="C1668" s="2"/>
      <c r="E1668" s="2"/>
    </row>
    <row r="1669" spans="2:5" x14ac:dyDescent="0.35">
      <c r="B1669" s="42"/>
      <c r="C1669" s="2"/>
      <c r="E1669" s="2"/>
    </row>
    <row r="1670" spans="2:5" x14ac:dyDescent="0.35">
      <c r="B1670" s="42"/>
      <c r="C1670" s="2"/>
      <c r="E1670" s="2"/>
    </row>
    <row r="1671" spans="2:5" x14ac:dyDescent="0.35">
      <c r="B1671" s="42"/>
      <c r="C1671" s="2"/>
      <c r="E1671" s="2"/>
    </row>
    <row r="1672" spans="2:5" x14ac:dyDescent="0.35">
      <c r="B1672" s="42"/>
      <c r="C1672" s="2"/>
      <c r="E1672" s="2"/>
    </row>
    <row r="1673" spans="2:5" x14ac:dyDescent="0.35">
      <c r="B1673" s="42"/>
      <c r="C1673" s="2"/>
      <c r="E1673" s="2"/>
    </row>
    <row r="1674" spans="2:5" x14ac:dyDescent="0.35">
      <c r="B1674" s="42"/>
      <c r="C1674" s="2"/>
      <c r="E1674" s="2"/>
    </row>
    <row r="1675" spans="2:5" x14ac:dyDescent="0.35">
      <c r="B1675" s="42"/>
      <c r="C1675" s="2"/>
      <c r="E1675" s="2"/>
    </row>
    <row r="1676" spans="2:5" x14ac:dyDescent="0.35">
      <c r="B1676" s="42"/>
      <c r="C1676" s="2"/>
      <c r="E1676" s="2"/>
    </row>
    <row r="1677" spans="2:5" x14ac:dyDescent="0.35">
      <c r="B1677" s="42"/>
      <c r="C1677" s="2"/>
      <c r="E1677" s="2"/>
    </row>
    <row r="1678" spans="2:5" x14ac:dyDescent="0.35">
      <c r="B1678" s="42"/>
      <c r="C1678" s="2"/>
      <c r="E1678" s="2"/>
    </row>
    <row r="1679" spans="2:5" x14ac:dyDescent="0.35">
      <c r="B1679" s="42"/>
      <c r="C1679" s="2"/>
      <c r="E1679" s="2"/>
    </row>
    <row r="1680" spans="2:5" x14ac:dyDescent="0.35">
      <c r="B1680" s="42"/>
      <c r="C1680" s="2"/>
      <c r="E1680" s="2"/>
    </row>
    <row r="1681" spans="2:5" x14ac:dyDescent="0.35">
      <c r="B1681" s="42"/>
      <c r="C1681" s="2"/>
      <c r="E1681" s="2"/>
    </row>
    <row r="1682" spans="2:5" x14ac:dyDescent="0.35">
      <c r="B1682" s="42"/>
      <c r="C1682" s="2"/>
      <c r="E1682" s="2"/>
    </row>
    <row r="1683" spans="2:5" x14ac:dyDescent="0.35">
      <c r="B1683" s="42"/>
      <c r="C1683" s="2"/>
      <c r="E1683" s="2"/>
    </row>
    <row r="1684" spans="2:5" x14ac:dyDescent="0.35">
      <c r="B1684" s="42"/>
      <c r="C1684" s="2"/>
      <c r="E1684" s="2"/>
    </row>
    <row r="1685" spans="2:5" x14ac:dyDescent="0.35">
      <c r="B1685" s="42"/>
      <c r="C1685" s="2"/>
      <c r="E1685" s="2"/>
    </row>
    <row r="1686" spans="2:5" x14ac:dyDescent="0.35">
      <c r="B1686" s="42"/>
      <c r="C1686" s="2"/>
      <c r="E1686" s="2"/>
    </row>
    <row r="1687" spans="2:5" x14ac:dyDescent="0.35">
      <c r="B1687" s="42"/>
      <c r="C1687" s="2"/>
      <c r="E1687" s="2"/>
    </row>
    <row r="1688" spans="2:5" x14ac:dyDescent="0.35">
      <c r="B1688" s="42"/>
      <c r="C1688" s="2"/>
      <c r="E1688" s="2"/>
    </row>
    <row r="1689" spans="2:5" x14ac:dyDescent="0.35">
      <c r="B1689" s="42"/>
      <c r="C1689" s="2"/>
      <c r="E1689" s="2"/>
    </row>
    <row r="1690" spans="2:5" x14ac:dyDescent="0.35">
      <c r="B1690" s="42"/>
      <c r="C1690" s="2"/>
      <c r="E1690" s="2"/>
    </row>
    <row r="1691" spans="2:5" x14ac:dyDescent="0.35">
      <c r="B1691" s="42"/>
      <c r="C1691" s="2"/>
      <c r="E1691" s="2"/>
    </row>
    <row r="1692" spans="2:5" x14ac:dyDescent="0.35">
      <c r="B1692" s="42"/>
      <c r="C1692" s="2"/>
      <c r="E1692" s="2"/>
    </row>
    <row r="1693" spans="2:5" x14ac:dyDescent="0.35">
      <c r="B1693" s="42"/>
      <c r="C1693" s="2"/>
      <c r="E1693" s="2"/>
    </row>
    <row r="1694" spans="2:5" x14ac:dyDescent="0.35">
      <c r="B1694" s="42"/>
      <c r="C1694" s="2"/>
      <c r="E1694" s="2"/>
    </row>
    <row r="1695" spans="2:5" x14ac:dyDescent="0.35">
      <c r="B1695" s="42"/>
      <c r="C1695" s="2"/>
      <c r="E1695" s="2"/>
    </row>
    <row r="1696" spans="2:5" x14ac:dyDescent="0.35">
      <c r="B1696" s="42"/>
      <c r="C1696" s="2"/>
      <c r="E1696" s="2"/>
    </row>
    <row r="1697" spans="2:5" x14ac:dyDescent="0.35">
      <c r="B1697" s="42"/>
      <c r="C1697" s="2"/>
      <c r="E1697" s="2"/>
    </row>
    <row r="1698" spans="2:5" x14ac:dyDescent="0.35">
      <c r="B1698" s="42"/>
      <c r="C1698" s="2"/>
      <c r="E1698" s="2"/>
    </row>
    <row r="1699" spans="2:5" x14ac:dyDescent="0.35">
      <c r="B1699" s="42"/>
      <c r="C1699" s="2"/>
      <c r="E1699" s="2"/>
    </row>
    <row r="1700" spans="2:5" x14ac:dyDescent="0.35">
      <c r="B1700" s="42"/>
      <c r="C1700" s="2"/>
      <c r="E1700" s="2"/>
    </row>
    <row r="1701" spans="2:5" x14ac:dyDescent="0.35">
      <c r="B1701" s="42"/>
      <c r="C1701" s="2"/>
      <c r="E1701" s="2"/>
    </row>
    <row r="1702" spans="2:5" x14ac:dyDescent="0.35">
      <c r="B1702" s="42"/>
      <c r="C1702" s="2"/>
      <c r="E1702" s="2"/>
    </row>
    <row r="1703" spans="2:5" x14ac:dyDescent="0.35">
      <c r="B1703" s="42"/>
      <c r="C1703" s="2"/>
      <c r="E1703" s="2"/>
    </row>
    <row r="1704" spans="2:5" x14ac:dyDescent="0.35">
      <c r="B1704" s="42"/>
      <c r="C1704" s="2"/>
      <c r="E1704" s="2"/>
    </row>
    <row r="1705" spans="2:5" x14ac:dyDescent="0.35">
      <c r="B1705" s="42"/>
      <c r="C1705" s="2"/>
      <c r="E1705" s="2"/>
    </row>
    <row r="1706" spans="2:5" x14ac:dyDescent="0.35">
      <c r="B1706" s="42"/>
      <c r="C1706" s="2"/>
      <c r="E1706" s="2"/>
    </row>
    <row r="1707" spans="2:5" x14ac:dyDescent="0.35">
      <c r="B1707" s="42"/>
      <c r="C1707" s="2"/>
      <c r="E1707" s="2"/>
    </row>
    <row r="1708" spans="2:5" x14ac:dyDescent="0.35">
      <c r="B1708" s="42"/>
      <c r="C1708" s="2"/>
      <c r="E1708" s="2"/>
    </row>
    <row r="1709" spans="2:5" x14ac:dyDescent="0.35">
      <c r="B1709" s="42"/>
      <c r="C1709" s="2"/>
      <c r="E1709" s="2"/>
    </row>
    <row r="1710" spans="2:5" x14ac:dyDescent="0.35">
      <c r="B1710" s="42"/>
      <c r="C1710" s="2"/>
      <c r="E1710" s="2"/>
    </row>
    <row r="1711" spans="2:5" x14ac:dyDescent="0.35">
      <c r="B1711" s="42"/>
      <c r="C1711" s="2"/>
      <c r="E1711" s="2"/>
    </row>
    <row r="1712" spans="2:5" x14ac:dyDescent="0.35">
      <c r="B1712" s="42"/>
      <c r="C1712" s="2"/>
      <c r="E1712" s="2"/>
    </row>
    <row r="1713" spans="2:5" x14ac:dyDescent="0.35">
      <c r="B1713" s="42"/>
      <c r="C1713" s="2"/>
      <c r="E1713" s="2"/>
    </row>
    <row r="1714" spans="2:5" x14ac:dyDescent="0.35">
      <c r="B1714" s="42"/>
      <c r="C1714" s="2"/>
      <c r="E1714" s="2"/>
    </row>
    <row r="1715" spans="2:5" x14ac:dyDescent="0.35">
      <c r="B1715" s="42"/>
      <c r="C1715" s="2"/>
      <c r="E1715" s="2"/>
    </row>
    <row r="1716" spans="2:5" x14ac:dyDescent="0.35">
      <c r="B1716" s="42"/>
      <c r="C1716" s="2"/>
      <c r="E1716" s="2"/>
    </row>
    <row r="1717" spans="2:5" x14ac:dyDescent="0.35">
      <c r="B1717" s="42"/>
      <c r="C1717" s="2"/>
      <c r="E1717" s="2"/>
    </row>
    <row r="1718" spans="2:5" x14ac:dyDescent="0.35">
      <c r="B1718" s="42"/>
      <c r="C1718" s="2"/>
      <c r="E1718" s="2"/>
    </row>
    <row r="1719" spans="2:5" x14ac:dyDescent="0.35">
      <c r="B1719" s="42"/>
      <c r="C1719" s="2"/>
      <c r="E1719" s="2"/>
    </row>
    <row r="1720" spans="2:5" x14ac:dyDescent="0.35">
      <c r="B1720" s="42"/>
      <c r="C1720" s="2"/>
      <c r="E1720" s="2"/>
    </row>
    <row r="1721" spans="2:5" x14ac:dyDescent="0.35">
      <c r="B1721" s="42"/>
      <c r="C1721" s="2"/>
      <c r="E1721" s="2"/>
    </row>
    <row r="1722" spans="2:5" x14ac:dyDescent="0.35">
      <c r="B1722" s="42"/>
      <c r="C1722" s="2"/>
      <c r="E1722" s="2"/>
    </row>
    <row r="1723" spans="2:5" x14ac:dyDescent="0.35">
      <c r="B1723" s="42"/>
      <c r="C1723" s="2"/>
      <c r="E1723" s="2"/>
    </row>
    <row r="1724" spans="2:5" x14ac:dyDescent="0.35">
      <c r="B1724" s="42"/>
      <c r="C1724" s="2"/>
      <c r="E1724" s="2"/>
    </row>
    <row r="1725" spans="2:5" x14ac:dyDescent="0.35">
      <c r="B1725" s="42"/>
      <c r="C1725" s="2"/>
      <c r="E1725" s="2"/>
    </row>
    <row r="1726" spans="2:5" x14ac:dyDescent="0.35">
      <c r="B1726" s="42"/>
      <c r="C1726" s="2"/>
      <c r="E1726" s="2"/>
    </row>
    <row r="1727" spans="2:5" x14ac:dyDescent="0.35">
      <c r="B1727" s="42"/>
      <c r="C1727" s="2"/>
      <c r="E1727" s="2"/>
    </row>
    <row r="1728" spans="2:5" x14ac:dyDescent="0.35">
      <c r="B1728" s="42"/>
      <c r="C1728" s="2"/>
      <c r="E1728" s="2"/>
    </row>
    <row r="1729" spans="2:5" x14ac:dyDescent="0.35">
      <c r="B1729" s="42"/>
      <c r="C1729" s="2"/>
      <c r="E1729" s="2"/>
    </row>
    <row r="1730" spans="2:5" x14ac:dyDescent="0.35">
      <c r="B1730" s="42"/>
      <c r="C1730" s="2"/>
      <c r="E1730" s="2"/>
    </row>
    <row r="1731" spans="2:5" x14ac:dyDescent="0.35">
      <c r="B1731" s="42"/>
      <c r="C1731" s="2"/>
      <c r="E1731" s="2"/>
    </row>
    <row r="1732" spans="2:5" x14ac:dyDescent="0.35">
      <c r="B1732" s="42"/>
      <c r="C1732" s="2"/>
      <c r="E1732" s="2"/>
    </row>
    <row r="1733" spans="2:5" x14ac:dyDescent="0.35">
      <c r="B1733" s="42"/>
      <c r="C1733" s="2"/>
      <c r="E1733" s="2"/>
    </row>
    <row r="1734" spans="2:5" x14ac:dyDescent="0.35">
      <c r="B1734" s="42"/>
      <c r="C1734" s="2"/>
      <c r="E1734" s="2"/>
    </row>
    <row r="1735" spans="2:5" x14ac:dyDescent="0.35">
      <c r="B1735" s="42"/>
      <c r="C1735" s="2"/>
      <c r="E1735" s="2"/>
    </row>
    <row r="1736" spans="2:5" x14ac:dyDescent="0.35">
      <c r="B1736" s="42"/>
      <c r="C1736" s="2"/>
      <c r="E1736" s="2"/>
    </row>
    <row r="1737" spans="2:5" x14ac:dyDescent="0.35">
      <c r="B1737" s="42"/>
      <c r="C1737" s="2"/>
      <c r="E1737" s="2"/>
    </row>
    <row r="1738" spans="2:5" x14ac:dyDescent="0.35">
      <c r="B1738" s="42"/>
      <c r="C1738" s="2"/>
      <c r="E1738" s="2"/>
    </row>
    <row r="1739" spans="2:5" x14ac:dyDescent="0.35">
      <c r="B1739" s="42"/>
      <c r="C1739" s="2"/>
      <c r="E1739" s="2"/>
    </row>
    <row r="1740" spans="2:5" x14ac:dyDescent="0.35">
      <c r="B1740" s="42"/>
      <c r="C1740" s="2"/>
      <c r="E1740" s="2"/>
    </row>
    <row r="1741" spans="2:5" x14ac:dyDescent="0.35">
      <c r="B1741" s="42"/>
      <c r="C1741" s="2"/>
      <c r="E1741" s="2"/>
    </row>
    <row r="1742" spans="2:5" x14ac:dyDescent="0.35">
      <c r="B1742" s="42"/>
      <c r="C1742" s="2"/>
      <c r="E1742" s="2"/>
    </row>
    <row r="1743" spans="2:5" x14ac:dyDescent="0.35">
      <c r="B1743" s="42"/>
      <c r="C1743" s="2"/>
      <c r="E1743" s="2"/>
    </row>
    <row r="1744" spans="2:5" x14ac:dyDescent="0.35">
      <c r="B1744" s="42"/>
      <c r="C1744" s="2"/>
      <c r="E1744" s="2"/>
    </row>
    <row r="1745" spans="2:5" x14ac:dyDescent="0.35">
      <c r="B1745" s="42"/>
      <c r="C1745" s="2"/>
      <c r="E1745" s="2"/>
    </row>
    <row r="1746" spans="2:5" x14ac:dyDescent="0.35">
      <c r="B1746" s="42"/>
      <c r="C1746" s="2"/>
      <c r="E1746" s="2"/>
    </row>
    <row r="1747" spans="2:5" x14ac:dyDescent="0.35">
      <c r="B1747" s="42"/>
      <c r="C1747" s="2"/>
      <c r="E1747" s="2"/>
    </row>
    <row r="1748" spans="2:5" x14ac:dyDescent="0.35">
      <c r="B1748" s="42"/>
      <c r="C1748" s="2"/>
      <c r="E1748" s="2"/>
    </row>
    <row r="1749" spans="2:5" x14ac:dyDescent="0.35">
      <c r="B1749" s="42"/>
      <c r="C1749" s="2"/>
      <c r="E1749" s="2"/>
    </row>
    <row r="1750" spans="2:5" x14ac:dyDescent="0.35">
      <c r="B1750" s="42"/>
      <c r="C1750" s="2"/>
      <c r="E1750" s="2"/>
    </row>
    <row r="1751" spans="2:5" x14ac:dyDescent="0.35">
      <c r="B1751" s="42"/>
      <c r="C1751" s="2"/>
      <c r="E1751" s="2"/>
    </row>
    <row r="1752" spans="2:5" x14ac:dyDescent="0.35">
      <c r="B1752" s="42"/>
      <c r="C1752" s="2"/>
      <c r="E1752" s="2"/>
    </row>
    <row r="1753" spans="2:5" x14ac:dyDescent="0.35">
      <c r="B1753" s="42"/>
      <c r="C1753" s="2"/>
      <c r="E1753" s="2"/>
    </row>
    <row r="1754" spans="2:5" x14ac:dyDescent="0.35">
      <c r="B1754" s="42"/>
      <c r="C1754" s="2"/>
      <c r="E1754" s="2"/>
    </row>
    <row r="1755" spans="2:5" x14ac:dyDescent="0.35">
      <c r="B1755" s="42"/>
      <c r="C1755" s="2"/>
      <c r="E1755" s="2"/>
    </row>
    <row r="1756" spans="2:5" x14ac:dyDescent="0.35">
      <c r="B1756" s="42"/>
      <c r="C1756" s="2"/>
      <c r="E1756" s="2"/>
    </row>
    <row r="1757" spans="2:5" x14ac:dyDescent="0.35">
      <c r="B1757" s="42"/>
      <c r="C1757" s="2"/>
      <c r="E1757" s="2"/>
    </row>
    <row r="1758" spans="2:5" x14ac:dyDescent="0.35">
      <c r="B1758" s="42"/>
      <c r="C1758" s="2"/>
      <c r="E1758" s="2"/>
    </row>
    <row r="1759" spans="2:5" x14ac:dyDescent="0.35">
      <c r="B1759" s="42"/>
      <c r="C1759" s="2"/>
      <c r="E1759" s="2"/>
    </row>
    <row r="1760" spans="2:5" x14ac:dyDescent="0.35">
      <c r="B1760" s="42"/>
      <c r="C1760" s="2"/>
      <c r="E1760" s="2"/>
    </row>
    <row r="1761" spans="2:5" x14ac:dyDescent="0.35">
      <c r="B1761" s="42"/>
      <c r="C1761" s="2"/>
      <c r="E1761" s="2"/>
    </row>
    <row r="1762" spans="2:5" x14ac:dyDescent="0.35">
      <c r="B1762" s="42"/>
      <c r="C1762" s="2"/>
      <c r="E1762" s="2"/>
    </row>
    <row r="1763" spans="2:5" x14ac:dyDescent="0.35">
      <c r="B1763" s="42"/>
      <c r="C1763" s="2"/>
      <c r="E1763" s="2"/>
    </row>
    <row r="1764" spans="2:5" x14ac:dyDescent="0.35">
      <c r="B1764" s="42"/>
      <c r="C1764" s="2"/>
      <c r="E1764" s="2"/>
    </row>
    <row r="1765" spans="2:5" x14ac:dyDescent="0.35">
      <c r="B1765" s="42"/>
      <c r="C1765" s="2"/>
      <c r="E1765" s="2"/>
    </row>
    <row r="1766" spans="2:5" x14ac:dyDescent="0.35">
      <c r="B1766" s="42"/>
      <c r="C1766" s="2"/>
      <c r="E1766" s="2"/>
    </row>
    <row r="1767" spans="2:5" x14ac:dyDescent="0.35">
      <c r="B1767" s="42"/>
      <c r="C1767" s="2"/>
      <c r="E1767" s="2"/>
    </row>
    <row r="1768" spans="2:5" x14ac:dyDescent="0.35">
      <c r="B1768" s="42"/>
      <c r="C1768" s="2"/>
      <c r="E1768" s="2"/>
    </row>
    <row r="1769" spans="2:5" x14ac:dyDescent="0.35">
      <c r="B1769" s="42"/>
      <c r="C1769" s="2"/>
      <c r="E1769" s="2"/>
    </row>
    <row r="1770" spans="2:5" x14ac:dyDescent="0.35">
      <c r="B1770" s="42"/>
      <c r="C1770" s="2"/>
      <c r="E1770" s="2"/>
    </row>
    <row r="1771" spans="2:5" x14ac:dyDescent="0.35">
      <c r="B1771" s="42"/>
      <c r="C1771" s="2"/>
      <c r="E1771" s="2"/>
    </row>
    <row r="1772" spans="2:5" x14ac:dyDescent="0.35">
      <c r="B1772" s="42"/>
      <c r="C1772" s="2"/>
      <c r="E1772" s="2"/>
    </row>
    <row r="1773" spans="2:5" x14ac:dyDescent="0.35">
      <c r="B1773" s="42"/>
      <c r="C1773" s="2"/>
      <c r="E1773" s="2"/>
    </row>
    <row r="1774" spans="2:5" x14ac:dyDescent="0.35">
      <c r="B1774" s="42"/>
      <c r="C1774" s="2"/>
      <c r="E1774" s="2"/>
    </row>
    <row r="1775" spans="2:5" x14ac:dyDescent="0.35">
      <c r="B1775" s="42"/>
      <c r="C1775" s="2"/>
      <c r="E1775" s="2"/>
    </row>
    <row r="1776" spans="2:5" x14ac:dyDescent="0.35">
      <c r="B1776" s="42"/>
      <c r="C1776" s="2"/>
      <c r="E1776" s="2"/>
    </row>
    <row r="1777" spans="2:5" x14ac:dyDescent="0.35">
      <c r="B1777" s="42"/>
      <c r="C1777" s="2"/>
      <c r="E1777" s="2"/>
    </row>
    <row r="1778" spans="2:5" x14ac:dyDescent="0.35">
      <c r="B1778" s="42"/>
      <c r="C1778" s="2"/>
      <c r="E1778" s="2"/>
    </row>
    <row r="1779" spans="2:5" x14ac:dyDescent="0.35">
      <c r="B1779" s="42"/>
      <c r="C1779" s="2"/>
      <c r="E1779" s="2"/>
    </row>
    <row r="1780" spans="2:5" x14ac:dyDescent="0.35">
      <c r="B1780" s="42"/>
      <c r="C1780" s="2"/>
      <c r="E1780" s="2"/>
    </row>
    <row r="1781" spans="2:5" x14ac:dyDescent="0.35">
      <c r="B1781" s="42"/>
      <c r="C1781" s="2"/>
      <c r="E1781" s="2"/>
    </row>
    <row r="1782" spans="2:5" x14ac:dyDescent="0.35">
      <c r="B1782" s="42"/>
      <c r="C1782" s="2"/>
      <c r="E1782" s="2"/>
    </row>
    <row r="1783" spans="2:5" x14ac:dyDescent="0.35">
      <c r="B1783" s="42"/>
      <c r="C1783" s="2"/>
      <c r="E1783" s="2"/>
    </row>
    <row r="1784" spans="2:5" x14ac:dyDescent="0.35">
      <c r="B1784" s="42"/>
      <c r="C1784" s="2"/>
      <c r="E1784" s="2"/>
    </row>
    <row r="1785" spans="2:5" x14ac:dyDescent="0.35">
      <c r="B1785" s="42"/>
      <c r="C1785" s="2"/>
      <c r="E1785" s="2"/>
    </row>
    <row r="1786" spans="2:5" x14ac:dyDescent="0.35">
      <c r="B1786" s="42"/>
      <c r="C1786" s="2"/>
      <c r="E1786" s="2"/>
    </row>
    <row r="1787" spans="2:5" x14ac:dyDescent="0.35">
      <c r="B1787" s="42"/>
      <c r="C1787" s="2"/>
      <c r="E1787" s="2"/>
    </row>
    <row r="1788" spans="2:5" x14ac:dyDescent="0.35">
      <c r="B1788" s="42"/>
      <c r="C1788" s="2"/>
      <c r="E1788" s="2"/>
    </row>
    <row r="1789" spans="2:5" x14ac:dyDescent="0.35">
      <c r="B1789" s="42"/>
      <c r="C1789" s="2"/>
      <c r="E1789" s="2"/>
    </row>
    <row r="1790" spans="2:5" x14ac:dyDescent="0.35">
      <c r="B1790" s="42"/>
      <c r="C1790" s="2"/>
      <c r="E1790" s="2"/>
    </row>
    <row r="1791" spans="2:5" x14ac:dyDescent="0.35">
      <c r="B1791" s="42"/>
      <c r="C1791" s="2"/>
      <c r="E1791" s="2"/>
    </row>
    <row r="1792" spans="2:5" x14ac:dyDescent="0.35">
      <c r="B1792" s="42"/>
      <c r="C1792" s="2"/>
      <c r="E1792" s="2"/>
    </row>
    <row r="1793" spans="2:5" x14ac:dyDescent="0.35">
      <c r="B1793" s="42"/>
      <c r="C1793" s="2"/>
      <c r="E1793" s="2"/>
    </row>
    <row r="1794" spans="2:5" x14ac:dyDescent="0.35">
      <c r="B1794" s="42"/>
      <c r="C1794" s="2"/>
      <c r="E1794" s="2"/>
    </row>
    <row r="1795" spans="2:5" x14ac:dyDescent="0.35">
      <c r="B1795" s="42"/>
      <c r="C1795" s="2"/>
      <c r="E1795" s="2"/>
    </row>
    <row r="1796" spans="2:5" x14ac:dyDescent="0.35">
      <c r="B1796" s="42"/>
      <c r="C1796" s="2"/>
      <c r="E1796" s="2"/>
    </row>
    <row r="1797" spans="2:5" x14ac:dyDescent="0.35">
      <c r="B1797" s="42"/>
      <c r="C1797" s="2"/>
      <c r="E1797" s="2"/>
    </row>
    <row r="1798" spans="2:5" x14ac:dyDescent="0.35">
      <c r="B1798" s="42"/>
      <c r="C1798" s="2"/>
      <c r="E1798" s="2"/>
    </row>
    <row r="1799" spans="2:5" x14ac:dyDescent="0.35">
      <c r="B1799" s="42"/>
      <c r="C1799" s="2"/>
      <c r="E1799" s="2"/>
    </row>
    <row r="1800" spans="2:5" x14ac:dyDescent="0.35">
      <c r="B1800" s="42"/>
      <c r="C1800" s="2"/>
      <c r="E1800" s="2"/>
    </row>
    <row r="1801" spans="2:5" x14ac:dyDescent="0.35">
      <c r="B1801" s="42"/>
      <c r="C1801" s="2"/>
      <c r="E1801" s="2"/>
    </row>
    <row r="1802" spans="2:5" x14ac:dyDescent="0.35">
      <c r="B1802" s="42"/>
      <c r="C1802" s="2"/>
      <c r="E1802" s="2"/>
    </row>
    <row r="1803" spans="2:5" x14ac:dyDescent="0.35">
      <c r="B1803" s="42"/>
      <c r="C1803" s="2"/>
      <c r="E1803" s="2"/>
    </row>
    <row r="1804" spans="2:5" x14ac:dyDescent="0.35">
      <c r="B1804" s="42"/>
      <c r="C1804" s="2"/>
      <c r="E1804" s="2"/>
    </row>
    <row r="1805" spans="2:5" x14ac:dyDescent="0.35">
      <c r="B1805" s="42"/>
      <c r="C1805" s="2"/>
      <c r="E1805" s="2"/>
    </row>
    <row r="1806" spans="2:5" x14ac:dyDescent="0.35">
      <c r="B1806" s="42"/>
      <c r="C1806" s="2"/>
      <c r="E1806" s="2"/>
    </row>
    <row r="1807" spans="2:5" x14ac:dyDescent="0.35">
      <c r="B1807" s="42"/>
      <c r="C1807" s="2"/>
      <c r="E1807" s="2"/>
    </row>
    <row r="1808" spans="2:5" x14ac:dyDescent="0.35">
      <c r="B1808" s="42"/>
      <c r="C1808" s="2"/>
      <c r="E1808" s="2"/>
    </row>
    <row r="1809" spans="2:5" x14ac:dyDescent="0.35">
      <c r="B1809" s="42"/>
      <c r="C1809" s="2"/>
      <c r="E1809" s="2"/>
    </row>
    <row r="1810" spans="2:5" x14ac:dyDescent="0.35">
      <c r="B1810" s="42"/>
      <c r="C1810" s="2"/>
      <c r="E1810" s="2"/>
    </row>
    <row r="1811" spans="2:5" x14ac:dyDescent="0.35">
      <c r="B1811" s="42"/>
      <c r="C1811" s="2"/>
      <c r="E1811" s="2"/>
    </row>
    <row r="1812" spans="2:5" x14ac:dyDescent="0.35">
      <c r="B1812" s="42"/>
      <c r="C1812" s="2"/>
      <c r="E1812" s="2"/>
    </row>
    <row r="1813" spans="2:5" x14ac:dyDescent="0.35">
      <c r="B1813" s="42"/>
      <c r="C1813" s="2"/>
      <c r="E1813" s="2"/>
    </row>
    <row r="1814" spans="2:5" x14ac:dyDescent="0.35">
      <c r="B1814" s="42"/>
      <c r="C1814" s="2"/>
      <c r="E1814" s="2"/>
    </row>
    <row r="1815" spans="2:5" x14ac:dyDescent="0.35">
      <c r="B1815" s="42"/>
      <c r="C1815" s="2"/>
      <c r="E1815" s="2"/>
    </row>
    <row r="1816" spans="2:5" x14ac:dyDescent="0.35">
      <c r="B1816" s="42"/>
      <c r="C1816" s="2"/>
      <c r="E1816" s="2"/>
    </row>
    <row r="1817" spans="2:5" x14ac:dyDescent="0.35">
      <c r="B1817" s="42"/>
      <c r="C1817" s="2"/>
      <c r="E1817" s="2"/>
    </row>
    <row r="1818" spans="2:5" x14ac:dyDescent="0.35">
      <c r="B1818" s="42"/>
      <c r="C1818" s="2"/>
      <c r="E1818" s="2"/>
    </row>
    <row r="1819" spans="2:5" x14ac:dyDescent="0.35">
      <c r="B1819" s="42"/>
      <c r="C1819" s="2"/>
      <c r="E1819" s="2"/>
    </row>
    <row r="1820" spans="2:5" x14ac:dyDescent="0.35">
      <c r="B1820" s="42"/>
      <c r="C1820" s="2"/>
      <c r="E1820" s="2"/>
    </row>
    <row r="1821" spans="2:5" x14ac:dyDescent="0.35">
      <c r="B1821" s="42"/>
      <c r="C1821" s="2"/>
      <c r="E1821" s="2"/>
    </row>
    <row r="1822" spans="2:5" x14ac:dyDescent="0.35">
      <c r="B1822" s="42"/>
      <c r="C1822" s="2"/>
      <c r="E1822" s="2"/>
    </row>
    <row r="1823" spans="2:5" x14ac:dyDescent="0.35">
      <c r="B1823" s="42"/>
      <c r="C1823" s="2"/>
      <c r="E1823" s="2"/>
    </row>
    <row r="1824" spans="2:5" x14ac:dyDescent="0.35">
      <c r="B1824" s="42"/>
      <c r="C1824" s="2"/>
      <c r="E1824" s="2"/>
    </row>
    <row r="1825" spans="2:5" x14ac:dyDescent="0.35">
      <c r="B1825" s="42"/>
      <c r="C1825" s="2"/>
      <c r="E1825" s="2"/>
    </row>
    <row r="1826" spans="2:5" x14ac:dyDescent="0.35">
      <c r="B1826" s="42"/>
      <c r="C1826" s="2"/>
      <c r="E1826" s="2"/>
    </row>
    <row r="1827" spans="2:5" x14ac:dyDescent="0.35">
      <c r="B1827" s="42"/>
      <c r="C1827" s="2"/>
      <c r="E1827" s="2"/>
    </row>
    <row r="1828" spans="2:5" x14ac:dyDescent="0.35">
      <c r="B1828" s="42"/>
      <c r="C1828" s="2"/>
      <c r="E1828" s="2"/>
    </row>
    <row r="1829" spans="2:5" x14ac:dyDescent="0.35">
      <c r="B1829" s="42"/>
      <c r="C1829" s="2"/>
      <c r="E1829" s="2"/>
    </row>
    <row r="1830" spans="2:5" x14ac:dyDescent="0.35">
      <c r="B1830" s="42"/>
      <c r="C1830" s="2"/>
      <c r="E1830" s="2"/>
    </row>
    <row r="1831" spans="2:5" x14ac:dyDescent="0.35">
      <c r="B1831" s="42"/>
      <c r="C1831" s="2"/>
      <c r="E1831" s="2"/>
    </row>
    <row r="1832" spans="2:5" x14ac:dyDescent="0.35">
      <c r="B1832" s="42"/>
      <c r="C1832" s="2"/>
      <c r="E1832" s="2"/>
    </row>
    <row r="1833" spans="2:5" x14ac:dyDescent="0.35">
      <c r="B1833" s="42"/>
      <c r="C1833" s="2"/>
      <c r="E1833" s="2"/>
    </row>
    <row r="1834" spans="2:5" x14ac:dyDescent="0.35">
      <c r="B1834" s="42"/>
      <c r="C1834" s="2"/>
      <c r="E1834" s="2"/>
    </row>
    <row r="1835" spans="2:5" x14ac:dyDescent="0.35">
      <c r="B1835" s="42"/>
      <c r="C1835" s="2"/>
      <c r="E1835" s="2"/>
    </row>
    <row r="1836" spans="2:5" x14ac:dyDescent="0.35">
      <c r="B1836" s="42"/>
      <c r="C1836" s="2"/>
      <c r="E1836" s="2"/>
    </row>
    <row r="1837" spans="2:5" x14ac:dyDescent="0.35">
      <c r="B1837" s="42"/>
      <c r="C1837" s="2"/>
      <c r="E1837" s="2"/>
    </row>
    <row r="1838" spans="2:5" x14ac:dyDescent="0.35">
      <c r="B1838" s="42"/>
      <c r="C1838" s="2"/>
      <c r="E1838" s="2"/>
    </row>
    <row r="1839" spans="2:5" x14ac:dyDescent="0.35">
      <c r="B1839" s="42"/>
      <c r="C1839" s="2"/>
      <c r="E1839" s="2"/>
    </row>
    <row r="1840" spans="2:5" x14ac:dyDescent="0.35">
      <c r="B1840" s="42"/>
      <c r="C1840" s="2"/>
      <c r="E1840" s="2"/>
    </row>
    <row r="1841" spans="2:5" x14ac:dyDescent="0.35">
      <c r="B1841" s="42"/>
      <c r="C1841" s="2"/>
      <c r="E1841" s="2"/>
    </row>
    <row r="1842" spans="2:5" x14ac:dyDescent="0.35">
      <c r="B1842" s="42"/>
      <c r="C1842" s="2"/>
      <c r="E1842" s="2"/>
    </row>
    <row r="1843" spans="2:5" x14ac:dyDescent="0.35">
      <c r="B1843" s="42"/>
      <c r="C1843" s="2"/>
      <c r="E1843" s="2"/>
    </row>
    <row r="1844" spans="2:5" x14ac:dyDescent="0.35">
      <c r="B1844" s="42"/>
      <c r="C1844" s="2"/>
      <c r="E1844" s="2"/>
    </row>
    <row r="1845" spans="2:5" x14ac:dyDescent="0.35">
      <c r="B1845" s="42"/>
      <c r="C1845" s="2"/>
      <c r="E1845" s="2"/>
    </row>
    <row r="1846" spans="2:5" x14ac:dyDescent="0.35">
      <c r="B1846" s="42"/>
      <c r="C1846" s="2"/>
      <c r="E1846" s="2"/>
    </row>
    <row r="1847" spans="2:5" x14ac:dyDescent="0.35">
      <c r="B1847" s="42"/>
      <c r="C1847" s="2"/>
      <c r="E1847" s="2"/>
    </row>
    <row r="1848" spans="2:5" x14ac:dyDescent="0.35">
      <c r="B1848" s="42"/>
      <c r="C1848" s="2"/>
      <c r="E1848" s="2"/>
    </row>
    <row r="1849" spans="2:5" x14ac:dyDescent="0.35">
      <c r="B1849" s="42"/>
      <c r="C1849" s="2"/>
      <c r="E1849" s="2"/>
    </row>
    <row r="1850" spans="2:5" x14ac:dyDescent="0.35">
      <c r="B1850" s="42"/>
      <c r="C1850" s="2"/>
      <c r="E1850" s="2"/>
    </row>
    <row r="1851" spans="2:5" x14ac:dyDescent="0.35">
      <c r="B1851" s="42"/>
      <c r="C1851" s="2"/>
      <c r="E1851" s="2"/>
    </row>
    <row r="1852" spans="2:5" x14ac:dyDescent="0.35">
      <c r="B1852" s="42"/>
      <c r="C1852" s="2"/>
      <c r="E1852" s="2"/>
    </row>
    <row r="1853" spans="2:5" x14ac:dyDescent="0.35">
      <c r="B1853" s="42"/>
      <c r="C1853" s="2"/>
      <c r="E1853" s="2"/>
    </row>
    <row r="1854" spans="2:5" x14ac:dyDescent="0.35">
      <c r="B1854" s="42"/>
      <c r="C1854" s="2"/>
      <c r="E1854" s="2"/>
    </row>
    <row r="1855" spans="2:5" x14ac:dyDescent="0.35">
      <c r="B1855" s="42"/>
      <c r="C1855" s="2"/>
      <c r="E1855" s="2"/>
    </row>
    <row r="1856" spans="2:5" x14ac:dyDescent="0.35">
      <c r="B1856" s="42"/>
      <c r="C1856" s="2"/>
      <c r="E1856" s="2"/>
    </row>
    <row r="1857" spans="2:5" x14ac:dyDescent="0.35">
      <c r="B1857" s="42"/>
      <c r="C1857" s="2"/>
      <c r="E1857" s="2"/>
    </row>
    <row r="1858" spans="2:5" x14ac:dyDescent="0.35">
      <c r="B1858" s="42"/>
      <c r="C1858" s="2"/>
      <c r="E1858" s="2"/>
    </row>
    <row r="1859" spans="2:5" x14ac:dyDescent="0.35">
      <c r="B1859" s="42"/>
      <c r="C1859" s="2"/>
      <c r="E1859" s="2"/>
    </row>
    <row r="1860" spans="2:5" x14ac:dyDescent="0.35">
      <c r="B1860" s="42"/>
      <c r="C1860" s="2"/>
      <c r="E1860" s="2"/>
    </row>
    <row r="1861" spans="2:5" x14ac:dyDescent="0.35">
      <c r="B1861" s="42"/>
      <c r="C1861" s="2"/>
      <c r="E1861" s="2"/>
    </row>
    <row r="1862" spans="2:5" x14ac:dyDescent="0.35">
      <c r="B1862" s="42"/>
      <c r="C1862" s="2"/>
      <c r="E1862" s="2"/>
    </row>
    <row r="1863" spans="2:5" x14ac:dyDescent="0.35">
      <c r="B1863" s="42"/>
      <c r="C1863" s="2"/>
      <c r="E1863" s="2"/>
    </row>
    <row r="1864" spans="2:5" x14ac:dyDescent="0.35">
      <c r="B1864" s="42"/>
      <c r="C1864" s="2"/>
      <c r="E1864" s="2"/>
    </row>
    <row r="1865" spans="2:5" x14ac:dyDescent="0.35">
      <c r="B1865" s="42"/>
      <c r="C1865" s="2"/>
      <c r="E1865" s="2"/>
    </row>
    <row r="1866" spans="2:5" x14ac:dyDescent="0.35">
      <c r="B1866" s="42"/>
      <c r="C1866" s="2"/>
      <c r="E1866" s="2"/>
    </row>
    <row r="1867" spans="2:5" x14ac:dyDescent="0.35">
      <c r="B1867" s="42"/>
      <c r="C1867" s="2"/>
      <c r="E1867" s="2"/>
    </row>
    <row r="1868" spans="2:5" x14ac:dyDescent="0.35">
      <c r="B1868" s="42"/>
      <c r="C1868" s="2"/>
      <c r="E1868" s="2"/>
    </row>
    <row r="1869" spans="2:5" x14ac:dyDescent="0.35">
      <c r="B1869" s="42"/>
      <c r="C1869" s="2"/>
      <c r="E1869" s="2"/>
    </row>
    <row r="1870" spans="2:5" x14ac:dyDescent="0.35">
      <c r="B1870" s="42"/>
      <c r="C1870" s="2"/>
      <c r="E1870" s="2"/>
    </row>
    <row r="1871" spans="2:5" x14ac:dyDescent="0.35">
      <c r="B1871" s="42"/>
      <c r="C1871" s="2"/>
      <c r="E1871" s="2"/>
    </row>
    <row r="1872" spans="2:5" x14ac:dyDescent="0.35">
      <c r="B1872" s="42"/>
      <c r="C1872" s="2"/>
      <c r="E1872" s="2"/>
    </row>
    <row r="1873" spans="2:5" x14ac:dyDescent="0.35">
      <c r="B1873" s="42"/>
      <c r="C1873" s="2"/>
      <c r="E1873" s="2"/>
    </row>
    <row r="1874" spans="2:5" x14ac:dyDescent="0.35">
      <c r="B1874" s="42"/>
      <c r="C1874" s="2"/>
      <c r="E1874" s="2"/>
    </row>
    <row r="1875" spans="2:5" x14ac:dyDescent="0.35">
      <c r="B1875" s="42"/>
      <c r="C1875" s="2"/>
      <c r="E1875" s="2"/>
    </row>
    <row r="1876" spans="2:5" x14ac:dyDescent="0.35">
      <c r="B1876" s="42"/>
      <c r="C1876" s="2"/>
      <c r="E1876" s="2"/>
    </row>
    <row r="1877" spans="2:5" x14ac:dyDescent="0.35">
      <c r="B1877" s="42"/>
      <c r="C1877" s="2"/>
      <c r="E1877" s="2"/>
    </row>
    <row r="1878" spans="2:5" x14ac:dyDescent="0.35">
      <c r="B1878" s="42"/>
      <c r="C1878" s="2"/>
      <c r="E1878" s="2"/>
    </row>
    <row r="1879" spans="2:5" x14ac:dyDescent="0.35">
      <c r="B1879" s="42"/>
      <c r="C1879" s="2"/>
      <c r="E1879" s="2"/>
    </row>
    <row r="1880" spans="2:5" x14ac:dyDescent="0.35">
      <c r="B1880" s="42"/>
      <c r="C1880" s="2"/>
      <c r="E1880" s="2"/>
    </row>
    <row r="1881" spans="2:5" x14ac:dyDescent="0.35">
      <c r="B1881" s="42"/>
      <c r="C1881" s="2"/>
      <c r="E1881" s="2"/>
    </row>
    <row r="1882" spans="2:5" x14ac:dyDescent="0.35">
      <c r="B1882" s="42"/>
      <c r="C1882" s="2"/>
      <c r="E1882" s="2"/>
    </row>
    <row r="1883" spans="2:5" x14ac:dyDescent="0.35">
      <c r="B1883" s="42"/>
      <c r="C1883" s="2"/>
      <c r="E1883" s="2"/>
    </row>
    <row r="1884" spans="2:5" x14ac:dyDescent="0.35">
      <c r="B1884" s="42"/>
      <c r="C1884" s="2"/>
      <c r="E1884" s="2"/>
    </row>
    <row r="1885" spans="2:5" x14ac:dyDescent="0.35">
      <c r="B1885" s="42"/>
      <c r="C1885" s="2"/>
      <c r="E1885" s="2"/>
    </row>
    <row r="1886" spans="2:5" x14ac:dyDescent="0.35">
      <c r="B1886" s="42"/>
      <c r="C1886" s="2"/>
      <c r="E1886" s="2"/>
    </row>
    <row r="1887" spans="2:5" x14ac:dyDescent="0.35">
      <c r="B1887" s="42"/>
      <c r="C1887" s="2"/>
      <c r="E1887" s="2"/>
    </row>
    <row r="1888" spans="2:5" x14ac:dyDescent="0.35">
      <c r="B1888" s="42"/>
      <c r="C1888" s="2"/>
      <c r="E1888" s="2"/>
    </row>
    <row r="1889" spans="2:5" x14ac:dyDescent="0.35">
      <c r="B1889" s="42"/>
      <c r="C1889" s="2"/>
      <c r="E1889" s="2"/>
    </row>
    <row r="1890" spans="2:5" x14ac:dyDescent="0.35">
      <c r="B1890" s="42"/>
      <c r="C1890" s="2"/>
      <c r="E1890" s="2"/>
    </row>
    <row r="1891" spans="2:5" x14ac:dyDescent="0.35">
      <c r="B1891" s="42"/>
      <c r="C1891" s="2"/>
      <c r="E1891" s="2"/>
    </row>
    <row r="1892" spans="2:5" x14ac:dyDescent="0.35">
      <c r="B1892" s="42"/>
      <c r="C1892" s="2"/>
      <c r="E1892" s="2"/>
    </row>
    <row r="1893" spans="2:5" x14ac:dyDescent="0.35">
      <c r="B1893" s="42"/>
      <c r="C1893" s="2"/>
      <c r="E1893" s="2"/>
    </row>
    <row r="1894" spans="2:5" x14ac:dyDescent="0.35">
      <c r="B1894" s="42"/>
      <c r="C1894" s="2"/>
      <c r="E1894" s="2"/>
    </row>
    <row r="1895" spans="2:5" x14ac:dyDescent="0.35">
      <c r="B1895" s="42"/>
      <c r="C1895" s="2"/>
      <c r="E1895" s="2"/>
    </row>
    <row r="1896" spans="2:5" x14ac:dyDescent="0.35">
      <c r="B1896" s="42"/>
      <c r="C1896" s="2"/>
      <c r="E1896" s="2"/>
    </row>
    <row r="1897" spans="2:5" x14ac:dyDescent="0.35">
      <c r="B1897" s="42"/>
      <c r="C1897" s="2"/>
      <c r="E1897" s="2"/>
    </row>
    <row r="1898" spans="2:5" x14ac:dyDescent="0.35">
      <c r="B1898" s="42"/>
      <c r="C1898" s="2"/>
      <c r="E1898" s="2"/>
    </row>
    <row r="1899" spans="2:5" x14ac:dyDescent="0.35">
      <c r="B1899" s="42"/>
      <c r="C1899" s="2"/>
      <c r="E1899" s="2"/>
    </row>
    <row r="1900" spans="2:5" x14ac:dyDescent="0.35">
      <c r="B1900" s="42"/>
      <c r="C1900" s="2"/>
      <c r="E1900" s="2"/>
    </row>
    <row r="1901" spans="2:5" x14ac:dyDescent="0.35">
      <c r="B1901" s="42"/>
      <c r="C1901" s="2"/>
      <c r="E1901" s="2"/>
    </row>
    <row r="1902" spans="2:5" x14ac:dyDescent="0.35">
      <c r="B1902" s="42"/>
      <c r="C1902" s="2"/>
      <c r="E1902" s="2"/>
    </row>
    <row r="1903" spans="2:5" x14ac:dyDescent="0.35">
      <c r="B1903" s="42"/>
      <c r="C1903" s="2"/>
      <c r="E1903" s="2"/>
    </row>
    <row r="1904" spans="2:5" x14ac:dyDescent="0.35">
      <c r="B1904" s="42"/>
      <c r="C1904" s="2"/>
      <c r="E1904" s="2"/>
    </row>
    <row r="1905" spans="2:5" x14ac:dyDescent="0.35">
      <c r="B1905" s="42"/>
      <c r="C1905" s="2"/>
      <c r="E1905" s="2"/>
    </row>
    <row r="1906" spans="2:5" x14ac:dyDescent="0.35">
      <c r="B1906" s="42"/>
      <c r="C1906" s="2"/>
      <c r="E1906" s="2"/>
    </row>
    <row r="1907" spans="2:5" x14ac:dyDescent="0.35">
      <c r="B1907" s="42"/>
      <c r="C1907" s="2"/>
      <c r="E1907" s="2"/>
    </row>
    <row r="1908" spans="2:5" x14ac:dyDescent="0.35">
      <c r="B1908" s="42"/>
      <c r="C1908" s="2"/>
      <c r="E1908" s="2"/>
    </row>
    <row r="1909" spans="2:5" x14ac:dyDescent="0.35">
      <c r="B1909" s="42"/>
      <c r="C1909" s="2"/>
      <c r="E1909" s="2"/>
    </row>
    <row r="1910" spans="2:5" x14ac:dyDescent="0.35">
      <c r="B1910" s="42"/>
      <c r="C1910" s="2"/>
      <c r="E1910" s="2"/>
    </row>
    <row r="1911" spans="2:5" x14ac:dyDescent="0.35">
      <c r="B1911" s="42"/>
      <c r="C1911" s="2"/>
      <c r="E1911" s="2"/>
    </row>
    <row r="1912" spans="2:5" x14ac:dyDescent="0.35">
      <c r="B1912" s="42"/>
      <c r="C1912" s="2"/>
      <c r="E1912" s="2"/>
    </row>
    <row r="1913" spans="2:5" x14ac:dyDescent="0.35">
      <c r="B1913" s="42"/>
      <c r="C1913" s="2"/>
      <c r="E1913" s="2"/>
    </row>
    <row r="1914" spans="2:5" x14ac:dyDescent="0.35">
      <c r="B1914" s="42"/>
      <c r="C1914" s="2"/>
      <c r="E1914" s="2"/>
    </row>
    <row r="1915" spans="2:5" x14ac:dyDescent="0.35">
      <c r="B1915" s="42"/>
      <c r="C1915" s="2"/>
      <c r="E1915" s="2"/>
    </row>
    <row r="1916" spans="2:5" x14ac:dyDescent="0.35">
      <c r="B1916" s="42"/>
      <c r="C1916" s="2"/>
      <c r="E1916" s="2"/>
    </row>
    <row r="1917" spans="2:5" x14ac:dyDescent="0.35">
      <c r="B1917" s="42"/>
      <c r="C1917" s="2"/>
      <c r="E1917" s="2"/>
    </row>
    <row r="1918" spans="2:5" x14ac:dyDescent="0.35">
      <c r="B1918" s="42"/>
      <c r="C1918" s="2"/>
      <c r="E1918" s="2"/>
    </row>
    <row r="1919" spans="2:5" x14ac:dyDescent="0.35">
      <c r="B1919" s="42"/>
      <c r="C1919" s="2"/>
      <c r="E1919" s="2"/>
    </row>
    <row r="1920" spans="2:5" x14ac:dyDescent="0.35">
      <c r="B1920" s="42"/>
      <c r="C1920" s="2"/>
      <c r="E1920" s="2"/>
    </row>
    <row r="1921" spans="2:5" x14ac:dyDescent="0.35">
      <c r="B1921" s="42"/>
      <c r="C1921" s="2"/>
      <c r="E1921" s="2"/>
    </row>
    <row r="1922" spans="2:5" x14ac:dyDescent="0.35">
      <c r="B1922" s="42"/>
      <c r="C1922" s="2"/>
      <c r="E1922" s="2"/>
    </row>
    <row r="1923" spans="2:5" x14ac:dyDescent="0.35">
      <c r="B1923" s="42"/>
      <c r="C1923" s="2"/>
      <c r="E1923" s="2"/>
    </row>
    <row r="1924" spans="2:5" x14ac:dyDescent="0.35">
      <c r="B1924" s="42"/>
      <c r="C1924" s="2"/>
      <c r="E1924" s="2"/>
    </row>
    <row r="1925" spans="2:5" x14ac:dyDescent="0.35">
      <c r="B1925" s="42"/>
      <c r="C1925" s="2"/>
      <c r="E1925" s="2"/>
    </row>
    <row r="1926" spans="2:5" x14ac:dyDescent="0.35">
      <c r="B1926" s="42"/>
      <c r="C1926" s="2"/>
      <c r="E1926" s="2"/>
    </row>
    <row r="1927" spans="2:5" x14ac:dyDescent="0.35">
      <c r="B1927" s="42"/>
      <c r="C1927" s="2"/>
      <c r="E1927" s="2"/>
    </row>
    <row r="1928" spans="2:5" x14ac:dyDescent="0.35">
      <c r="B1928" s="42"/>
      <c r="C1928" s="2"/>
      <c r="E1928" s="2"/>
    </row>
    <row r="1929" spans="2:5" x14ac:dyDescent="0.35">
      <c r="B1929" s="42"/>
      <c r="C1929" s="2"/>
      <c r="E1929" s="2"/>
    </row>
    <row r="1930" spans="2:5" x14ac:dyDescent="0.35">
      <c r="B1930" s="42"/>
      <c r="C1930" s="2"/>
      <c r="E1930" s="2"/>
    </row>
    <row r="1931" spans="2:5" x14ac:dyDescent="0.35">
      <c r="B1931" s="42"/>
      <c r="C1931" s="2"/>
      <c r="E1931" s="2"/>
    </row>
    <row r="1932" spans="2:5" x14ac:dyDescent="0.35">
      <c r="B1932" s="42"/>
      <c r="C1932" s="2"/>
      <c r="E1932" s="2"/>
    </row>
    <row r="1933" spans="2:5" x14ac:dyDescent="0.35">
      <c r="B1933" s="42"/>
      <c r="C1933" s="2"/>
      <c r="E1933" s="2"/>
    </row>
    <row r="1934" spans="2:5" x14ac:dyDescent="0.35">
      <c r="B1934" s="42"/>
      <c r="C1934" s="2"/>
      <c r="E1934" s="2"/>
    </row>
    <row r="1935" spans="2:5" x14ac:dyDescent="0.35">
      <c r="B1935" s="42"/>
      <c r="C1935" s="2"/>
      <c r="E1935" s="2"/>
    </row>
    <row r="1936" spans="2:5" x14ac:dyDescent="0.35">
      <c r="B1936" s="42"/>
      <c r="C1936" s="2"/>
      <c r="E1936" s="2"/>
    </row>
    <row r="1937" spans="2:5" x14ac:dyDescent="0.35">
      <c r="B1937" s="42"/>
      <c r="C1937" s="2"/>
      <c r="E1937" s="2"/>
    </row>
    <row r="1938" spans="2:5" x14ac:dyDescent="0.35">
      <c r="B1938" s="42"/>
      <c r="C1938" s="2"/>
      <c r="E1938" s="2"/>
    </row>
    <row r="1939" spans="2:5" x14ac:dyDescent="0.35">
      <c r="B1939" s="42"/>
      <c r="C1939" s="2"/>
      <c r="E1939" s="2"/>
    </row>
    <row r="1940" spans="2:5" x14ac:dyDescent="0.35">
      <c r="B1940" s="42"/>
      <c r="C1940" s="2"/>
      <c r="E1940" s="2"/>
    </row>
    <row r="1941" spans="2:5" x14ac:dyDescent="0.35">
      <c r="B1941" s="42"/>
      <c r="C1941" s="2"/>
      <c r="E1941" s="2"/>
    </row>
    <row r="1942" spans="2:5" x14ac:dyDescent="0.35">
      <c r="B1942" s="42"/>
      <c r="C1942" s="2"/>
      <c r="E1942" s="2"/>
    </row>
    <row r="1943" spans="2:5" x14ac:dyDescent="0.35">
      <c r="B1943" s="42"/>
      <c r="C1943" s="2"/>
      <c r="E1943" s="2"/>
    </row>
    <row r="1944" spans="2:5" x14ac:dyDescent="0.35">
      <c r="B1944" s="42"/>
      <c r="C1944" s="2"/>
      <c r="E1944" s="2"/>
    </row>
    <row r="1945" spans="2:5" x14ac:dyDescent="0.35">
      <c r="B1945" s="42"/>
      <c r="C1945" s="2"/>
      <c r="E1945" s="2"/>
    </row>
    <row r="1946" spans="2:5" x14ac:dyDescent="0.35">
      <c r="B1946" s="42"/>
      <c r="C1946" s="2"/>
      <c r="E1946" s="2"/>
    </row>
    <row r="1947" spans="2:5" x14ac:dyDescent="0.35">
      <c r="B1947" s="42"/>
      <c r="C1947" s="2"/>
      <c r="E1947" s="2"/>
    </row>
    <row r="1948" spans="2:5" x14ac:dyDescent="0.35">
      <c r="B1948" s="42"/>
      <c r="C1948" s="2"/>
      <c r="E1948" s="2"/>
    </row>
    <row r="1949" spans="2:5" x14ac:dyDescent="0.35">
      <c r="B1949" s="42"/>
      <c r="C1949" s="2"/>
      <c r="E1949" s="2"/>
    </row>
    <row r="1950" spans="2:5" x14ac:dyDescent="0.35">
      <c r="B1950" s="42"/>
      <c r="C1950" s="2"/>
      <c r="E1950" s="2"/>
    </row>
    <row r="1951" spans="2:5" x14ac:dyDescent="0.35">
      <c r="B1951" s="42"/>
      <c r="C1951" s="2"/>
      <c r="E1951" s="2"/>
    </row>
    <row r="1952" spans="2:5" x14ac:dyDescent="0.35">
      <c r="B1952" s="42"/>
      <c r="C1952" s="2"/>
      <c r="E1952" s="2"/>
    </row>
    <row r="1953" spans="2:5" x14ac:dyDescent="0.35">
      <c r="B1953" s="42"/>
      <c r="C1953" s="2"/>
      <c r="E1953" s="2"/>
    </row>
    <row r="1954" spans="2:5" x14ac:dyDescent="0.35">
      <c r="B1954" s="42"/>
      <c r="C1954" s="2"/>
      <c r="E1954" s="2"/>
    </row>
    <row r="1955" spans="2:5" x14ac:dyDescent="0.35">
      <c r="B1955" s="42"/>
      <c r="C1955" s="2"/>
      <c r="E1955" s="2"/>
    </row>
    <row r="1956" spans="2:5" x14ac:dyDescent="0.35">
      <c r="B1956" s="42"/>
      <c r="C1956" s="2"/>
      <c r="E1956" s="2"/>
    </row>
    <row r="1957" spans="2:5" x14ac:dyDescent="0.35">
      <c r="B1957" s="42"/>
      <c r="C1957" s="2"/>
      <c r="E1957" s="2"/>
    </row>
    <row r="1958" spans="2:5" x14ac:dyDescent="0.35">
      <c r="B1958" s="42"/>
      <c r="C1958" s="2"/>
      <c r="E1958" s="2"/>
    </row>
    <row r="1959" spans="2:5" x14ac:dyDescent="0.35">
      <c r="B1959" s="42"/>
      <c r="C1959" s="2"/>
      <c r="E1959" s="2"/>
    </row>
    <row r="1960" spans="2:5" x14ac:dyDescent="0.35">
      <c r="B1960" s="42"/>
      <c r="C1960" s="2"/>
      <c r="E1960" s="2"/>
    </row>
    <row r="1961" spans="2:5" x14ac:dyDescent="0.35">
      <c r="B1961" s="42"/>
      <c r="C1961" s="2"/>
      <c r="E1961" s="2"/>
    </row>
    <row r="1962" spans="2:5" x14ac:dyDescent="0.35">
      <c r="B1962" s="42"/>
      <c r="C1962" s="2"/>
      <c r="E1962" s="2"/>
    </row>
    <row r="1963" spans="2:5" x14ac:dyDescent="0.35">
      <c r="B1963" s="42"/>
      <c r="C1963" s="2"/>
      <c r="E1963" s="2"/>
    </row>
    <row r="1964" spans="2:5" x14ac:dyDescent="0.35">
      <c r="B1964" s="42"/>
      <c r="C1964" s="2"/>
      <c r="E1964" s="2"/>
    </row>
    <row r="1965" spans="2:5" x14ac:dyDescent="0.35">
      <c r="B1965" s="42"/>
      <c r="C1965" s="2"/>
      <c r="E1965" s="2"/>
    </row>
    <row r="1966" spans="2:5" x14ac:dyDescent="0.35">
      <c r="B1966" s="42"/>
      <c r="C1966" s="2"/>
      <c r="E1966" s="2"/>
    </row>
    <row r="1967" spans="2:5" x14ac:dyDescent="0.35">
      <c r="B1967" s="42"/>
      <c r="C1967" s="2"/>
      <c r="E1967" s="2"/>
    </row>
    <row r="1968" spans="2:5" x14ac:dyDescent="0.35">
      <c r="B1968" s="42"/>
      <c r="C1968" s="2"/>
      <c r="E1968" s="2"/>
    </row>
    <row r="1969" spans="2:5" x14ac:dyDescent="0.35">
      <c r="B1969" s="42"/>
      <c r="C1969" s="2"/>
      <c r="E1969" s="2"/>
    </row>
    <row r="1970" spans="2:5" x14ac:dyDescent="0.35">
      <c r="B1970" s="42"/>
      <c r="C1970" s="2"/>
      <c r="E1970" s="2"/>
    </row>
    <row r="1971" spans="2:5" x14ac:dyDescent="0.35">
      <c r="B1971" s="42"/>
      <c r="C1971" s="2"/>
      <c r="E1971" s="2"/>
    </row>
    <row r="1972" spans="2:5" x14ac:dyDescent="0.35">
      <c r="B1972" s="42"/>
      <c r="C1972" s="2"/>
      <c r="E1972" s="2"/>
    </row>
    <row r="1973" spans="2:5" x14ac:dyDescent="0.35">
      <c r="B1973" s="42"/>
      <c r="C1973" s="2"/>
      <c r="E1973" s="2"/>
    </row>
    <row r="1974" spans="2:5" x14ac:dyDescent="0.35">
      <c r="B1974" s="42"/>
      <c r="C1974" s="2"/>
      <c r="E1974" s="2"/>
    </row>
    <row r="1975" spans="2:5" x14ac:dyDescent="0.35">
      <c r="B1975" s="42"/>
      <c r="C1975" s="2"/>
      <c r="E1975" s="2"/>
    </row>
    <row r="1976" spans="2:5" x14ac:dyDescent="0.35">
      <c r="B1976" s="42"/>
      <c r="C1976" s="2"/>
      <c r="E1976" s="2"/>
    </row>
    <row r="1977" spans="2:5" x14ac:dyDescent="0.35">
      <c r="B1977" s="42"/>
      <c r="C1977" s="2"/>
      <c r="E1977" s="2"/>
    </row>
    <row r="1978" spans="2:5" x14ac:dyDescent="0.35">
      <c r="B1978" s="42"/>
      <c r="C1978" s="2"/>
      <c r="E1978" s="2"/>
    </row>
    <row r="1979" spans="2:5" x14ac:dyDescent="0.35">
      <c r="B1979" s="42"/>
      <c r="C1979" s="2"/>
      <c r="E1979" s="2"/>
    </row>
    <row r="1980" spans="2:5" x14ac:dyDescent="0.35">
      <c r="B1980" s="42"/>
      <c r="C1980" s="2"/>
      <c r="E1980" s="2"/>
    </row>
    <row r="1981" spans="2:5" x14ac:dyDescent="0.35">
      <c r="B1981" s="42"/>
      <c r="C1981" s="2"/>
      <c r="E1981" s="2"/>
    </row>
    <row r="1982" spans="2:5" x14ac:dyDescent="0.35">
      <c r="B1982" s="42"/>
      <c r="C1982" s="2"/>
      <c r="E1982" s="2"/>
    </row>
    <row r="1983" spans="2:5" x14ac:dyDescent="0.35">
      <c r="B1983" s="42"/>
      <c r="C1983" s="2"/>
      <c r="E1983" s="2"/>
    </row>
    <row r="1984" spans="2:5" x14ac:dyDescent="0.35">
      <c r="B1984" s="42"/>
      <c r="C1984" s="2"/>
      <c r="E1984" s="2"/>
    </row>
    <row r="1985" spans="2:5" x14ac:dyDescent="0.35">
      <c r="B1985" s="42"/>
      <c r="C1985" s="2"/>
      <c r="E1985" s="2"/>
    </row>
    <row r="1986" spans="2:5" x14ac:dyDescent="0.35">
      <c r="B1986" s="42"/>
      <c r="C1986" s="2"/>
      <c r="E1986" s="2"/>
    </row>
    <row r="1987" spans="2:5" x14ac:dyDescent="0.35">
      <c r="B1987" s="42"/>
      <c r="C1987" s="2"/>
      <c r="E1987" s="2"/>
    </row>
    <row r="1988" spans="2:5" x14ac:dyDescent="0.35">
      <c r="B1988" s="42"/>
      <c r="C1988" s="2"/>
      <c r="E1988" s="2"/>
    </row>
    <row r="1989" spans="2:5" x14ac:dyDescent="0.35">
      <c r="B1989" s="42"/>
      <c r="C1989" s="2"/>
      <c r="E1989" s="2"/>
    </row>
    <row r="1990" spans="2:5" x14ac:dyDescent="0.35">
      <c r="B1990" s="42"/>
      <c r="C1990" s="2"/>
      <c r="E1990" s="2"/>
    </row>
    <row r="1991" spans="2:5" x14ac:dyDescent="0.35">
      <c r="B1991" s="42"/>
      <c r="C1991" s="2"/>
      <c r="E1991" s="2"/>
    </row>
    <row r="1992" spans="2:5" x14ac:dyDescent="0.35">
      <c r="B1992" s="42"/>
      <c r="C1992" s="2"/>
      <c r="E1992" s="2"/>
    </row>
    <row r="1993" spans="2:5" x14ac:dyDescent="0.35">
      <c r="B1993" s="42"/>
      <c r="C1993" s="2"/>
      <c r="E1993" s="2"/>
    </row>
    <row r="1994" spans="2:5" x14ac:dyDescent="0.35">
      <c r="B1994" s="42"/>
      <c r="C1994" s="2"/>
      <c r="E1994" s="2"/>
    </row>
    <row r="1995" spans="2:5" x14ac:dyDescent="0.35">
      <c r="B1995" s="42"/>
      <c r="C1995" s="2"/>
      <c r="E1995" s="2"/>
    </row>
    <row r="1996" spans="2:5" x14ac:dyDescent="0.35">
      <c r="B1996" s="42"/>
      <c r="C1996" s="2"/>
      <c r="E1996" s="2"/>
    </row>
    <row r="1997" spans="2:5" x14ac:dyDescent="0.35">
      <c r="B1997" s="42"/>
      <c r="C1997" s="2"/>
      <c r="E1997" s="2"/>
    </row>
    <row r="1998" spans="2:5" x14ac:dyDescent="0.35">
      <c r="B1998" s="42"/>
      <c r="C1998" s="2"/>
      <c r="E1998" s="2"/>
    </row>
    <row r="1999" spans="2:5" x14ac:dyDescent="0.35">
      <c r="B1999" s="42"/>
      <c r="C1999" s="2"/>
      <c r="E1999" s="2"/>
    </row>
    <row r="2000" spans="2:5" x14ac:dyDescent="0.35">
      <c r="B2000" s="42"/>
      <c r="C2000" s="2"/>
      <c r="E2000" s="2"/>
    </row>
    <row r="2001" spans="2:5" x14ac:dyDescent="0.35">
      <c r="B2001" s="42"/>
      <c r="C2001" s="2"/>
      <c r="E2001" s="2"/>
    </row>
    <row r="2002" spans="2:5" x14ac:dyDescent="0.35">
      <c r="B2002" s="42"/>
      <c r="C2002" s="2"/>
      <c r="E2002" s="2"/>
    </row>
    <row r="2003" spans="2:5" x14ac:dyDescent="0.35">
      <c r="B2003" s="42"/>
      <c r="C2003" s="2"/>
      <c r="E2003" s="2"/>
    </row>
    <row r="2004" spans="2:5" x14ac:dyDescent="0.35">
      <c r="B2004" s="42"/>
      <c r="C2004" s="2"/>
      <c r="E2004" s="2"/>
    </row>
    <row r="2005" spans="2:5" x14ac:dyDescent="0.35">
      <c r="B2005" s="42"/>
      <c r="C2005" s="2"/>
      <c r="E2005" s="2"/>
    </row>
    <row r="2006" spans="2:5" x14ac:dyDescent="0.35">
      <c r="B2006" s="42"/>
      <c r="C2006" s="2"/>
      <c r="E2006" s="2"/>
    </row>
    <row r="2007" spans="2:5" x14ac:dyDescent="0.35">
      <c r="B2007" s="42"/>
      <c r="C2007" s="2"/>
      <c r="E2007" s="2"/>
    </row>
    <row r="2008" spans="2:5" x14ac:dyDescent="0.35">
      <c r="B2008" s="42"/>
      <c r="C2008" s="2"/>
      <c r="E2008" s="2"/>
    </row>
    <row r="2009" spans="2:5" x14ac:dyDescent="0.35">
      <c r="B2009" s="42"/>
      <c r="C2009" s="2"/>
      <c r="E2009" s="2"/>
    </row>
    <row r="2010" spans="2:5" x14ac:dyDescent="0.35">
      <c r="B2010" s="42"/>
      <c r="C2010" s="2"/>
      <c r="E2010" s="2"/>
    </row>
    <row r="2011" spans="2:5" x14ac:dyDescent="0.35">
      <c r="B2011" s="42"/>
      <c r="C2011" s="2"/>
      <c r="E2011" s="2"/>
    </row>
    <row r="2012" spans="2:5" x14ac:dyDescent="0.35">
      <c r="B2012" s="42"/>
      <c r="C2012" s="2"/>
      <c r="E2012" s="2"/>
    </row>
    <row r="2013" spans="2:5" x14ac:dyDescent="0.35">
      <c r="B2013" s="42"/>
      <c r="C2013" s="2"/>
      <c r="E2013" s="2"/>
    </row>
    <row r="2014" spans="2:5" x14ac:dyDescent="0.35">
      <c r="B2014" s="42"/>
      <c r="C2014" s="2"/>
      <c r="E2014" s="2"/>
    </row>
    <row r="2015" spans="2:5" x14ac:dyDescent="0.35">
      <c r="B2015" s="42"/>
      <c r="C2015" s="2"/>
      <c r="E2015" s="2"/>
    </row>
    <row r="2016" spans="2:5" x14ac:dyDescent="0.35">
      <c r="B2016" s="42"/>
      <c r="C2016" s="2"/>
      <c r="E2016" s="2"/>
    </row>
    <row r="2017" spans="2:5" x14ac:dyDescent="0.35">
      <c r="B2017" s="42"/>
      <c r="C2017" s="2"/>
      <c r="E2017" s="2"/>
    </row>
    <row r="2018" spans="2:5" x14ac:dyDescent="0.35">
      <c r="B2018" s="42"/>
      <c r="C2018" s="2"/>
      <c r="E2018" s="2"/>
    </row>
    <row r="2019" spans="2:5" x14ac:dyDescent="0.35">
      <c r="B2019" s="42"/>
      <c r="C2019" s="2"/>
      <c r="E2019" s="2"/>
    </row>
    <row r="2020" spans="2:5" x14ac:dyDescent="0.35">
      <c r="B2020" s="42"/>
      <c r="C2020" s="2"/>
      <c r="E2020" s="2"/>
    </row>
    <row r="2021" spans="2:5" x14ac:dyDescent="0.35">
      <c r="B2021" s="42"/>
      <c r="C2021" s="2"/>
      <c r="E2021" s="2"/>
    </row>
    <row r="2022" spans="2:5" x14ac:dyDescent="0.35">
      <c r="B2022" s="42"/>
      <c r="C2022" s="2"/>
      <c r="E2022" s="2"/>
    </row>
    <row r="2023" spans="2:5" x14ac:dyDescent="0.35">
      <c r="B2023" s="42"/>
      <c r="C2023" s="2"/>
      <c r="E2023" s="2"/>
    </row>
    <row r="2024" spans="2:5" x14ac:dyDescent="0.35">
      <c r="B2024" s="42"/>
      <c r="C2024" s="2"/>
      <c r="E2024" s="2"/>
    </row>
    <row r="2025" spans="2:5" x14ac:dyDescent="0.35">
      <c r="B2025" s="42"/>
      <c r="C2025" s="2"/>
      <c r="E2025" s="2"/>
    </row>
    <row r="2026" spans="2:5" x14ac:dyDescent="0.35">
      <c r="B2026" s="42"/>
      <c r="C2026" s="2"/>
      <c r="E2026" s="2"/>
    </row>
    <row r="2027" spans="2:5" x14ac:dyDescent="0.35">
      <c r="B2027" s="42"/>
      <c r="C2027" s="2"/>
      <c r="E2027" s="2"/>
    </row>
    <row r="2028" spans="2:5" x14ac:dyDescent="0.35">
      <c r="B2028" s="42"/>
      <c r="C2028" s="2"/>
      <c r="E2028" s="2"/>
    </row>
    <row r="2029" spans="2:5" x14ac:dyDescent="0.35">
      <c r="B2029" s="42"/>
      <c r="C2029" s="2"/>
      <c r="E2029" s="2"/>
    </row>
    <row r="2030" spans="2:5" x14ac:dyDescent="0.35">
      <c r="B2030" s="42"/>
      <c r="C2030" s="2"/>
      <c r="E2030" s="2"/>
    </row>
    <row r="2031" spans="2:5" x14ac:dyDescent="0.35">
      <c r="B2031" s="42"/>
      <c r="C2031" s="2"/>
      <c r="E2031" s="2"/>
    </row>
    <row r="2032" spans="2:5" x14ac:dyDescent="0.35">
      <c r="B2032" s="42"/>
      <c r="C2032" s="2"/>
      <c r="E2032" s="2"/>
    </row>
    <row r="2033" spans="2:5" x14ac:dyDescent="0.35">
      <c r="B2033" s="42"/>
      <c r="C2033" s="2"/>
      <c r="E2033" s="2"/>
    </row>
    <row r="2034" spans="2:5" x14ac:dyDescent="0.35">
      <c r="B2034" s="42"/>
      <c r="C2034" s="2"/>
      <c r="E2034" s="2"/>
    </row>
    <row r="2035" spans="2:5" x14ac:dyDescent="0.35">
      <c r="B2035" s="42"/>
      <c r="C2035" s="2"/>
      <c r="E2035" s="2"/>
    </row>
    <row r="2036" spans="2:5" x14ac:dyDescent="0.35">
      <c r="B2036" s="42"/>
      <c r="C2036" s="2"/>
      <c r="E2036" s="2"/>
    </row>
    <row r="2037" spans="2:5" x14ac:dyDescent="0.35">
      <c r="B2037" s="42"/>
      <c r="C2037" s="2"/>
      <c r="E2037" s="2"/>
    </row>
    <row r="2038" spans="2:5" x14ac:dyDescent="0.35">
      <c r="B2038" s="42"/>
      <c r="C2038" s="2"/>
      <c r="E2038" s="2"/>
    </row>
    <row r="2039" spans="2:5" x14ac:dyDescent="0.35">
      <c r="B2039" s="42"/>
      <c r="C2039" s="2"/>
      <c r="E2039" s="2"/>
    </row>
    <row r="2040" spans="2:5" x14ac:dyDescent="0.35">
      <c r="B2040" s="42"/>
      <c r="C2040" s="2"/>
      <c r="E2040" s="2"/>
    </row>
    <row r="2041" spans="2:5" x14ac:dyDescent="0.35">
      <c r="B2041" s="42"/>
      <c r="C2041" s="2"/>
      <c r="E2041" s="2"/>
    </row>
    <row r="2042" spans="2:5" x14ac:dyDescent="0.35">
      <c r="B2042" s="42"/>
      <c r="C2042" s="2"/>
      <c r="E2042" s="2"/>
    </row>
    <row r="2043" spans="2:5" x14ac:dyDescent="0.35">
      <c r="B2043" s="42"/>
      <c r="C2043" s="2"/>
      <c r="E2043" s="2"/>
    </row>
    <row r="2044" spans="2:5" x14ac:dyDescent="0.35">
      <c r="B2044" s="42"/>
      <c r="C2044" s="2"/>
      <c r="E2044" s="2"/>
    </row>
    <row r="2045" spans="2:5" x14ac:dyDescent="0.35">
      <c r="B2045" s="42"/>
      <c r="C2045" s="2"/>
      <c r="E2045" s="2"/>
    </row>
    <row r="2046" spans="2:5" x14ac:dyDescent="0.35">
      <c r="B2046" s="42"/>
      <c r="C2046" s="2"/>
      <c r="E2046" s="2"/>
    </row>
    <row r="2047" spans="2:5" x14ac:dyDescent="0.35">
      <c r="B2047" s="42"/>
      <c r="C2047" s="2"/>
      <c r="E2047" s="2"/>
    </row>
    <row r="2048" spans="2:5" x14ac:dyDescent="0.35">
      <c r="B2048" s="42"/>
      <c r="C2048" s="2"/>
      <c r="E2048" s="2"/>
    </row>
    <row r="2049" spans="2:5" x14ac:dyDescent="0.35">
      <c r="B2049" s="42"/>
      <c r="C2049" s="2"/>
      <c r="E2049" s="2"/>
    </row>
    <row r="2050" spans="2:5" x14ac:dyDescent="0.35">
      <c r="B2050" s="42"/>
      <c r="C2050" s="2"/>
      <c r="E2050" s="2"/>
    </row>
    <row r="2051" spans="2:5" x14ac:dyDescent="0.35">
      <c r="B2051" s="42"/>
      <c r="C2051" s="2"/>
      <c r="E2051" s="2"/>
    </row>
    <row r="2052" spans="2:5" x14ac:dyDescent="0.35">
      <c r="B2052" s="42"/>
      <c r="C2052" s="2"/>
      <c r="E2052" s="2"/>
    </row>
    <row r="2053" spans="2:5" x14ac:dyDescent="0.35">
      <c r="B2053" s="42"/>
      <c r="C2053" s="2"/>
      <c r="E2053" s="2"/>
    </row>
    <row r="2054" spans="2:5" x14ac:dyDescent="0.35">
      <c r="B2054" s="42"/>
      <c r="C2054" s="2"/>
      <c r="E2054" s="2"/>
    </row>
    <row r="2055" spans="2:5" x14ac:dyDescent="0.35">
      <c r="B2055" s="42"/>
      <c r="C2055" s="2"/>
      <c r="E2055" s="2"/>
    </row>
    <row r="2056" spans="2:5" x14ac:dyDescent="0.35">
      <c r="B2056" s="42"/>
      <c r="C2056" s="2"/>
      <c r="E2056" s="2"/>
    </row>
    <row r="2057" spans="2:5" x14ac:dyDescent="0.35">
      <c r="B2057" s="42"/>
      <c r="C2057" s="2"/>
      <c r="E2057" s="2"/>
    </row>
    <row r="2058" spans="2:5" x14ac:dyDescent="0.35">
      <c r="B2058" s="42"/>
      <c r="C2058" s="2"/>
      <c r="E2058" s="2"/>
    </row>
    <row r="2059" spans="2:5" x14ac:dyDescent="0.35">
      <c r="B2059" s="42"/>
      <c r="C2059" s="2"/>
      <c r="E2059" s="2"/>
    </row>
    <row r="2060" spans="2:5" x14ac:dyDescent="0.35">
      <c r="B2060" s="42"/>
      <c r="C2060" s="2"/>
      <c r="E2060" s="2"/>
    </row>
    <row r="2061" spans="2:5" x14ac:dyDescent="0.35">
      <c r="B2061" s="42"/>
      <c r="C2061" s="2"/>
      <c r="E2061" s="2"/>
    </row>
    <row r="2062" spans="2:5" x14ac:dyDescent="0.35">
      <c r="B2062" s="42"/>
      <c r="C2062" s="2"/>
      <c r="E2062" s="2"/>
    </row>
    <row r="2063" spans="2:5" x14ac:dyDescent="0.35">
      <c r="B2063" s="42"/>
      <c r="C2063" s="2"/>
      <c r="E2063" s="2"/>
    </row>
    <row r="2064" spans="2:5" x14ac:dyDescent="0.35">
      <c r="B2064" s="42"/>
      <c r="C2064" s="2"/>
      <c r="E2064" s="2"/>
    </row>
    <row r="2065" spans="2:5" x14ac:dyDescent="0.35">
      <c r="B2065" s="42"/>
      <c r="C2065" s="2"/>
      <c r="E2065" s="2"/>
    </row>
    <row r="2066" spans="2:5" x14ac:dyDescent="0.35">
      <c r="B2066" s="42"/>
      <c r="C2066" s="2"/>
      <c r="E2066" s="2"/>
    </row>
    <row r="2067" spans="2:5" x14ac:dyDescent="0.35">
      <c r="B2067" s="42"/>
      <c r="C2067" s="2"/>
      <c r="E2067" s="2"/>
    </row>
    <row r="2068" spans="2:5" x14ac:dyDescent="0.35">
      <c r="B2068" s="42"/>
      <c r="C2068" s="2"/>
      <c r="E2068" s="2"/>
    </row>
    <row r="2069" spans="2:5" x14ac:dyDescent="0.35">
      <c r="B2069" s="42"/>
      <c r="C2069" s="2"/>
      <c r="E2069" s="2"/>
    </row>
    <row r="2070" spans="2:5" x14ac:dyDescent="0.35">
      <c r="B2070" s="42"/>
      <c r="C2070" s="2"/>
      <c r="E2070" s="2"/>
    </row>
    <row r="2071" spans="2:5" x14ac:dyDescent="0.35">
      <c r="B2071" s="42"/>
      <c r="C2071" s="2"/>
      <c r="E2071" s="2"/>
    </row>
    <row r="2072" spans="2:5" x14ac:dyDescent="0.35">
      <c r="B2072" s="42"/>
      <c r="C2072" s="2"/>
      <c r="E2072" s="2"/>
    </row>
    <row r="2073" spans="2:5" x14ac:dyDescent="0.35">
      <c r="B2073" s="42"/>
      <c r="C2073" s="2"/>
      <c r="E2073" s="2"/>
    </row>
    <row r="2074" spans="2:5" x14ac:dyDescent="0.35">
      <c r="B2074" s="42"/>
      <c r="C2074" s="2"/>
      <c r="E2074" s="2"/>
    </row>
    <row r="2075" spans="2:5" x14ac:dyDescent="0.35">
      <c r="B2075" s="42"/>
      <c r="C2075" s="2"/>
      <c r="E2075" s="2"/>
    </row>
    <row r="2076" spans="2:5" x14ac:dyDescent="0.35">
      <c r="B2076" s="42"/>
      <c r="C2076" s="2"/>
      <c r="E2076" s="2"/>
    </row>
    <row r="2077" spans="2:5" x14ac:dyDescent="0.35">
      <c r="B2077" s="42"/>
      <c r="C2077" s="2"/>
      <c r="E2077" s="2"/>
    </row>
    <row r="2078" spans="2:5" x14ac:dyDescent="0.35">
      <c r="B2078" s="42"/>
      <c r="C2078" s="2"/>
      <c r="E2078" s="2"/>
    </row>
    <row r="2079" spans="2:5" x14ac:dyDescent="0.35">
      <c r="B2079" s="42"/>
      <c r="C2079" s="2"/>
      <c r="E2079" s="2"/>
    </row>
    <row r="2080" spans="2:5" x14ac:dyDescent="0.35">
      <c r="B2080" s="42"/>
      <c r="C2080" s="2"/>
      <c r="E2080" s="2"/>
    </row>
    <row r="2081" spans="2:5" x14ac:dyDescent="0.35">
      <c r="B2081" s="42"/>
      <c r="C2081" s="2"/>
      <c r="E2081" s="2"/>
    </row>
    <row r="2082" spans="2:5" x14ac:dyDescent="0.35">
      <c r="B2082" s="42"/>
      <c r="C2082" s="2"/>
      <c r="E2082" s="2"/>
    </row>
    <row r="2083" spans="2:5" x14ac:dyDescent="0.35">
      <c r="B2083" s="42"/>
      <c r="C2083" s="2"/>
      <c r="E2083" s="2"/>
    </row>
    <row r="2084" spans="2:5" x14ac:dyDescent="0.35">
      <c r="B2084" s="42"/>
      <c r="C2084" s="2"/>
      <c r="E2084" s="2"/>
    </row>
    <row r="2085" spans="2:5" x14ac:dyDescent="0.35">
      <c r="B2085" s="42"/>
      <c r="C2085" s="2"/>
      <c r="E2085" s="2"/>
    </row>
    <row r="2086" spans="2:5" x14ac:dyDescent="0.35">
      <c r="B2086" s="42"/>
      <c r="C2086" s="2"/>
      <c r="E2086" s="2"/>
    </row>
    <row r="2087" spans="2:5" x14ac:dyDescent="0.35">
      <c r="B2087" s="42"/>
      <c r="C2087" s="2"/>
      <c r="E2087" s="2"/>
    </row>
    <row r="2088" spans="2:5" x14ac:dyDescent="0.35">
      <c r="B2088" s="42"/>
      <c r="C2088" s="2"/>
      <c r="E2088" s="2"/>
    </row>
    <row r="2089" spans="2:5" x14ac:dyDescent="0.35">
      <c r="B2089" s="42"/>
      <c r="C2089" s="2"/>
      <c r="E2089" s="2"/>
    </row>
    <row r="2090" spans="2:5" x14ac:dyDescent="0.35">
      <c r="B2090" s="42"/>
      <c r="C2090" s="2"/>
      <c r="E2090" s="2"/>
    </row>
    <row r="2091" spans="2:5" x14ac:dyDescent="0.35">
      <c r="B2091" s="42"/>
      <c r="C2091" s="2"/>
      <c r="E2091" s="2"/>
    </row>
    <row r="2092" spans="2:5" x14ac:dyDescent="0.35">
      <c r="B2092" s="42"/>
      <c r="C2092" s="2"/>
      <c r="E2092" s="2"/>
    </row>
    <row r="2093" spans="2:5" x14ac:dyDescent="0.35">
      <c r="B2093" s="42"/>
      <c r="C2093" s="2"/>
      <c r="E2093" s="2"/>
    </row>
    <row r="2094" spans="2:5" x14ac:dyDescent="0.35">
      <c r="B2094" s="42"/>
      <c r="C2094" s="2"/>
      <c r="E2094" s="2"/>
    </row>
    <row r="2095" spans="2:5" x14ac:dyDescent="0.35">
      <c r="B2095" s="42"/>
      <c r="C2095" s="2"/>
      <c r="E2095" s="2"/>
    </row>
    <row r="2096" spans="2:5" x14ac:dyDescent="0.35">
      <c r="B2096" s="42"/>
      <c r="C2096" s="2"/>
      <c r="E2096" s="2"/>
    </row>
    <row r="2097" spans="2:5" x14ac:dyDescent="0.35">
      <c r="B2097" s="42"/>
      <c r="C2097" s="2"/>
      <c r="E2097" s="2"/>
    </row>
    <row r="2098" spans="2:5" x14ac:dyDescent="0.35">
      <c r="B2098" s="42"/>
      <c r="C2098" s="2"/>
      <c r="E2098" s="2"/>
    </row>
    <row r="2099" spans="2:5" x14ac:dyDescent="0.35">
      <c r="B2099" s="42"/>
      <c r="C2099" s="2"/>
      <c r="E2099" s="2"/>
    </row>
    <row r="2100" spans="2:5" x14ac:dyDescent="0.35">
      <c r="B2100" s="42"/>
      <c r="C2100" s="2"/>
      <c r="E2100" s="2"/>
    </row>
    <row r="2101" spans="2:5" x14ac:dyDescent="0.35">
      <c r="B2101" s="42"/>
      <c r="C2101" s="2"/>
      <c r="E2101" s="2"/>
    </row>
    <row r="2102" spans="2:5" x14ac:dyDescent="0.35">
      <c r="B2102" s="42"/>
      <c r="C2102" s="2"/>
      <c r="E2102" s="2"/>
    </row>
    <row r="2103" spans="2:5" x14ac:dyDescent="0.35">
      <c r="B2103" s="42"/>
      <c r="C2103" s="2"/>
      <c r="E2103" s="2"/>
    </row>
    <row r="2104" spans="2:5" x14ac:dyDescent="0.35">
      <c r="B2104" s="42"/>
      <c r="C2104" s="2"/>
      <c r="E2104" s="2"/>
    </row>
    <row r="2105" spans="2:5" x14ac:dyDescent="0.35">
      <c r="B2105" s="42"/>
      <c r="C2105" s="2"/>
      <c r="E2105" s="2"/>
    </row>
    <row r="2106" spans="2:5" x14ac:dyDescent="0.35">
      <c r="B2106" s="42"/>
      <c r="C2106" s="2"/>
      <c r="E2106" s="2"/>
    </row>
    <row r="2107" spans="2:5" x14ac:dyDescent="0.35">
      <c r="B2107" s="42"/>
      <c r="C2107" s="2"/>
      <c r="E2107" s="2"/>
    </row>
    <row r="2108" spans="2:5" x14ac:dyDescent="0.35">
      <c r="B2108" s="42"/>
      <c r="C2108" s="2"/>
      <c r="E2108" s="2"/>
    </row>
    <row r="2109" spans="2:5" x14ac:dyDescent="0.35">
      <c r="B2109" s="42"/>
      <c r="C2109" s="2"/>
      <c r="E2109" s="2"/>
    </row>
    <row r="2110" spans="2:5" x14ac:dyDescent="0.35">
      <c r="B2110" s="42"/>
      <c r="C2110" s="2"/>
      <c r="E2110" s="2"/>
    </row>
    <row r="2111" spans="2:5" x14ac:dyDescent="0.35">
      <c r="B2111" s="42"/>
      <c r="C2111" s="2"/>
      <c r="E2111" s="2"/>
    </row>
    <row r="2112" spans="2:5" x14ac:dyDescent="0.35">
      <c r="B2112" s="42"/>
      <c r="C2112" s="2"/>
      <c r="E2112" s="2"/>
    </row>
    <row r="2113" spans="2:5" x14ac:dyDescent="0.35">
      <c r="B2113" s="42"/>
      <c r="C2113" s="2"/>
      <c r="E2113" s="2"/>
    </row>
    <row r="2114" spans="2:5" x14ac:dyDescent="0.35">
      <c r="B2114" s="42"/>
      <c r="C2114" s="2"/>
      <c r="E2114" s="2"/>
    </row>
    <row r="2115" spans="2:5" x14ac:dyDescent="0.35">
      <c r="B2115" s="42"/>
      <c r="C2115" s="2"/>
      <c r="E2115" s="2"/>
    </row>
    <row r="2116" spans="2:5" x14ac:dyDescent="0.35">
      <c r="B2116" s="42"/>
      <c r="C2116" s="2"/>
      <c r="E2116" s="2"/>
    </row>
    <row r="2117" spans="2:5" x14ac:dyDescent="0.35">
      <c r="B2117" s="42"/>
      <c r="C2117" s="2"/>
      <c r="E2117" s="2"/>
    </row>
    <row r="2118" spans="2:5" x14ac:dyDescent="0.35">
      <c r="B2118" s="42"/>
      <c r="C2118" s="2"/>
      <c r="E2118" s="2"/>
    </row>
    <row r="2119" spans="2:5" x14ac:dyDescent="0.35">
      <c r="B2119" s="42"/>
      <c r="C2119" s="2"/>
      <c r="E2119" s="2"/>
    </row>
    <row r="2120" spans="2:5" x14ac:dyDescent="0.35">
      <c r="B2120" s="42"/>
      <c r="C2120" s="2"/>
      <c r="E2120" s="2"/>
    </row>
    <row r="2121" spans="2:5" x14ac:dyDescent="0.35">
      <c r="B2121" s="42"/>
      <c r="C2121" s="2"/>
      <c r="E2121" s="2"/>
    </row>
    <row r="2122" spans="2:5" x14ac:dyDescent="0.35">
      <c r="B2122" s="42"/>
      <c r="C2122" s="2"/>
      <c r="E2122" s="2"/>
    </row>
    <row r="2123" spans="2:5" x14ac:dyDescent="0.35">
      <c r="B2123" s="42"/>
      <c r="C2123" s="2"/>
      <c r="E2123" s="2"/>
    </row>
    <row r="2124" spans="2:5" x14ac:dyDescent="0.35">
      <c r="B2124" s="42"/>
      <c r="C2124" s="2"/>
      <c r="E2124" s="2"/>
    </row>
    <row r="2125" spans="2:5" x14ac:dyDescent="0.35">
      <c r="B2125" s="42"/>
      <c r="C2125" s="2"/>
      <c r="E2125" s="2"/>
    </row>
    <row r="2126" spans="2:5" x14ac:dyDescent="0.35">
      <c r="B2126" s="42"/>
      <c r="C2126" s="2"/>
      <c r="E2126" s="2"/>
    </row>
    <row r="2127" spans="2:5" x14ac:dyDescent="0.35">
      <c r="B2127" s="42"/>
      <c r="C2127" s="2"/>
      <c r="E2127" s="2"/>
    </row>
    <row r="2128" spans="2:5" x14ac:dyDescent="0.35">
      <c r="B2128" s="42"/>
      <c r="C2128" s="2"/>
      <c r="E2128" s="2"/>
    </row>
    <row r="2129" spans="2:5" x14ac:dyDescent="0.35">
      <c r="B2129" s="42"/>
      <c r="C2129" s="2"/>
      <c r="E2129" s="2"/>
    </row>
    <row r="2130" spans="2:5" x14ac:dyDescent="0.35">
      <c r="B2130" s="42"/>
      <c r="C2130" s="2"/>
      <c r="E2130" s="2"/>
    </row>
    <row r="2131" spans="2:5" x14ac:dyDescent="0.35">
      <c r="B2131" s="42"/>
      <c r="C2131" s="2"/>
      <c r="E2131" s="2"/>
    </row>
    <row r="2132" spans="2:5" x14ac:dyDescent="0.35">
      <c r="B2132" s="42"/>
      <c r="C2132" s="2"/>
      <c r="E2132" s="2"/>
    </row>
    <row r="2133" spans="2:5" x14ac:dyDescent="0.35">
      <c r="B2133" s="42"/>
      <c r="C2133" s="2"/>
      <c r="E2133" s="2"/>
    </row>
    <row r="2134" spans="2:5" x14ac:dyDescent="0.35">
      <c r="B2134" s="42"/>
      <c r="C2134" s="2"/>
      <c r="E2134" s="2"/>
    </row>
    <row r="2135" spans="2:5" x14ac:dyDescent="0.35">
      <c r="B2135" s="42"/>
      <c r="C2135" s="2"/>
      <c r="E2135" s="2"/>
    </row>
    <row r="2136" spans="2:5" x14ac:dyDescent="0.35">
      <c r="B2136" s="42"/>
      <c r="C2136" s="2"/>
      <c r="E2136" s="2"/>
    </row>
    <row r="2137" spans="2:5" x14ac:dyDescent="0.35">
      <c r="B2137" s="42"/>
      <c r="C2137" s="2"/>
      <c r="E2137" s="2"/>
    </row>
    <row r="2138" spans="2:5" x14ac:dyDescent="0.35">
      <c r="B2138" s="42"/>
      <c r="C2138" s="2"/>
      <c r="E2138" s="2"/>
    </row>
    <row r="2139" spans="2:5" x14ac:dyDescent="0.35">
      <c r="B2139" s="42"/>
      <c r="C2139" s="2"/>
      <c r="E2139" s="2"/>
    </row>
    <row r="2140" spans="2:5" x14ac:dyDescent="0.35">
      <c r="B2140" s="42"/>
      <c r="C2140" s="2"/>
      <c r="E2140" s="2"/>
    </row>
    <row r="2141" spans="2:5" x14ac:dyDescent="0.35">
      <c r="B2141" s="42"/>
      <c r="C2141" s="2"/>
      <c r="E2141" s="2"/>
    </row>
    <row r="2142" spans="2:5" x14ac:dyDescent="0.35">
      <c r="B2142" s="42"/>
      <c r="C2142" s="2"/>
      <c r="E2142" s="2"/>
    </row>
    <row r="2143" spans="2:5" x14ac:dyDescent="0.35">
      <c r="B2143" s="42"/>
      <c r="C2143" s="2"/>
      <c r="E2143" s="2"/>
    </row>
    <row r="2144" spans="2:5" x14ac:dyDescent="0.35">
      <c r="B2144" s="42"/>
      <c r="C2144" s="2"/>
      <c r="E2144" s="2"/>
    </row>
    <row r="2145" spans="2:5" x14ac:dyDescent="0.35">
      <c r="B2145" s="42"/>
      <c r="C2145" s="2"/>
      <c r="E2145" s="2"/>
    </row>
    <row r="2146" spans="2:5" x14ac:dyDescent="0.35">
      <c r="B2146" s="42"/>
      <c r="C2146" s="2"/>
      <c r="E2146" s="2"/>
    </row>
    <row r="2147" spans="2:5" x14ac:dyDescent="0.35">
      <c r="B2147" s="42"/>
      <c r="C2147" s="2"/>
      <c r="E2147" s="2"/>
    </row>
    <row r="2148" spans="2:5" x14ac:dyDescent="0.35">
      <c r="B2148" s="42"/>
      <c r="C2148" s="2"/>
      <c r="E2148" s="2"/>
    </row>
    <row r="2149" spans="2:5" x14ac:dyDescent="0.35">
      <c r="B2149" s="42"/>
      <c r="C2149" s="2"/>
      <c r="E2149" s="2"/>
    </row>
    <row r="2150" spans="2:5" x14ac:dyDescent="0.35">
      <c r="B2150" s="42"/>
      <c r="C2150" s="2"/>
      <c r="E2150" s="2"/>
    </row>
    <row r="2151" spans="2:5" x14ac:dyDescent="0.35">
      <c r="B2151" s="42"/>
      <c r="C2151" s="2"/>
      <c r="E2151" s="2"/>
    </row>
    <row r="2152" spans="2:5" x14ac:dyDescent="0.35">
      <c r="B2152" s="42"/>
      <c r="C2152" s="2"/>
      <c r="E2152" s="2"/>
    </row>
    <row r="2153" spans="2:5" x14ac:dyDescent="0.35">
      <c r="B2153" s="42"/>
      <c r="C2153" s="2"/>
      <c r="E2153" s="2"/>
    </row>
    <row r="2154" spans="2:5" x14ac:dyDescent="0.35">
      <c r="B2154" s="42"/>
      <c r="C2154" s="2"/>
      <c r="E2154" s="2"/>
    </row>
    <row r="2155" spans="2:5" x14ac:dyDescent="0.35">
      <c r="B2155" s="42"/>
      <c r="C2155" s="2"/>
      <c r="E2155" s="2"/>
    </row>
    <row r="2156" spans="2:5" x14ac:dyDescent="0.35">
      <c r="B2156" s="42"/>
      <c r="C2156" s="2"/>
      <c r="E2156" s="2"/>
    </row>
    <row r="2157" spans="2:5" x14ac:dyDescent="0.35">
      <c r="B2157" s="42"/>
      <c r="C2157" s="2"/>
      <c r="E2157" s="2"/>
    </row>
    <row r="2158" spans="2:5" x14ac:dyDescent="0.35">
      <c r="B2158" s="42"/>
      <c r="C2158" s="2"/>
      <c r="E2158" s="2"/>
    </row>
    <row r="2159" spans="2:5" x14ac:dyDescent="0.35">
      <c r="B2159" s="42"/>
      <c r="C2159" s="2"/>
      <c r="E2159" s="2"/>
    </row>
    <row r="2160" spans="2:5" x14ac:dyDescent="0.35">
      <c r="B2160" s="42"/>
      <c r="C2160" s="2"/>
      <c r="E2160" s="2"/>
    </row>
    <row r="2161" spans="2:5" x14ac:dyDescent="0.35">
      <c r="B2161" s="42"/>
      <c r="C2161" s="2"/>
      <c r="E2161" s="2"/>
    </row>
    <row r="2162" spans="2:5" x14ac:dyDescent="0.35">
      <c r="B2162" s="42"/>
      <c r="C2162" s="2"/>
      <c r="E2162" s="2"/>
    </row>
    <row r="2163" spans="2:5" x14ac:dyDescent="0.35">
      <c r="B2163" s="42"/>
      <c r="C2163" s="2"/>
      <c r="E2163" s="2"/>
    </row>
    <row r="2164" spans="2:5" x14ac:dyDescent="0.35">
      <c r="B2164" s="42"/>
      <c r="C2164" s="2"/>
      <c r="E2164" s="2"/>
    </row>
    <row r="2165" spans="2:5" x14ac:dyDescent="0.35">
      <c r="B2165" s="42"/>
      <c r="C2165" s="2"/>
      <c r="E2165" s="2"/>
    </row>
    <row r="2166" spans="2:5" x14ac:dyDescent="0.35">
      <c r="B2166" s="42"/>
      <c r="C2166" s="2"/>
      <c r="E2166" s="2"/>
    </row>
    <row r="2167" spans="2:5" x14ac:dyDescent="0.35">
      <c r="B2167" s="42"/>
      <c r="C2167" s="2"/>
      <c r="E2167" s="2"/>
    </row>
    <row r="2168" spans="2:5" x14ac:dyDescent="0.35">
      <c r="B2168" s="42"/>
      <c r="C2168" s="2"/>
      <c r="E2168" s="2"/>
    </row>
    <row r="2169" spans="2:5" x14ac:dyDescent="0.35">
      <c r="B2169" s="42"/>
      <c r="C2169" s="2"/>
      <c r="E2169" s="2"/>
    </row>
    <row r="2170" spans="2:5" x14ac:dyDescent="0.35">
      <c r="B2170" s="42"/>
      <c r="C2170" s="2"/>
      <c r="E2170" s="2"/>
    </row>
    <row r="2171" spans="2:5" x14ac:dyDescent="0.35">
      <c r="B2171" s="42"/>
      <c r="C2171" s="2"/>
      <c r="E2171" s="2"/>
    </row>
    <row r="2172" spans="2:5" x14ac:dyDescent="0.35">
      <c r="B2172" s="42"/>
      <c r="C2172" s="2"/>
      <c r="E2172" s="2"/>
    </row>
    <row r="2173" spans="2:5" x14ac:dyDescent="0.35">
      <c r="B2173" s="42"/>
      <c r="C2173" s="2"/>
      <c r="E2173" s="2"/>
    </row>
    <row r="2174" spans="2:5" x14ac:dyDescent="0.35">
      <c r="B2174" s="42"/>
      <c r="C2174" s="2"/>
      <c r="E2174" s="2"/>
    </row>
    <row r="2175" spans="2:5" x14ac:dyDescent="0.35">
      <c r="B2175" s="42"/>
      <c r="C2175" s="2"/>
      <c r="E2175" s="2"/>
    </row>
    <row r="2176" spans="2:5" x14ac:dyDescent="0.35">
      <c r="B2176" s="42"/>
      <c r="C2176" s="2"/>
      <c r="E2176" s="2"/>
    </row>
    <row r="2177" spans="2:5" x14ac:dyDescent="0.35">
      <c r="B2177" s="42"/>
      <c r="C2177" s="2"/>
      <c r="E2177" s="2"/>
    </row>
    <row r="2178" spans="2:5" x14ac:dyDescent="0.35">
      <c r="B2178" s="42"/>
      <c r="C2178" s="2"/>
      <c r="E2178" s="2"/>
    </row>
    <row r="2179" spans="2:5" x14ac:dyDescent="0.35">
      <c r="B2179" s="42"/>
      <c r="C2179" s="2"/>
      <c r="E2179" s="2"/>
    </row>
    <row r="2180" spans="2:5" x14ac:dyDescent="0.35">
      <c r="B2180" s="42"/>
      <c r="C2180" s="2"/>
      <c r="E2180" s="2"/>
    </row>
    <row r="2181" spans="2:5" x14ac:dyDescent="0.35">
      <c r="B2181" s="42"/>
      <c r="C2181" s="2"/>
      <c r="E2181" s="2"/>
    </row>
    <row r="2182" spans="2:5" x14ac:dyDescent="0.35">
      <c r="B2182" s="42"/>
      <c r="C2182" s="2"/>
      <c r="E2182" s="2"/>
    </row>
    <row r="2183" spans="2:5" x14ac:dyDescent="0.35">
      <c r="B2183" s="42"/>
      <c r="C2183" s="2"/>
      <c r="E2183" s="2"/>
    </row>
    <row r="2184" spans="2:5" x14ac:dyDescent="0.35">
      <c r="B2184" s="42"/>
      <c r="C2184" s="2"/>
      <c r="E2184" s="2"/>
    </row>
    <row r="2185" spans="2:5" x14ac:dyDescent="0.35">
      <c r="B2185" s="42"/>
      <c r="C2185" s="2"/>
      <c r="E2185" s="2"/>
    </row>
    <row r="2186" spans="2:5" x14ac:dyDescent="0.35">
      <c r="B2186" s="42"/>
      <c r="C2186" s="2"/>
      <c r="E2186" s="2"/>
    </row>
    <row r="2187" spans="2:5" x14ac:dyDescent="0.35">
      <c r="B2187" s="42"/>
      <c r="C2187" s="2"/>
      <c r="E2187" s="2"/>
    </row>
    <row r="2188" spans="2:5" x14ac:dyDescent="0.35">
      <c r="B2188" s="42"/>
      <c r="C2188" s="2"/>
      <c r="E2188" s="2"/>
    </row>
    <row r="2189" spans="2:5" x14ac:dyDescent="0.35">
      <c r="B2189" s="42"/>
      <c r="C2189" s="2"/>
      <c r="E2189" s="2"/>
    </row>
    <row r="2190" spans="2:5" x14ac:dyDescent="0.35">
      <c r="B2190" s="42"/>
      <c r="C2190" s="2"/>
      <c r="E2190" s="2"/>
    </row>
    <row r="2191" spans="2:5" x14ac:dyDescent="0.35">
      <c r="B2191" s="42"/>
      <c r="C2191" s="2"/>
      <c r="E2191" s="2"/>
    </row>
    <row r="2192" spans="2:5" x14ac:dyDescent="0.35">
      <c r="B2192" s="42"/>
      <c r="C2192" s="2"/>
      <c r="E2192" s="2"/>
    </row>
    <row r="2193" spans="2:5" x14ac:dyDescent="0.35">
      <c r="B2193" s="42"/>
      <c r="C2193" s="2"/>
      <c r="E2193" s="2"/>
    </row>
    <row r="2194" spans="2:5" x14ac:dyDescent="0.35">
      <c r="B2194" s="42"/>
      <c r="C2194" s="2"/>
      <c r="E2194" s="2"/>
    </row>
    <row r="2195" spans="2:5" x14ac:dyDescent="0.35">
      <c r="B2195" s="42"/>
      <c r="C2195" s="2"/>
      <c r="E2195" s="2"/>
    </row>
    <row r="2196" spans="2:5" x14ac:dyDescent="0.35">
      <c r="B2196" s="42"/>
      <c r="C2196" s="2"/>
      <c r="E2196" s="2"/>
    </row>
    <row r="2197" spans="2:5" x14ac:dyDescent="0.35">
      <c r="B2197" s="42"/>
      <c r="C2197" s="2"/>
      <c r="E2197" s="2"/>
    </row>
    <row r="2198" spans="2:5" x14ac:dyDescent="0.35">
      <c r="B2198" s="42"/>
      <c r="C2198" s="2"/>
      <c r="E2198" s="2"/>
    </row>
    <row r="2199" spans="2:5" x14ac:dyDescent="0.35">
      <c r="B2199" s="42"/>
      <c r="C2199" s="2"/>
      <c r="E2199" s="2"/>
    </row>
    <row r="2200" spans="2:5" x14ac:dyDescent="0.35">
      <c r="B2200" s="42"/>
      <c r="C2200" s="2"/>
      <c r="E2200" s="2"/>
    </row>
    <row r="2201" spans="2:5" x14ac:dyDescent="0.35">
      <c r="B2201" s="42"/>
      <c r="C2201" s="2"/>
      <c r="E2201" s="2"/>
    </row>
    <row r="2202" spans="2:5" x14ac:dyDescent="0.35">
      <c r="B2202" s="42"/>
      <c r="C2202" s="2"/>
      <c r="E2202" s="2"/>
    </row>
    <row r="2203" spans="2:5" x14ac:dyDescent="0.35">
      <c r="B2203" s="42"/>
      <c r="C2203" s="2"/>
      <c r="E2203" s="2"/>
    </row>
    <row r="2204" spans="2:5" x14ac:dyDescent="0.35">
      <c r="B2204" s="42"/>
      <c r="C2204" s="2"/>
      <c r="E2204" s="2"/>
    </row>
    <row r="2205" spans="2:5" x14ac:dyDescent="0.35">
      <c r="B2205" s="42"/>
      <c r="C2205" s="2"/>
      <c r="E2205" s="2"/>
    </row>
    <row r="2206" spans="2:5" x14ac:dyDescent="0.35">
      <c r="B2206" s="42"/>
      <c r="C2206" s="2"/>
      <c r="E2206" s="2"/>
    </row>
    <row r="2207" spans="2:5" x14ac:dyDescent="0.35">
      <c r="B2207" s="42"/>
      <c r="C2207" s="2"/>
      <c r="E2207" s="2"/>
    </row>
    <row r="2208" spans="2:5" x14ac:dyDescent="0.35">
      <c r="B2208" s="42"/>
      <c r="C2208" s="2"/>
      <c r="E2208" s="2"/>
    </row>
    <row r="2209" spans="2:5" x14ac:dyDescent="0.35">
      <c r="B2209" s="42"/>
      <c r="C2209" s="2"/>
      <c r="E2209" s="2"/>
    </row>
    <row r="2210" spans="2:5" x14ac:dyDescent="0.35">
      <c r="B2210" s="42"/>
      <c r="C2210" s="2"/>
      <c r="E2210" s="2"/>
    </row>
    <row r="2211" spans="2:5" x14ac:dyDescent="0.35">
      <c r="B2211" s="42"/>
      <c r="C2211" s="2"/>
      <c r="E2211" s="2"/>
    </row>
    <row r="2212" spans="2:5" x14ac:dyDescent="0.35">
      <c r="B2212" s="42"/>
      <c r="C2212" s="2"/>
      <c r="E2212" s="2"/>
    </row>
    <row r="2213" spans="2:5" x14ac:dyDescent="0.35">
      <c r="B2213" s="42"/>
      <c r="C2213" s="2"/>
      <c r="E2213" s="2"/>
    </row>
    <row r="2214" spans="2:5" x14ac:dyDescent="0.35">
      <c r="B2214" s="42"/>
      <c r="C2214" s="2"/>
      <c r="E2214" s="2"/>
    </row>
    <row r="2215" spans="2:5" x14ac:dyDescent="0.35">
      <c r="B2215" s="42"/>
      <c r="C2215" s="2"/>
      <c r="E2215" s="2"/>
    </row>
    <row r="2216" spans="2:5" x14ac:dyDescent="0.35">
      <c r="B2216" s="42"/>
      <c r="C2216" s="2"/>
      <c r="E2216" s="2"/>
    </row>
    <row r="2217" spans="2:5" x14ac:dyDescent="0.35">
      <c r="B2217" s="42"/>
      <c r="C2217" s="2"/>
      <c r="E2217" s="2"/>
    </row>
    <row r="2218" spans="2:5" x14ac:dyDescent="0.35">
      <c r="B2218" s="42"/>
      <c r="C2218" s="2"/>
      <c r="E2218" s="2"/>
    </row>
    <row r="2219" spans="2:5" x14ac:dyDescent="0.35">
      <c r="B2219" s="42"/>
      <c r="C2219" s="2"/>
      <c r="E2219" s="2"/>
    </row>
    <row r="2220" spans="2:5" x14ac:dyDescent="0.35">
      <c r="B2220" s="42"/>
      <c r="C2220" s="2"/>
      <c r="E2220" s="2"/>
    </row>
    <row r="2221" spans="2:5" x14ac:dyDescent="0.35">
      <c r="B2221" s="42"/>
      <c r="C2221" s="2"/>
      <c r="E2221" s="2"/>
    </row>
    <row r="2222" spans="2:5" x14ac:dyDescent="0.35">
      <c r="B2222" s="42"/>
      <c r="C2222" s="2"/>
      <c r="E2222" s="2"/>
    </row>
    <row r="2223" spans="2:5" x14ac:dyDescent="0.35">
      <c r="B2223" s="42"/>
      <c r="C2223" s="2"/>
      <c r="E2223" s="2"/>
    </row>
    <row r="2224" spans="2:5" x14ac:dyDescent="0.35">
      <c r="B2224" s="42"/>
      <c r="C2224" s="2"/>
      <c r="E2224" s="2"/>
    </row>
    <row r="2225" spans="2:5" x14ac:dyDescent="0.35">
      <c r="B2225" s="42"/>
      <c r="C2225" s="2"/>
      <c r="E2225" s="2"/>
    </row>
    <row r="2226" spans="2:5" x14ac:dyDescent="0.35">
      <c r="B2226" s="42"/>
      <c r="C2226" s="2"/>
      <c r="E2226" s="2"/>
    </row>
    <row r="2227" spans="2:5" x14ac:dyDescent="0.35">
      <c r="B2227" s="42"/>
      <c r="C2227" s="2"/>
      <c r="E2227" s="2"/>
    </row>
    <row r="2228" spans="2:5" x14ac:dyDescent="0.35">
      <c r="B2228" s="42"/>
      <c r="C2228" s="2"/>
      <c r="E2228" s="2"/>
    </row>
    <row r="2229" spans="2:5" x14ac:dyDescent="0.35">
      <c r="B2229" s="42"/>
      <c r="C2229" s="2"/>
      <c r="E2229" s="2"/>
    </row>
    <row r="2230" spans="2:5" x14ac:dyDescent="0.35">
      <c r="B2230" s="42"/>
      <c r="C2230" s="2"/>
      <c r="E2230" s="2"/>
    </row>
    <row r="2231" spans="2:5" x14ac:dyDescent="0.35">
      <c r="B2231" s="42"/>
      <c r="C2231" s="2"/>
      <c r="E2231" s="2"/>
    </row>
    <row r="2232" spans="2:5" x14ac:dyDescent="0.35">
      <c r="B2232" s="42"/>
      <c r="C2232" s="2"/>
      <c r="E2232" s="2"/>
    </row>
    <row r="2233" spans="2:5" x14ac:dyDescent="0.35">
      <c r="B2233" s="42"/>
      <c r="C2233" s="2"/>
      <c r="E2233" s="2"/>
    </row>
    <row r="2234" spans="2:5" x14ac:dyDescent="0.35">
      <c r="B2234" s="42"/>
      <c r="C2234" s="2"/>
      <c r="E2234" s="2"/>
    </row>
    <row r="2235" spans="2:5" x14ac:dyDescent="0.35">
      <c r="B2235" s="42"/>
      <c r="C2235" s="2"/>
      <c r="E2235" s="2"/>
    </row>
    <row r="2236" spans="2:5" x14ac:dyDescent="0.35">
      <c r="B2236" s="42"/>
      <c r="C2236" s="2"/>
      <c r="E2236" s="2"/>
    </row>
    <row r="2237" spans="2:5" x14ac:dyDescent="0.35">
      <c r="B2237" s="42"/>
      <c r="C2237" s="2"/>
      <c r="E2237" s="2"/>
    </row>
    <row r="2238" spans="2:5" x14ac:dyDescent="0.35">
      <c r="B2238" s="42"/>
      <c r="C2238" s="2"/>
      <c r="E2238" s="2"/>
    </row>
    <row r="2239" spans="2:5" x14ac:dyDescent="0.35">
      <c r="B2239" s="42"/>
      <c r="C2239" s="2"/>
      <c r="E2239" s="2"/>
    </row>
    <row r="2240" spans="2:5" x14ac:dyDescent="0.35">
      <c r="B2240" s="42"/>
      <c r="C2240" s="2"/>
      <c r="E2240" s="2"/>
    </row>
    <row r="2241" spans="2:5" x14ac:dyDescent="0.35">
      <c r="B2241" s="42"/>
      <c r="C2241" s="2"/>
      <c r="E2241" s="2"/>
    </row>
    <row r="2242" spans="2:5" x14ac:dyDescent="0.35">
      <c r="B2242" s="42"/>
      <c r="C2242" s="2"/>
      <c r="E2242" s="2"/>
    </row>
    <row r="2243" spans="2:5" x14ac:dyDescent="0.35">
      <c r="B2243" s="42"/>
      <c r="C2243" s="2"/>
      <c r="E2243" s="2"/>
    </row>
    <row r="2244" spans="2:5" x14ac:dyDescent="0.35">
      <c r="B2244" s="42"/>
      <c r="C2244" s="2"/>
      <c r="E2244" s="2"/>
    </row>
    <row r="2245" spans="2:5" x14ac:dyDescent="0.35">
      <c r="B2245" s="42"/>
      <c r="C2245" s="2"/>
      <c r="E2245" s="2"/>
    </row>
    <row r="2246" spans="2:5" x14ac:dyDescent="0.35">
      <c r="B2246" s="42"/>
      <c r="C2246" s="2"/>
      <c r="E2246" s="2"/>
    </row>
    <row r="2247" spans="2:5" x14ac:dyDescent="0.35">
      <c r="B2247" s="42"/>
      <c r="C2247" s="2"/>
      <c r="E2247" s="2"/>
    </row>
    <row r="2248" spans="2:5" x14ac:dyDescent="0.35">
      <c r="B2248" s="42"/>
      <c r="C2248" s="2"/>
      <c r="E2248" s="2"/>
    </row>
    <row r="2249" spans="2:5" x14ac:dyDescent="0.35">
      <c r="B2249" s="42"/>
      <c r="C2249" s="2"/>
      <c r="E2249" s="2"/>
    </row>
    <row r="2250" spans="2:5" x14ac:dyDescent="0.35">
      <c r="B2250" s="42"/>
      <c r="C2250" s="2"/>
      <c r="E2250" s="2"/>
    </row>
    <row r="2251" spans="2:5" x14ac:dyDescent="0.35">
      <c r="B2251" s="42"/>
      <c r="C2251" s="2"/>
      <c r="E2251" s="2"/>
    </row>
    <row r="2252" spans="2:5" x14ac:dyDescent="0.35">
      <c r="B2252" s="42"/>
      <c r="C2252" s="2"/>
      <c r="E2252" s="2"/>
    </row>
    <row r="2253" spans="2:5" x14ac:dyDescent="0.35">
      <c r="B2253" s="42"/>
      <c r="C2253" s="2"/>
      <c r="E2253" s="2"/>
    </row>
    <row r="2254" spans="2:5" x14ac:dyDescent="0.35">
      <c r="B2254" s="42"/>
      <c r="C2254" s="2"/>
      <c r="E2254" s="2"/>
    </row>
    <row r="2255" spans="2:5" x14ac:dyDescent="0.35">
      <c r="B2255" s="42"/>
      <c r="C2255" s="2"/>
      <c r="E2255" s="2"/>
    </row>
    <row r="2256" spans="2:5" x14ac:dyDescent="0.35">
      <c r="B2256" s="42"/>
      <c r="C2256" s="2"/>
      <c r="E2256" s="2"/>
    </row>
    <row r="2257" spans="2:5" x14ac:dyDescent="0.35">
      <c r="B2257" s="42"/>
      <c r="C2257" s="2"/>
      <c r="E2257" s="2"/>
    </row>
    <row r="2258" spans="2:5" x14ac:dyDescent="0.35">
      <c r="B2258" s="42"/>
      <c r="C2258" s="2"/>
      <c r="E2258" s="2"/>
    </row>
    <row r="2259" spans="2:5" x14ac:dyDescent="0.35">
      <c r="B2259" s="42"/>
      <c r="C2259" s="2"/>
      <c r="E2259" s="2"/>
    </row>
    <row r="2260" spans="2:5" x14ac:dyDescent="0.35">
      <c r="B2260" s="42"/>
      <c r="C2260" s="2"/>
      <c r="E2260" s="2"/>
    </row>
    <row r="2261" spans="2:5" x14ac:dyDescent="0.35">
      <c r="B2261" s="42"/>
      <c r="C2261" s="2"/>
      <c r="E2261" s="2"/>
    </row>
    <row r="2262" spans="2:5" x14ac:dyDescent="0.35">
      <c r="B2262" s="42"/>
      <c r="C2262" s="2"/>
      <c r="E2262" s="2"/>
    </row>
    <row r="2263" spans="2:5" x14ac:dyDescent="0.35">
      <c r="B2263" s="42"/>
      <c r="C2263" s="2"/>
      <c r="E2263" s="2"/>
    </row>
    <row r="2264" spans="2:5" x14ac:dyDescent="0.35">
      <c r="B2264" s="42"/>
      <c r="C2264" s="2"/>
      <c r="E2264" s="2"/>
    </row>
    <row r="2265" spans="2:5" x14ac:dyDescent="0.35">
      <c r="B2265" s="42"/>
      <c r="C2265" s="2"/>
      <c r="E2265" s="2"/>
    </row>
    <row r="2266" spans="2:5" x14ac:dyDescent="0.35">
      <c r="B2266" s="42"/>
      <c r="C2266" s="2"/>
      <c r="E2266" s="2"/>
    </row>
    <row r="2267" spans="2:5" x14ac:dyDescent="0.35">
      <c r="B2267" s="42"/>
      <c r="C2267" s="2"/>
      <c r="E2267" s="2"/>
    </row>
    <row r="2268" spans="2:5" x14ac:dyDescent="0.35">
      <c r="B2268" s="42"/>
      <c r="C2268" s="2"/>
      <c r="E2268" s="2"/>
    </row>
    <row r="2269" spans="2:5" x14ac:dyDescent="0.35">
      <c r="B2269" s="42"/>
      <c r="C2269" s="2"/>
      <c r="E2269" s="2"/>
    </row>
    <row r="2270" spans="2:5" x14ac:dyDescent="0.35">
      <c r="B2270" s="42"/>
      <c r="C2270" s="2"/>
      <c r="E2270" s="2"/>
    </row>
    <row r="2271" spans="2:5" x14ac:dyDescent="0.35">
      <c r="B2271" s="42"/>
      <c r="C2271" s="2"/>
      <c r="E2271" s="2"/>
    </row>
    <row r="2272" spans="2:5" x14ac:dyDescent="0.35">
      <c r="B2272" s="42"/>
      <c r="C2272" s="2"/>
      <c r="E2272" s="2"/>
    </row>
    <row r="2273" spans="2:5" x14ac:dyDescent="0.35">
      <c r="B2273" s="42"/>
      <c r="C2273" s="2"/>
      <c r="E2273" s="2"/>
    </row>
    <row r="2274" spans="2:5" x14ac:dyDescent="0.35">
      <c r="B2274" s="42"/>
      <c r="C2274" s="2"/>
      <c r="E2274" s="2"/>
    </row>
    <row r="2275" spans="2:5" x14ac:dyDescent="0.35">
      <c r="B2275" s="42"/>
      <c r="C2275" s="2"/>
      <c r="E2275" s="2"/>
    </row>
    <row r="2276" spans="2:5" x14ac:dyDescent="0.35">
      <c r="B2276" s="42"/>
      <c r="C2276" s="2"/>
      <c r="E2276" s="2"/>
    </row>
    <row r="2277" spans="2:5" x14ac:dyDescent="0.35">
      <c r="B2277" s="42"/>
      <c r="C2277" s="2"/>
      <c r="E2277" s="2"/>
    </row>
    <row r="2278" spans="2:5" x14ac:dyDescent="0.35">
      <c r="B2278" s="42"/>
      <c r="C2278" s="2"/>
      <c r="E2278" s="2"/>
    </row>
    <row r="2279" spans="2:5" x14ac:dyDescent="0.35">
      <c r="B2279" s="42"/>
      <c r="C2279" s="2"/>
      <c r="E2279" s="2"/>
    </row>
    <row r="2280" spans="2:5" x14ac:dyDescent="0.35">
      <c r="B2280" s="42"/>
      <c r="C2280" s="2"/>
      <c r="E2280" s="2"/>
    </row>
    <row r="2281" spans="2:5" x14ac:dyDescent="0.35">
      <c r="B2281" s="42"/>
      <c r="C2281" s="2"/>
      <c r="E2281" s="2"/>
    </row>
    <row r="2282" spans="2:5" x14ac:dyDescent="0.35">
      <c r="B2282" s="42"/>
      <c r="C2282" s="2"/>
      <c r="E2282" s="2"/>
    </row>
    <row r="2283" spans="2:5" x14ac:dyDescent="0.35">
      <c r="B2283" s="42"/>
      <c r="C2283" s="2"/>
      <c r="E2283" s="2"/>
    </row>
    <row r="2284" spans="2:5" x14ac:dyDescent="0.35">
      <c r="B2284" s="42"/>
      <c r="C2284" s="2"/>
      <c r="E2284" s="2"/>
    </row>
    <row r="2285" spans="2:5" x14ac:dyDescent="0.35">
      <c r="B2285" s="42"/>
      <c r="C2285" s="2"/>
      <c r="E2285" s="2"/>
    </row>
    <row r="2286" spans="2:5" x14ac:dyDescent="0.35">
      <c r="B2286" s="42"/>
      <c r="C2286" s="2"/>
      <c r="E2286" s="2"/>
    </row>
    <row r="2287" spans="2:5" x14ac:dyDescent="0.35">
      <c r="B2287" s="42"/>
      <c r="C2287" s="2"/>
      <c r="E2287" s="2"/>
    </row>
    <row r="2288" spans="2:5" x14ac:dyDescent="0.35">
      <c r="B2288" s="42"/>
      <c r="C2288" s="2"/>
      <c r="E2288" s="2"/>
    </row>
    <row r="2289" spans="2:5" x14ac:dyDescent="0.35">
      <c r="B2289" s="42"/>
      <c r="C2289" s="2"/>
      <c r="E2289" s="2"/>
    </row>
    <row r="2290" spans="2:5" x14ac:dyDescent="0.35">
      <c r="B2290" s="42"/>
      <c r="C2290" s="2"/>
      <c r="E2290" s="2"/>
    </row>
    <row r="2291" spans="2:5" x14ac:dyDescent="0.35">
      <c r="B2291" s="42"/>
      <c r="C2291" s="2"/>
      <c r="E2291" s="2"/>
    </row>
    <row r="2292" spans="2:5" x14ac:dyDescent="0.35">
      <c r="B2292" s="42"/>
      <c r="C2292" s="2"/>
      <c r="E2292" s="2"/>
    </row>
    <row r="2293" spans="2:5" x14ac:dyDescent="0.35">
      <c r="B2293" s="42"/>
      <c r="C2293" s="2"/>
      <c r="E2293" s="2"/>
    </row>
    <row r="2294" spans="2:5" x14ac:dyDescent="0.35">
      <c r="B2294" s="42"/>
      <c r="C2294" s="2"/>
      <c r="E2294" s="2"/>
    </row>
    <row r="2295" spans="2:5" x14ac:dyDescent="0.35">
      <c r="B2295" s="42"/>
      <c r="C2295" s="2"/>
      <c r="E2295" s="2"/>
    </row>
    <row r="2296" spans="2:5" x14ac:dyDescent="0.35">
      <c r="B2296" s="42"/>
      <c r="C2296" s="2"/>
      <c r="E2296" s="2"/>
    </row>
    <row r="2297" spans="2:5" x14ac:dyDescent="0.35">
      <c r="B2297" s="42"/>
      <c r="C2297" s="2"/>
      <c r="E2297" s="2"/>
    </row>
    <row r="2298" spans="2:5" x14ac:dyDescent="0.35">
      <c r="B2298" s="42"/>
      <c r="C2298" s="2"/>
      <c r="E2298" s="2"/>
    </row>
    <row r="2299" spans="2:5" x14ac:dyDescent="0.35">
      <c r="B2299" s="42"/>
      <c r="C2299" s="2"/>
      <c r="E2299" s="2"/>
    </row>
    <row r="2300" spans="2:5" x14ac:dyDescent="0.35">
      <c r="B2300" s="42"/>
      <c r="C2300" s="2"/>
      <c r="E2300" s="2"/>
    </row>
    <row r="2301" spans="2:5" x14ac:dyDescent="0.35">
      <c r="B2301" s="42"/>
      <c r="C2301" s="2"/>
      <c r="E2301" s="2"/>
    </row>
    <row r="2302" spans="2:5" x14ac:dyDescent="0.35">
      <c r="B2302" s="42"/>
      <c r="C2302" s="2"/>
      <c r="E2302" s="2"/>
    </row>
    <row r="2303" spans="2:5" x14ac:dyDescent="0.35">
      <c r="B2303" s="42"/>
      <c r="C2303" s="2"/>
      <c r="E2303" s="2"/>
    </row>
    <row r="2304" spans="2:5" x14ac:dyDescent="0.35">
      <c r="B2304" s="42"/>
      <c r="C2304" s="2"/>
      <c r="E2304" s="2"/>
    </row>
    <row r="2305" spans="2:5" x14ac:dyDescent="0.35">
      <c r="B2305" s="42"/>
      <c r="C2305" s="2"/>
      <c r="E2305" s="2"/>
    </row>
    <row r="2306" spans="2:5" x14ac:dyDescent="0.35">
      <c r="B2306" s="42"/>
      <c r="C2306" s="2"/>
      <c r="E2306" s="2"/>
    </row>
    <row r="2307" spans="2:5" x14ac:dyDescent="0.35">
      <c r="B2307" s="42"/>
      <c r="C2307" s="2"/>
      <c r="E2307" s="2"/>
    </row>
    <row r="2308" spans="2:5" x14ac:dyDescent="0.35">
      <c r="B2308" s="42"/>
      <c r="C2308" s="2"/>
      <c r="E2308" s="2"/>
    </row>
    <row r="2309" spans="2:5" x14ac:dyDescent="0.35">
      <c r="B2309" s="42"/>
      <c r="C2309" s="2"/>
      <c r="E2309" s="2"/>
    </row>
    <row r="2310" spans="2:5" x14ac:dyDescent="0.35">
      <c r="B2310" s="42"/>
      <c r="C2310" s="2"/>
      <c r="E2310" s="2"/>
    </row>
    <row r="2311" spans="2:5" x14ac:dyDescent="0.35">
      <c r="B2311" s="42"/>
      <c r="C2311" s="2"/>
      <c r="E2311" s="2"/>
    </row>
    <row r="2312" spans="2:5" x14ac:dyDescent="0.35">
      <c r="B2312" s="42"/>
      <c r="C2312" s="2"/>
      <c r="E2312" s="2"/>
    </row>
    <row r="2313" spans="2:5" x14ac:dyDescent="0.35">
      <c r="B2313" s="42"/>
      <c r="C2313" s="2"/>
      <c r="E2313" s="2"/>
    </row>
    <row r="2314" spans="2:5" x14ac:dyDescent="0.35">
      <c r="B2314" s="42"/>
      <c r="C2314" s="2"/>
      <c r="E2314" s="2"/>
    </row>
    <row r="2315" spans="2:5" x14ac:dyDescent="0.35">
      <c r="B2315" s="42"/>
      <c r="C2315" s="2"/>
      <c r="E2315" s="2"/>
    </row>
    <row r="2316" spans="2:5" x14ac:dyDescent="0.35">
      <c r="B2316" s="42"/>
      <c r="C2316" s="2"/>
      <c r="E2316" s="2"/>
    </row>
    <row r="2317" spans="2:5" x14ac:dyDescent="0.35">
      <c r="B2317" s="42"/>
      <c r="C2317" s="2"/>
      <c r="E2317" s="2"/>
    </row>
    <row r="2318" spans="2:5" x14ac:dyDescent="0.35">
      <c r="B2318" s="42"/>
      <c r="C2318" s="2"/>
      <c r="E2318" s="2"/>
    </row>
    <row r="2319" spans="2:5" x14ac:dyDescent="0.35">
      <c r="B2319" s="42"/>
      <c r="C2319" s="2"/>
      <c r="E2319" s="2"/>
    </row>
    <row r="2320" spans="2:5" x14ac:dyDescent="0.35">
      <c r="B2320" s="42"/>
      <c r="C2320" s="2"/>
      <c r="E2320" s="2"/>
    </row>
    <row r="2321" spans="2:5" x14ac:dyDescent="0.35">
      <c r="B2321" s="42"/>
      <c r="C2321" s="2"/>
      <c r="E2321" s="2"/>
    </row>
    <row r="2322" spans="2:5" x14ac:dyDescent="0.35">
      <c r="B2322" s="42"/>
      <c r="C2322" s="2"/>
      <c r="E2322" s="2"/>
    </row>
    <row r="2323" spans="2:5" x14ac:dyDescent="0.35">
      <c r="B2323" s="42"/>
      <c r="C2323" s="2"/>
      <c r="E2323" s="2"/>
    </row>
    <row r="2324" spans="2:5" x14ac:dyDescent="0.35">
      <c r="B2324" s="42"/>
      <c r="C2324" s="2"/>
      <c r="E2324" s="2"/>
    </row>
    <row r="2325" spans="2:5" x14ac:dyDescent="0.35">
      <c r="B2325" s="42"/>
      <c r="C2325" s="2"/>
      <c r="E2325" s="2"/>
    </row>
    <row r="2326" spans="2:5" x14ac:dyDescent="0.35">
      <c r="B2326" s="42"/>
      <c r="C2326" s="2"/>
      <c r="E2326" s="2"/>
    </row>
    <row r="2327" spans="2:5" x14ac:dyDescent="0.35">
      <c r="B2327" s="42"/>
      <c r="C2327" s="2"/>
      <c r="E2327" s="2"/>
    </row>
    <row r="2328" spans="2:5" x14ac:dyDescent="0.35">
      <c r="B2328" s="42"/>
      <c r="C2328" s="2"/>
      <c r="E2328" s="2"/>
    </row>
    <row r="2329" spans="2:5" x14ac:dyDescent="0.35">
      <c r="B2329" s="42"/>
      <c r="C2329" s="2"/>
      <c r="E2329" s="2"/>
    </row>
    <row r="2330" spans="2:5" x14ac:dyDescent="0.35">
      <c r="B2330" s="42"/>
      <c r="C2330" s="2"/>
      <c r="E2330" s="2"/>
    </row>
    <row r="2331" spans="2:5" x14ac:dyDescent="0.35">
      <c r="B2331" s="42"/>
      <c r="C2331" s="2"/>
      <c r="E2331" s="2"/>
    </row>
    <row r="2332" spans="2:5" x14ac:dyDescent="0.35">
      <c r="B2332" s="42"/>
      <c r="C2332" s="2"/>
      <c r="E2332" s="2"/>
    </row>
    <row r="2333" spans="2:5" x14ac:dyDescent="0.35">
      <c r="B2333" s="42"/>
      <c r="C2333" s="2"/>
      <c r="E2333" s="2"/>
    </row>
    <row r="2334" spans="2:5" x14ac:dyDescent="0.35">
      <c r="B2334" s="42"/>
      <c r="C2334" s="2"/>
      <c r="E2334" s="2"/>
    </row>
    <row r="2335" spans="2:5" x14ac:dyDescent="0.35">
      <c r="B2335" s="42"/>
      <c r="C2335" s="2"/>
      <c r="E2335" s="2"/>
    </row>
    <row r="2336" spans="2:5" x14ac:dyDescent="0.35">
      <c r="B2336" s="42"/>
      <c r="C2336" s="2"/>
      <c r="E2336" s="2"/>
    </row>
    <row r="2337" spans="2:5" x14ac:dyDescent="0.35">
      <c r="B2337" s="42"/>
      <c r="C2337" s="2"/>
      <c r="E2337" s="2"/>
    </row>
    <row r="2338" spans="2:5" x14ac:dyDescent="0.35">
      <c r="B2338" s="42"/>
      <c r="C2338" s="2"/>
      <c r="E2338" s="2"/>
    </row>
    <row r="2339" spans="2:5" x14ac:dyDescent="0.35">
      <c r="B2339" s="42"/>
      <c r="C2339" s="2"/>
      <c r="E2339" s="2"/>
    </row>
    <row r="2340" spans="2:5" x14ac:dyDescent="0.35">
      <c r="B2340" s="42"/>
      <c r="C2340" s="2"/>
      <c r="E2340" s="2"/>
    </row>
    <row r="2341" spans="2:5" x14ac:dyDescent="0.35">
      <c r="B2341" s="42"/>
      <c r="C2341" s="2"/>
      <c r="E2341" s="2"/>
    </row>
    <row r="2342" spans="2:5" x14ac:dyDescent="0.35">
      <c r="B2342" s="42"/>
      <c r="C2342" s="2"/>
      <c r="E2342" s="2"/>
    </row>
    <row r="2343" spans="2:5" x14ac:dyDescent="0.35">
      <c r="B2343" s="42"/>
      <c r="C2343" s="2"/>
      <c r="E2343" s="2"/>
    </row>
    <row r="2344" spans="2:5" x14ac:dyDescent="0.35">
      <c r="B2344" s="42"/>
      <c r="C2344" s="2"/>
      <c r="E2344" s="2"/>
    </row>
    <row r="2345" spans="2:5" x14ac:dyDescent="0.35">
      <c r="B2345" s="42"/>
      <c r="C2345" s="2"/>
      <c r="E2345" s="2"/>
    </row>
    <row r="2346" spans="2:5" x14ac:dyDescent="0.35">
      <c r="B2346" s="42"/>
      <c r="C2346" s="2"/>
      <c r="E2346" s="2"/>
    </row>
    <row r="2347" spans="2:5" x14ac:dyDescent="0.35">
      <c r="B2347" s="42"/>
      <c r="C2347" s="2"/>
      <c r="E2347" s="2"/>
    </row>
    <row r="2348" spans="2:5" x14ac:dyDescent="0.35">
      <c r="B2348" s="42"/>
      <c r="C2348" s="2"/>
      <c r="E2348" s="2"/>
    </row>
    <row r="2349" spans="2:5" x14ac:dyDescent="0.35">
      <c r="B2349" s="42"/>
      <c r="C2349" s="2"/>
      <c r="E2349" s="2"/>
    </row>
    <row r="2350" spans="2:5" x14ac:dyDescent="0.35">
      <c r="B2350" s="42"/>
      <c r="C2350" s="2"/>
      <c r="E2350" s="2"/>
    </row>
    <row r="2351" spans="2:5" x14ac:dyDescent="0.35">
      <c r="B2351" s="42"/>
      <c r="C2351" s="2"/>
      <c r="E2351" s="2"/>
    </row>
    <row r="2352" spans="2:5" x14ac:dyDescent="0.35">
      <c r="B2352" s="42"/>
      <c r="C2352" s="2"/>
      <c r="E2352" s="2"/>
    </row>
    <row r="2353" spans="2:5" x14ac:dyDescent="0.35">
      <c r="B2353" s="42"/>
      <c r="C2353" s="2"/>
      <c r="E2353" s="2"/>
    </row>
    <row r="2354" spans="2:5" x14ac:dyDescent="0.35">
      <c r="B2354" s="42"/>
      <c r="C2354" s="2"/>
      <c r="E2354" s="2"/>
    </row>
    <row r="2355" spans="2:5" x14ac:dyDescent="0.35">
      <c r="B2355" s="42"/>
      <c r="C2355" s="2"/>
      <c r="E2355" s="2"/>
    </row>
    <row r="2356" spans="2:5" x14ac:dyDescent="0.35">
      <c r="B2356" s="42"/>
      <c r="C2356" s="2"/>
      <c r="E2356" s="2"/>
    </row>
    <row r="2357" spans="2:5" x14ac:dyDescent="0.35">
      <c r="B2357" s="42"/>
      <c r="C2357" s="2"/>
      <c r="E2357" s="2"/>
    </row>
    <row r="2358" spans="2:5" x14ac:dyDescent="0.35">
      <c r="B2358" s="42"/>
      <c r="C2358" s="2"/>
      <c r="E2358" s="2"/>
    </row>
    <row r="2359" spans="2:5" x14ac:dyDescent="0.35">
      <c r="B2359" s="42"/>
      <c r="C2359" s="2"/>
      <c r="E2359" s="2"/>
    </row>
    <row r="2360" spans="2:5" x14ac:dyDescent="0.35">
      <c r="B2360" s="42"/>
      <c r="C2360" s="2"/>
      <c r="E2360" s="2"/>
    </row>
    <row r="2361" spans="2:5" x14ac:dyDescent="0.35">
      <c r="B2361" s="42"/>
      <c r="C2361" s="2"/>
      <c r="E2361" s="2"/>
    </row>
    <row r="2362" spans="2:5" x14ac:dyDescent="0.35">
      <c r="B2362" s="42"/>
      <c r="C2362" s="2"/>
      <c r="E2362" s="2"/>
    </row>
    <row r="2363" spans="2:5" x14ac:dyDescent="0.35">
      <c r="B2363" s="42"/>
      <c r="C2363" s="2"/>
      <c r="E2363" s="2"/>
    </row>
    <row r="2364" spans="2:5" x14ac:dyDescent="0.35">
      <c r="B2364" s="42"/>
      <c r="C2364" s="2"/>
      <c r="E2364" s="2"/>
    </row>
    <row r="2365" spans="2:5" x14ac:dyDescent="0.35">
      <c r="B2365" s="42"/>
      <c r="C2365" s="2"/>
      <c r="E2365" s="2"/>
    </row>
    <row r="2366" spans="2:5" x14ac:dyDescent="0.35">
      <c r="B2366" s="42"/>
      <c r="C2366" s="2"/>
      <c r="E2366" s="2"/>
    </row>
    <row r="2367" spans="2:5" x14ac:dyDescent="0.35">
      <c r="B2367" s="42"/>
      <c r="C2367" s="2"/>
      <c r="E2367" s="2"/>
    </row>
    <row r="2368" spans="2:5" x14ac:dyDescent="0.35">
      <c r="B2368" s="42"/>
      <c r="C2368" s="2"/>
      <c r="E2368" s="2"/>
    </row>
    <row r="2369" spans="2:5" x14ac:dyDescent="0.35">
      <c r="B2369" s="42"/>
      <c r="C2369" s="2"/>
      <c r="E2369" s="2"/>
    </row>
    <row r="2370" spans="2:5" x14ac:dyDescent="0.35">
      <c r="B2370" s="42"/>
      <c r="C2370" s="2"/>
      <c r="E2370" s="2"/>
    </row>
    <row r="2371" spans="2:5" x14ac:dyDescent="0.35">
      <c r="B2371" s="42"/>
      <c r="C2371" s="2"/>
      <c r="E2371" s="2"/>
    </row>
    <row r="2372" spans="2:5" x14ac:dyDescent="0.35">
      <c r="B2372" s="42"/>
      <c r="C2372" s="2"/>
      <c r="E2372" s="2"/>
    </row>
    <row r="2373" spans="2:5" x14ac:dyDescent="0.35">
      <c r="B2373" s="42"/>
      <c r="C2373" s="2"/>
      <c r="E2373" s="2"/>
    </row>
    <row r="2374" spans="2:5" x14ac:dyDescent="0.35">
      <c r="B2374" s="42"/>
      <c r="C2374" s="2"/>
      <c r="E2374" s="2"/>
    </row>
    <row r="2375" spans="2:5" x14ac:dyDescent="0.35">
      <c r="B2375" s="42"/>
      <c r="C2375" s="2"/>
      <c r="E2375" s="2"/>
    </row>
    <row r="2376" spans="2:5" x14ac:dyDescent="0.35">
      <c r="B2376" s="42"/>
      <c r="C2376" s="2"/>
      <c r="E2376" s="2"/>
    </row>
    <row r="2377" spans="2:5" x14ac:dyDescent="0.35">
      <c r="B2377" s="42"/>
      <c r="C2377" s="2"/>
      <c r="E2377" s="2"/>
    </row>
    <row r="2378" spans="2:5" x14ac:dyDescent="0.35">
      <c r="B2378" s="42"/>
      <c r="C2378" s="2"/>
      <c r="E2378" s="2"/>
    </row>
    <row r="2379" spans="2:5" x14ac:dyDescent="0.35">
      <c r="B2379" s="42"/>
      <c r="C2379" s="2"/>
      <c r="E2379" s="2"/>
    </row>
    <row r="2380" spans="2:5" x14ac:dyDescent="0.35">
      <c r="B2380" s="42"/>
      <c r="C2380" s="2"/>
      <c r="E2380" s="2"/>
    </row>
    <row r="2381" spans="2:5" x14ac:dyDescent="0.35">
      <c r="B2381" s="42"/>
      <c r="C2381" s="2"/>
      <c r="E2381" s="2"/>
    </row>
    <row r="2382" spans="2:5" x14ac:dyDescent="0.35">
      <c r="B2382" s="42"/>
      <c r="C2382" s="2"/>
      <c r="E2382" s="2"/>
    </row>
    <row r="2383" spans="2:5" x14ac:dyDescent="0.35">
      <c r="B2383" s="42"/>
      <c r="C2383" s="2"/>
      <c r="E2383" s="2"/>
    </row>
    <row r="2384" spans="2:5" x14ac:dyDescent="0.35">
      <c r="B2384" s="42"/>
      <c r="C2384" s="2"/>
      <c r="E2384" s="2"/>
    </row>
    <row r="2385" spans="2:5" x14ac:dyDescent="0.35">
      <c r="B2385" s="42"/>
      <c r="C2385" s="2"/>
      <c r="E2385" s="2"/>
    </row>
    <row r="2386" spans="2:5" x14ac:dyDescent="0.35">
      <c r="B2386" s="42"/>
      <c r="C2386" s="2"/>
      <c r="E2386" s="2"/>
    </row>
    <row r="2387" spans="2:5" x14ac:dyDescent="0.35">
      <c r="B2387" s="42"/>
      <c r="C2387" s="2"/>
      <c r="E2387" s="2"/>
    </row>
    <row r="2388" spans="2:5" x14ac:dyDescent="0.35">
      <c r="B2388" s="42"/>
      <c r="C2388" s="2"/>
      <c r="E2388" s="2"/>
    </row>
    <row r="2389" spans="2:5" x14ac:dyDescent="0.35">
      <c r="B2389" s="42"/>
      <c r="C2389" s="2"/>
      <c r="E2389" s="2"/>
    </row>
    <row r="2390" spans="2:5" x14ac:dyDescent="0.35">
      <c r="B2390" s="42"/>
      <c r="C2390" s="2"/>
      <c r="E2390" s="2"/>
    </row>
    <row r="2391" spans="2:5" x14ac:dyDescent="0.35">
      <c r="B2391" s="42"/>
      <c r="C2391" s="2"/>
      <c r="E2391" s="2"/>
    </row>
    <row r="2392" spans="2:5" x14ac:dyDescent="0.35">
      <c r="B2392" s="42"/>
      <c r="C2392" s="2"/>
      <c r="E2392" s="2"/>
    </row>
    <row r="2393" spans="2:5" x14ac:dyDescent="0.35">
      <c r="B2393" s="42"/>
      <c r="C2393" s="2"/>
      <c r="E2393" s="2"/>
    </row>
    <row r="2394" spans="2:5" x14ac:dyDescent="0.35">
      <c r="B2394" s="42"/>
      <c r="C2394" s="2"/>
      <c r="E2394" s="2"/>
    </row>
    <row r="2395" spans="2:5" x14ac:dyDescent="0.35">
      <c r="B2395" s="42"/>
      <c r="C2395" s="2"/>
      <c r="E2395" s="2"/>
    </row>
    <row r="2396" spans="2:5" x14ac:dyDescent="0.35">
      <c r="B2396" s="42"/>
      <c r="C2396" s="2"/>
      <c r="E2396" s="2"/>
    </row>
    <row r="2397" spans="2:5" x14ac:dyDescent="0.35">
      <c r="B2397" s="42"/>
      <c r="C2397" s="2"/>
      <c r="E2397" s="2"/>
    </row>
    <row r="2398" spans="2:5" x14ac:dyDescent="0.35">
      <c r="B2398" s="42"/>
      <c r="C2398" s="2"/>
      <c r="E2398" s="2"/>
    </row>
    <row r="2399" spans="2:5" x14ac:dyDescent="0.35">
      <c r="B2399" s="42"/>
      <c r="C2399" s="2"/>
      <c r="E2399" s="2"/>
    </row>
    <row r="2400" spans="2:5" x14ac:dyDescent="0.35">
      <c r="B2400" s="42"/>
      <c r="C2400" s="2"/>
      <c r="E2400" s="2"/>
    </row>
    <row r="2401" spans="2:5" x14ac:dyDescent="0.35">
      <c r="B2401" s="42"/>
      <c r="C2401" s="2"/>
      <c r="E2401" s="2"/>
    </row>
    <row r="2402" spans="2:5" x14ac:dyDescent="0.35">
      <c r="B2402" s="42"/>
      <c r="C2402" s="2"/>
      <c r="E2402" s="2"/>
    </row>
    <row r="2403" spans="2:5" x14ac:dyDescent="0.35">
      <c r="B2403" s="42"/>
      <c r="C2403" s="2"/>
      <c r="E2403" s="2"/>
    </row>
    <row r="2404" spans="2:5" x14ac:dyDescent="0.35">
      <c r="B2404" s="42"/>
      <c r="C2404" s="2"/>
      <c r="E2404" s="2"/>
    </row>
    <row r="2405" spans="2:5" x14ac:dyDescent="0.35">
      <c r="B2405" s="42"/>
      <c r="C2405" s="2"/>
      <c r="E2405" s="2"/>
    </row>
    <row r="2406" spans="2:5" x14ac:dyDescent="0.35">
      <c r="B2406" s="42"/>
      <c r="C2406" s="2"/>
      <c r="E2406" s="2"/>
    </row>
    <row r="2407" spans="2:5" x14ac:dyDescent="0.35">
      <c r="B2407" s="42"/>
      <c r="C2407" s="2"/>
      <c r="E2407" s="2"/>
    </row>
    <row r="2408" spans="2:5" x14ac:dyDescent="0.35">
      <c r="B2408" s="42"/>
      <c r="C2408" s="2"/>
      <c r="E2408" s="2"/>
    </row>
    <row r="2409" spans="2:5" x14ac:dyDescent="0.35">
      <c r="B2409" s="42"/>
      <c r="C2409" s="2"/>
      <c r="E2409" s="2"/>
    </row>
    <row r="2410" spans="2:5" x14ac:dyDescent="0.35">
      <c r="B2410" s="42"/>
      <c r="C2410" s="2"/>
      <c r="E2410" s="2"/>
    </row>
    <row r="2411" spans="2:5" x14ac:dyDescent="0.35">
      <c r="B2411" s="42"/>
      <c r="C2411" s="2"/>
      <c r="E2411" s="2"/>
    </row>
    <row r="2412" spans="2:5" x14ac:dyDescent="0.35">
      <c r="B2412" s="42"/>
      <c r="C2412" s="2"/>
      <c r="E2412" s="2"/>
    </row>
    <row r="2413" spans="2:5" x14ac:dyDescent="0.35">
      <c r="B2413" s="42"/>
      <c r="C2413" s="2"/>
      <c r="E2413" s="2"/>
    </row>
    <row r="2414" spans="2:5" x14ac:dyDescent="0.35">
      <c r="B2414" s="42"/>
      <c r="C2414" s="2"/>
      <c r="E2414" s="2"/>
    </row>
    <row r="2415" spans="2:5" x14ac:dyDescent="0.35">
      <c r="B2415" s="42"/>
      <c r="C2415" s="2"/>
      <c r="E2415" s="2"/>
    </row>
    <row r="2416" spans="2:5" x14ac:dyDescent="0.35">
      <c r="B2416" s="42"/>
      <c r="C2416" s="2"/>
      <c r="E2416" s="2"/>
    </row>
    <row r="2417" spans="2:5" x14ac:dyDescent="0.35">
      <c r="B2417" s="42"/>
      <c r="C2417" s="2"/>
      <c r="E2417" s="2"/>
    </row>
    <row r="2418" spans="2:5" x14ac:dyDescent="0.35">
      <c r="B2418" s="42"/>
      <c r="C2418" s="2"/>
      <c r="E2418" s="2"/>
    </row>
    <row r="2419" spans="2:5" x14ac:dyDescent="0.35">
      <c r="B2419" s="42"/>
      <c r="C2419" s="2"/>
      <c r="E2419" s="2"/>
    </row>
    <row r="2420" spans="2:5" x14ac:dyDescent="0.35">
      <c r="B2420" s="42"/>
      <c r="C2420" s="2"/>
      <c r="E2420" s="2"/>
    </row>
    <row r="2421" spans="2:5" x14ac:dyDescent="0.35">
      <c r="B2421" s="42"/>
      <c r="C2421" s="2"/>
      <c r="E2421" s="2"/>
    </row>
    <row r="2422" spans="2:5" x14ac:dyDescent="0.35">
      <c r="B2422" s="42"/>
      <c r="C2422" s="2"/>
      <c r="E2422" s="2"/>
    </row>
    <row r="2423" spans="2:5" x14ac:dyDescent="0.35">
      <c r="B2423" s="42"/>
      <c r="C2423" s="2"/>
      <c r="E2423" s="2"/>
    </row>
    <row r="2424" spans="2:5" x14ac:dyDescent="0.35">
      <c r="B2424" s="42"/>
      <c r="C2424" s="2"/>
      <c r="E2424" s="2"/>
    </row>
    <row r="2425" spans="2:5" x14ac:dyDescent="0.35">
      <c r="B2425" s="42"/>
      <c r="C2425" s="2"/>
      <c r="E2425" s="2"/>
    </row>
    <row r="2426" spans="2:5" x14ac:dyDescent="0.35">
      <c r="B2426" s="42"/>
      <c r="C2426" s="2"/>
      <c r="E2426" s="2"/>
    </row>
    <row r="2427" spans="2:5" x14ac:dyDescent="0.35">
      <c r="B2427" s="42"/>
      <c r="C2427" s="2"/>
      <c r="E2427" s="2"/>
    </row>
    <row r="2428" spans="2:5" x14ac:dyDescent="0.35">
      <c r="B2428" s="42"/>
      <c r="C2428" s="2"/>
      <c r="E2428" s="2"/>
    </row>
    <row r="2429" spans="2:5" x14ac:dyDescent="0.35">
      <c r="B2429" s="42"/>
      <c r="C2429" s="2"/>
      <c r="E2429" s="2"/>
    </row>
    <row r="2430" spans="2:5" x14ac:dyDescent="0.35">
      <c r="B2430" s="42"/>
      <c r="C2430" s="2"/>
      <c r="E2430" s="2"/>
    </row>
    <row r="2431" spans="2:5" x14ac:dyDescent="0.35">
      <c r="B2431" s="42"/>
      <c r="C2431" s="2"/>
      <c r="E2431" s="2"/>
    </row>
    <row r="2432" spans="2:5" x14ac:dyDescent="0.35">
      <c r="B2432" s="42"/>
      <c r="C2432" s="2"/>
      <c r="E2432" s="2"/>
    </row>
    <row r="2433" spans="2:5" x14ac:dyDescent="0.35">
      <c r="B2433" s="42"/>
      <c r="C2433" s="2"/>
      <c r="E2433" s="2"/>
    </row>
    <row r="2434" spans="2:5" x14ac:dyDescent="0.35">
      <c r="B2434" s="42"/>
      <c r="C2434" s="2"/>
      <c r="E2434" s="2"/>
    </row>
    <row r="2435" spans="2:5" x14ac:dyDescent="0.35">
      <c r="B2435" s="42"/>
      <c r="C2435" s="2"/>
      <c r="E2435" s="2"/>
    </row>
    <row r="2436" spans="2:5" x14ac:dyDescent="0.35">
      <c r="B2436" s="42"/>
      <c r="C2436" s="2"/>
      <c r="E2436" s="2"/>
    </row>
    <row r="2437" spans="2:5" x14ac:dyDescent="0.35">
      <c r="B2437" s="42"/>
      <c r="C2437" s="2"/>
      <c r="E2437" s="2"/>
    </row>
    <row r="2438" spans="2:5" x14ac:dyDescent="0.35">
      <c r="B2438" s="42"/>
      <c r="C2438" s="2"/>
      <c r="E2438" s="2"/>
    </row>
    <row r="2439" spans="2:5" x14ac:dyDescent="0.35">
      <c r="B2439" s="42"/>
      <c r="C2439" s="2"/>
      <c r="E2439" s="2"/>
    </row>
    <row r="2440" spans="2:5" x14ac:dyDescent="0.35">
      <c r="B2440" s="42"/>
      <c r="C2440" s="2"/>
      <c r="E2440" s="2"/>
    </row>
    <row r="2441" spans="2:5" x14ac:dyDescent="0.35">
      <c r="B2441" s="42"/>
      <c r="C2441" s="2"/>
      <c r="E2441" s="2"/>
    </row>
    <row r="2442" spans="2:5" x14ac:dyDescent="0.35">
      <c r="B2442" s="42"/>
      <c r="C2442" s="2"/>
      <c r="E2442" s="2"/>
    </row>
    <row r="2443" spans="2:5" x14ac:dyDescent="0.35">
      <c r="B2443" s="42"/>
      <c r="C2443" s="2"/>
      <c r="E2443" s="2"/>
    </row>
    <row r="2444" spans="2:5" x14ac:dyDescent="0.35">
      <c r="B2444" s="42"/>
      <c r="C2444" s="2"/>
      <c r="E2444" s="2"/>
    </row>
    <row r="2445" spans="2:5" x14ac:dyDescent="0.35">
      <c r="B2445" s="42"/>
      <c r="C2445" s="2"/>
      <c r="E2445" s="2"/>
    </row>
    <row r="2446" spans="2:5" x14ac:dyDescent="0.35">
      <c r="B2446" s="42"/>
      <c r="C2446" s="2"/>
      <c r="E2446" s="2"/>
    </row>
    <row r="2447" spans="2:5" x14ac:dyDescent="0.35">
      <c r="B2447" s="42"/>
      <c r="C2447" s="2"/>
      <c r="E2447" s="2"/>
    </row>
    <row r="2448" spans="2:5" x14ac:dyDescent="0.35">
      <c r="B2448" s="42"/>
      <c r="C2448" s="2"/>
      <c r="E2448" s="2"/>
    </row>
    <row r="2449" spans="2:5" x14ac:dyDescent="0.35">
      <c r="B2449" s="42"/>
      <c r="C2449" s="2"/>
      <c r="E2449" s="2"/>
    </row>
    <row r="2450" spans="2:5" x14ac:dyDescent="0.35">
      <c r="B2450" s="42"/>
      <c r="C2450" s="2"/>
      <c r="E2450" s="2"/>
    </row>
    <row r="2451" spans="2:5" x14ac:dyDescent="0.35">
      <c r="B2451" s="42"/>
      <c r="C2451" s="2"/>
      <c r="E2451" s="2"/>
    </row>
    <row r="2452" spans="2:5" x14ac:dyDescent="0.35">
      <c r="B2452" s="42"/>
      <c r="C2452" s="2"/>
      <c r="E2452" s="2"/>
    </row>
    <row r="2453" spans="2:5" x14ac:dyDescent="0.35">
      <c r="B2453" s="42"/>
      <c r="C2453" s="2"/>
      <c r="E2453" s="2"/>
    </row>
    <row r="2454" spans="2:5" x14ac:dyDescent="0.35">
      <c r="B2454" s="42"/>
      <c r="C2454" s="2"/>
      <c r="E2454" s="2"/>
    </row>
    <row r="2455" spans="2:5" x14ac:dyDescent="0.35">
      <c r="B2455" s="42"/>
      <c r="C2455" s="2"/>
      <c r="E2455" s="2"/>
    </row>
    <row r="2456" spans="2:5" x14ac:dyDescent="0.35">
      <c r="B2456" s="42"/>
      <c r="C2456" s="2"/>
      <c r="E2456" s="2"/>
    </row>
    <row r="2457" spans="2:5" x14ac:dyDescent="0.35">
      <c r="B2457" s="42"/>
      <c r="C2457" s="2"/>
      <c r="E2457" s="2"/>
    </row>
    <row r="2458" spans="2:5" x14ac:dyDescent="0.35">
      <c r="B2458" s="42"/>
      <c r="C2458" s="2"/>
      <c r="E2458" s="2"/>
    </row>
    <row r="2459" spans="2:5" x14ac:dyDescent="0.35">
      <c r="B2459" s="42"/>
      <c r="C2459" s="2"/>
      <c r="E2459" s="2"/>
    </row>
    <row r="2460" spans="2:5" x14ac:dyDescent="0.35">
      <c r="B2460" s="42"/>
      <c r="C2460" s="2"/>
      <c r="E2460" s="2"/>
    </row>
    <row r="2461" spans="2:5" x14ac:dyDescent="0.35">
      <c r="B2461" s="42"/>
      <c r="C2461" s="2"/>
      <c r="E2461" s="2"/>
    </row>
    <row r="2462" spans="2:5" x14ac:dyDescent="0.35">
      <c r="B2462" s="42"/>
      <c r="C2462" s="2"/>
      <c r="E2462" s="2"/>
    </row>
    <row r="2463" spans="2:5" x14ac:dyDescent="0.35">
      <c r="B2463" s="42"/>
      <c r="C2463" s="2"/>
      <c r="E2463" s="2"/>
    </row>
    <row r="2464" spans="2:5" x14ac:dyDescent="0.35">
      <c r="B2464" s="42"/>
      <c r="C2464" s="2"/>
      <c r="E2464" s="2"/>
    </row>
    <row r="2465" spans="2:5" x14ac:dyDescent="0.35">
      <c r="B2465" s="42"/>
      <c r="C2465" s="2"/>
      <c r="E2465" s="2"/>
    </row>
    <row r="2466" spans="2:5" x14ac:dyDescent="0.35">
      <c r="B2466" s="42"/>
      <c r="C2466" s="2"/>
      <c r="E2466" s="2"/>
    </row>
    <row r="2467" spans="2:5" x14ac:dyDescent="0.35">
      <c r="B2467" s="42"/>
      <c r="C2467" s="2"/>
      <c r="E2467" s="2"/>
    </row>
    <row r="2468" spans="2:5" x14ac:dyDescent="0.35">
      <c r="B2468" s="42"/>
      <c r="C2468" s="2"/>
      <c r="E2468" s="2"/>
    </row>
    <row r="2469" spans="2:5" x14ac:dyDescent="0.35">
      <c r="B2469" s="42"/>
      <c r="C2469" s="2"/>
      <c r="E2469" s="2"/>
    </row>
    <row r="2470" spans="2:5" x14ac:dyDescent="0.35">
      <c r="B2470" s="42"/>
      <c r="C2470" s="2"/>
      <c r="E2470" s="2"/>
    </row>
    <row r="2471" spans="2:5" x14ac:dyDescent="0.35">
      <c r="B2471" s="42"/>
      <c r="C2471" s="2"/>
      <c r="E2471" s="2"/>
    </row>
    <row r="2472" spans="2:5" x14ac:dyDescent="0.35">
      <c r="B2472" s="42"/>
      <c r="C2472" s="2"/>
      <c r="E2472" s="2"/>
    </row>
    <row r="2473" spans="2:5" x14ac:dyDescent="0.35">
      <c r="B2473" s="42"/>
      <c r="C2473" s="2"/>
      <c r="E2473" s="2"/>
    </row>
    <row r="2474" spans="2:5" x14ac:dyDescent="0.35">
      <c r="B2474" s="42"/>
      <c r="C2474" s="2"/>
      <c r="E2474" s="2"/>
    </row>
    <row r="2475" spans="2:5" x14ac:dyDescent="0.35">
      <c r="B2475" s="42"/>
      <c r="C2475" s="2"/>
      <c r="E2475" s="2"/>
    </row>
    <row r="2476" spans="2:5" x14ac:dyDescent="0.35">
      <c r="B2476" s="42"/>
      <c r="C2476" s="2"/>
      <c r="E2476" s="2"/>
    </row>
    <row r="2477" spans="2:5" x14ac:dyDescent="0.35">
      <c r="B2477" s="42"/>
      <c r="C2477" s="2"/>
      <c r="E2477" s="2"/>
    </row>
    <row r="2478" spans="2:5" x14ac:dyDescent="0.35">
      <c r="B2478" s="42"/>
      <c r="C2478" s="2"/>
      <c r="E2478" s="2"/>
    </row>
    <row r="2479" spans="2:5" x14ac:dyDescent="0.35">
      <c r="B2479" s="42"/>
      <c r="C2479" s="2"/>
      <c r="E2479" s="2"/>
    </row>
    <row r="2480" spans="2:5" x14ac:dyDescent="0.35">
      <c r="B2480" s="42"/>
      <c r="C2480" s="2"/>
      <c r="E2480" s="2"/>
    </row>
    <row r="2481" spans="2:5" x14ac:dyDescent="0.35">
      <c r="B2481" s="42"/>
      <c r="C2481" s="2"/>
      <c r="E2481" s="2"/>
    </row>
    <row r="2482" spans="2:5" x14ac:dyDescent="0.35">
      <c r="B2482" s="42"/>
      <c r="C2482" s="2"/>
      <c r="E2482" s="2"/>
    </row>
    <row r="2483" spans="2:5" x14ac:dyDescent="0.35">
      <c r="B2483" s="42"/>
      <c r="C2483" s="2"/>
      <c r="E2483" s="2"/>
    </row>
    <row r="2484" spans="2:5" x14ac:dyDescent="0.35">
      <c r="B2484" s="42"/>
      <c r="C2484" s="2"/>
      <c r="E2484" s="2"/>
    </row>
    <row r="2485" spans="2:5" x14ac:dyDescent="0.35">
      <c r="B2485" s="42"/>
      <c r="C2485" s="2"/>
      <c r="E2485" s="2"/>
    </row>
    <row r="2486" spans="2:5" x14ac:dyDescent="0.35">
      <c r="B2486" s="42"/>
      <c r="C2486" s="2"/>
      <c r="E2486" s="2"/>
    </row>
    <row r="2487" spans="2:5" x14ac:dyDescent="0.35">
      <c r="B2487" s="42"/>
      <c r="C2487" s="2"/>
      <c r="E2487" s="2"/>
    </row>
    <row r="2488" spans="2:5" x14ac:dyDescent="0.35">
      <c r="B2488" s="42"/>
      <c r="C2488" s="2"/>
      <c r="E2488" s="2"/>
    </row>
    <row r="2489" spans="2:5" x14ac:dyDescent="0.35">
      <c r="B2489" s="42"/>
      <c r="C2489" s="2"/>
      <c r="E2489" s="2"/>
    </row>
    <row r="2490" spans="2:5" x14ac:dyDescent="0.35">
      <c r="B2490" s="42"/>
      <c r="C2490" s="2"/>
      <c r="E2490" s="2"/>
    </row>
    <row r="2491" spans="2:5" x14ac:dyDescent="0.35">
      <c r="B2491" s="42"/>
      <c r="C2491" s="2"/>
      <c r="E2491" s="2"/>
    </row>
    <row r="2492" spans="2:5" x14ac:dyDescent="0.35">
      <c r="B2492" s="42"/>
      <c r="C2492" s="2"/>
      <c r="E2492" s="2"/>
    </row>
    <row r="2493" spans="2:5" x14ac:dyDescent="0.35">
      <c r="B2493" s="42"/>
      <c r="C2493" s="2"/>
      <c r="E2493" s="2"/>
    </row>
    <row r="2494" spans="2:5" x14ac:dyDescent="0.35">
      <c r="B2494" s="42"/>
      <c r="C2494" s="2"/>
      <c r="E2494" s="2"/>
    </row>
    <row r="2495" spans="2:5" x14ac:dyDescent="0.35">
      <c r="B2495" s="42"/>
      <c r="C2495" s="2"/>
      <c r="E2495" s="2"/>
    </row>
    <row r="2496" spans="2:5" x14ac:dyDescent="0.35">
      <c r="B2496" s="42"/>
      <c r="C2496" s="2"/>
      <c r="E2496" s="2"/>
    </row>
    <row r="2497" spans="2:5" x14ac:dyDescent="0.35">
      <c r="B2497" s="42"/>
      <c r="C2497" s="2"/>
      <c r="E2497" s="2"/>
    </row>
    <row r="2498" spans="2:5" x14ac:dyDescent="0.35">
      <c r="B2498" s="42"/>
      <c r="C2498" s="2"/>
      <c r="E2498" s="2"/>
    </row>
    <row r="2499" spans="2:5" x14ac:dyDescent="0.35">
      <c r="B2499" s="42"/>
      <c r="C2499" s="2"/>
      <c r="E2499" s="2"/>
    </row>
    <row r="2500" spans="2:5" x14ac:dyDescent="0.35">
      <c r="B2500" s="42"/>
      <c r="C2500" s="2"/>
      <c r="E2500" s="2"/>
    </row>
    <row r="2501" spans="2:5" x14ac:dyDescent="0.35">
      <c r="B2501" s="42"/>
      <c r="C2501" s="2"/>
      <c r="E2501" s="2"/>
    </row>
    <row r="2502" spans="2:5" x14ac:dyDescent="0.35">
      <c r="B2502" s="42"/>
      <c r="C2502" s="2"/>
      <c r="E2502" s="2"/>
    </row>
    <row r="2503" spans="2:5" x14ac:dyDescent="0.35">
      <c r="B2503" s="42"/>
      <c r="C2503" s="2"/>
      <c r="E2503" s="2"/>
    </row>
    <row r="2504" spans="2:5" x14ac:dyDescent="0.35">
      <c r="B2504" s="42"/>
      <c r="C2504" s="2"/>
      <c r="E2504" s="2"/>
    </row>
    <row r="2505" spans="2:5" x14ac:dyDescent="0.35">
      <c r="B2505" s="42"/>
      <c r="C2505" s="2"/>
      <c r="E2505" s="2"/>
    </row>
    <row r="2506" spans="2:5" x14ac:dyDescent="0.35">
      <c r="B2506" s="42"/>
      <c r="C2506" s="2"/>
      <c r="E2506" s="2"/>
    </row>
    <row r="2507" spans="2:5" x14ac:dyDescent="0.35">
      <c r="B2507" s="42"/>
      <c r="C2507" s="2"/>
      <c r="E2507" s="2"/>
    </row>
    <row r="2508" spans="2:5" x14ac:dyDescent="0.35">
      <c r="B2508" s="42"/>
      <c r="C2508" s="2"/>
      <c r="E2508" s="2"/>
    </row>
    <row r="2509" spans="2:5" x14ac:dyDescent="0.35">
      <c r="B2509" s="42"/>
      <c r="C2509" s="2"/>
      <c r="E2509" s="2"/>
    </row>
    <row r="2510" spans="2:5" x14ac:dyDescent="0.35">
      <c r="B2510" s="42"/>
      <c r="C2510" s="2"/>
      <c r="E2510" s="2"/>
    </row>
    <row r="2511" spans="2:5" x14ac:dyDescent="0.35">
      <c r="B2511" s="42"/>
      <c r="C2511" s="2"/>
      <c r="E2511" s="2"/>
    </row>
    <row r="2512" spans="2:5" x14ac:dyDescent="0.35">
      <c r="B2512" s="42"/>
      <c r="C2512" s="2"/>
      <c r="E2512" s="2"/>
    </row>
    <row r="2513" spans="2:5" x14ac:dyDescent="0.35">
      <c r="B2513" s="42"/>
      <c r="C2513" s="2"/>
      <c r="E2513" s="2"/>
    </row>
    <row r="2514" spans="2:5" x14ac:dyDescent="0.35">
      <c r="B2514" s="42"/>
      <c r="C2514" s="2"/>
      <c r="E2514" s="2"/>
    </row>
    <row r="2515" spans="2:5" x14ac:dyDescent="0.35">
      <c r="B2515" s="42"/>
      <c r="C2515" s="2"/>
      <c r="E2515" s="2"/>
    </row>
    <row r="2516" spans="2:5" x14ac:dyDescent="0.35">
      <c r="B2516" s="42"/>
      <c r="C2516" s="2"/>
      <c r="E2516" s="2"/>
    </row>
    <row r="2517" spans="2:5" x14ac:dyDescent="0.35">
      <c r="B2517" s="42"/>
      <c r="C2517" s="2"/>
      <c r="E2517" s="2"/>
    </row>
    <row r="2518" spans="2:5" x14ac:dyDescent="0.35">
      <c r="B2518" s="42"/>
      <c r="C2518" s="2"/>
      <c r="E2518" s="2"/>
    </row>
    <row r="2519" spans="2:5" x14ac:dyDescent="0.35">
      <c r="B2519" s="42"/>
      <c r="C2519" s="2"/>
      <c r="E2519" s="2"/>
    </row>
    <row r="2520" spans="2:5" x14ac:dyDescent="0.35">
      <c r="B2520" s="42"/>
      <c r="C2520" s="2"/>
      <c r="E2520" s="2"/>
    </row>
    <row r="2521" spans="2:5" x14ac:dyDescent="0.35">
      <c r="B2521" s="42"/>
      <c r="C2521" s="2"/>
      <c r="E2521" s="2"/>
    </row>
    <row r="2522" spans="2:5" x14ac:dyDescent="0.35">
      <c r="B2522" s="42"/>
      <c r="C2522" s="2"/>
      <c r="E2522" s="2"/>
    </row>
    <row r="2523" spans="2:5" x14ac:dyDescent="0.35">
      <c r="B2523" s="42"/>
      <c r="C2523" s="2"/>
      <c r="E2523" s="2"/>
    </row>
    <row r="2524" spans="2:5" x14ac:dyDescent="0.35">
      <c r="B2524" s="42"/>
      <c r="C2524" s="2"/>
      <c r="E2524" s="2"/>
    </row>
    <row r="2525" spans="2:5" x14ac:dyDescent="0.35">
      <c r="B2525" s="42"/>
      <c r="C2525" s="2"/>
      <c r="E2525" s="2"/>
    </row>
    <row r="2526" spans="2:5" x14ac:dyDescent="0.35">
      <c r="B2526" s="42"/>
      <c r="C2526" s="2"/>
      <c r="E2526" s="2"/>
    </row>
    <row r="2527" spans="2:5" x14ac:dyDescent="0.35">
      <c r="B2527" s="42"/>
      <c r="C2527" s="2"/>
      <c r="E2527" s="2"/>
    </row>
    <row r="2528" spans="2:5" x14ac:dyDescent="0.35">
      <c r="B2528" s="42"/>
      <c r="C2528" s="2"/>
      <c r="E2528" s="2"/>
    </row>
    <row r="2529" spans="2:5" x14ac:dyDescent="0.35">
      <c r="B2529" s="42"/>
      <c r="C2529" s="2"/>
      <c r="E2529" s="2"/>
    </row>
    <row r="2530" spans="2:5" x14ac:dyDescent="0.35">
      <c r="B2530" s="42"/>
      <c r="C2530" s="2"/>
      <c r="E2530" s="2"/>
    </row>
    <row r="2531" spans="2:5" x14ac:dyDescent="0.35">
      <c r="B2531" s="42"/>
      <c r="C2531" s="2"/>
      <c r="E2531" s="2"/>
    </row>
    <row r="2532" spans="2:5" x14ac:dyDescent="0.35">
      <c r="B2532" s="42"/>
      <c r="C2532" s="2"/>
      <c r="E2532" s="2"/>
    </row>
    <row r="2533" spans="2:5" x14ac:dyDescent="0.35">
      <c r="B2533" s="42"/>
      <c r="C2533" s="2"/>
      <c r="E2533" s="2"/>
    </row>
    <row r="2534" spans="2:5" x14ac:dyDescent="0.35">
      <c r="B2534" s="42"/>
      <c r="C2534" s="2"/>
      <c r="E2534" s="2"/>
    </row>
    <row r="2535" spans="2:5" x14ac:dyDescent="0.35">
      <c r="B2535" s="42"/>
      <c r="C2535" s="2"/>
      <c r="E2535" s="2"/>
    </row>
    <row r="2536" spans="2:5" x14ac:dyDescent="0.35">
      <c r="B2536" s="42"/>
      <c r="C2536" s="2"/>
      <c r="E2536" s="2"/>
    </row>
    <row r="2537" spans="2:5" x14ac:dyDescent="0.35">
      <c r="B2537" s="42"/>
      <c r="C2537" s="2"/>
      <c r="E2537" s="2"/>
    </row>
    <row r="2538" spans="2:5" x14ac:dyDescent="0.35">
      <c r="B2538" s="42"/>
      <c r="C2538" s="2"/>
      <c r="E2538" s="2"/>
    </row>
    <row r="2539" spans="2:5" x14ac:dyDescent="0.35">
      <c r="B2539" s="42"/>
      <c r="C2539" s="2"/>
      <c r="E2539" s="2"/>
    </row>
    <row r="2540" spans="2:5" x14ac:dyDescent="0.35">
      <c r="B2540" s="42"/>
      <c r="C2540" s="2"/>
      <c r="E2540" s="2"/>
    </row>
    <row r="2541" spans="2:5" x14ac:dyDescent="0.35">
      <c r="B2541" s="42"/>
      <c r="C2541" s="2"/>
      <c r="E2541" s="2"/>
    </row>
    <row r="2542" spans="2:5" x14ac:dyDescent="0.35">
      <c r="B2542" s="42"/>
      <c r="C2542" s="2"/>
      <c r="E2542" s="2"/>
    </row>
    <row r="2543" spans="2:5" x14ac:dyDescent="0.35">
      <c r="B2543" s="42"/>
      <c r="C2543" s="2"/>
      <c r="E2543" s="2"/>
    </row>
    <row r="2544" spans="2:5" x14ac:dyDescent="0.35">
      <c r="B2544" s="42"/>
      <c r="C2544" s="2"/>
      <c r="E2544" s="2"/>
    </row>
    <row r="2545" spans="2:5" x14ac:dyDescent="0.35">
      <c r="B2545" s="42"/>
      <c r="C2545" s="2"/>
      <c r="E2545" s="2"/>
    </row>
    <row r="2546" spans="2:5" x14ac:dyDescent="0.35">
      <c r="B2546" s="42"/>
      <c r="C2546" s="2"/>
      <c r="E2546" s="2"/>
    </row>
    <row r="2547" spans="2:5" x14ac:dyDescent="0.35">
      <c r="B2547" s="42"/>
      <c r="C2547" s="2"/>
      <c r="E2547" s="2"/>
    </row>
    <row r="2548" spans="2:5" x14ac:dyDescent="0.35">
      <c r="B2548" s="42"/>
      <c r="C2548" s="2"/>
      <c r="E2548" s="2"/>
    </row>
    <row r="2549" spans="2:5" x14ac:dyDescent="0.35">
      <c r="B2549" s="42"/>
      <c r="C2549" s="2"/>
      <c r="E2549" s="2"/>
    </row>
    <row r="2550" spans="2:5" x14ac:dyDescent="0.35">
      <c r="B2550" s="42"/>
      <c r="C2550" s="2"/>
      <c r="E2550" s="2"/>
    </row>
    <row r="2551" spans="2:5" x14ac:dyDescent="0.35">
      <c r="B2551" s="42"/>
      <c r="C2551" s="2"/>
      <c r="E2551" s="2"/>
    </row>
    <row r="2552" spans="2:5" x14ac:dyDescent="0.35">
      <c r="B2552" s="42"/>
      <c r="C2552" s="2"/>
      <c r="E2552" s="2"/>
    </row>
    <row r="2553" spans="2:5" x14ac:dyDescent="0.35">
      <c r="B2553" s="42"/>
      <c r="C2553" s="2"/>
      <c r="E2553" s="2"/>
    </row>
    <row r="2554" spans="2:5" x14ac:dyDescent="0.35">
      <c r="B2554" s="42"/>
      <c r="C2554" s="2"/>
      <c r="E2554" s="2"/>
    </row>
    <row r="2555" spans="2:5" x14ac:dyDescent="0.35">
      <c r="B2555" s="42"/>
      <c r="C2555" s="2"/>
      <c r="E2555" s="2"/>
    </row>
    <row r="2556" spans="2:5" x14ac:dyDescent="0.35">
      <c r="B2556" s="42"/>
      <c r="C2556" s="2"/>
      <c r="E2556" s="2"/>
    </row>
    <row r="2557" spans="2:5" x14ac:dyDescent="0.35">
      <c r="B2557" s="42"/>
      <c r="C2557" s="2"/>
      <c r="E2557" s="2"/>
    </row>
    <row r="2558" spans="2:5" x14ac:dyDescent="0.35">
      <c r="B2558" s="42"/>
      <c r="C2558" s="2"/>
      <c r="E2558" s="2"/>
    </row>
    <row r="2559" spans="2:5" x14ac:dyDescent="0.35">
      <c r="B2559" s="42"/>
      <c r="C2559" s="2"/>
      <c r="E2559" s="2"/>
    </row>
    <row r="2560" spans="2:5" x14ac:dyDescent="0.35">
      <c r="B2560" s="42"/>
      <c r="C2560" s="2"/>
      <c r="E2560" s="2"/>
    </row>
    <row r="2561" spans="2:5" x14ac:dyDescent="0.35">
      <c r="B2561" s="42"/>
      <c r="C2561" s="2"/>
      <c r="E2561" s="2"/>
    </row>
    <row r="2562" spans="2:5" x14ac:dyDescent="0.35">
      <c r="B2562" s="42"/>
      <c r="C2562" s="2"/>
      <c r="E2562" s="2"/>
    </row>
    <row r="2563" spans="2:5" x14ac:dyDescent="0.35">
      <c r="B2563" s="42"/>
      <c r="C2563" s="2"/>
      <c r="E2563" s="2"/>
    </row>
    <row r="2564" spans="2:5" x14ac:dyDescent="0.35">
      <c r="B2564" s="42"/>
      <c r="C2564" s="2"/>
      <c r="E2564" s="2"/>
    </row>
    <row r="2565" spans="2:5" x14ac:dyDescent="0.35">
      <c r="B2565" s="42"/>
      <c r="C2565" s="2"/>
      <c r="E2565" s="2"/>
    </row>
    <row r="2566" spans="2:5" x14ac:dyDescent="0.35">
      <c r="B2566" s="42"/>
      <c r="C2566" s="2"/>
      <c r="E2566" s="2"/>
    </row>
    <row r="2567" spans="2:5" x14ac:dyDescent="0.35">
      <c r="B2567" s="42"/>
      <c r="C2567" s="2"/>
      <c r="E2567" s="2"/>
    </row>
    <row r="2568" spans="2:5" x14ac:dyDescent="0.35">
      <c r="B2568" s="42"/>
      <c r="C2568" s="2"/>
      <c r="E2568" s="2"/>
    </row>
    <row r="2569" spans="2:5" x14ac:dyDescent="0.35">
      <c r="B2569" s="42"/>
      <c r="C2569" s="2"/>
      <c r="E2569" s="2"/>
    </row>
    <row r="2570" spans="2:5" x14ac:dyDescent="0.35">
      <c r="B2570" s="42"/>
      <c r="C2570" s="2"/>
      <c r="E2570" s="2"/>
    </row>
    <row r="2571" spans="2:5" x14ac:dyDescent="0.35">
      <c r="B2571" s="42"/>
      <c r="C2571" s="2"/>
      <c r="E2571" s="2"/>
    </row>
    <row r="2572" spans="2:5" x14ac:dyDescent="0.35">
      <c r="B2572" s="42"/>
      <c r="C2572" s="2"/>
      <c r="E2572" s="2"/>
    </row>
    <row r="2573" spans="2:5" x14ac:dyDescent="0.35">
      <c r="B2573" s="42"/>
      <c r="C2573" s="2"/>
      <c r="E2573" s="2"/>
    </row>
    <row r="2574" spans="2:5" x14ac:dyDescent="0.35">
      <c r="B2574" s="42"/>
      <c r="C2574" s="2"/>
      <c r="E2574" s="2"/>
    </row>
    <row r="2575" spans="2:5" x14ac:dyDescent="0.35">
      <c r="B2575" s="42"/>
      <c r="C2575" s="2"/>
      <c r="E2575" s="2"/>
    </row>
    <row r="2576" spans="2:5" x14ac:dyDescent="0.35">
      <c r="B2576" s="42"/>
      <c r="C2576" s="2"/>
      <c r="E2576" s="2"/>
    </row>
    <row r="2577" spans="2:5" x14ac:dyDescent="0.35">
      <c r="B2577" s="42"/>
      <c r="C2577" s="2"/>
      <c r="E2577" s="2"/>
    </row>
    <row r="2578" spans="2:5" x14ac:dyDescent="0.35">
      <c r="B2578" s="42"/>
      <c r="C2578" s="2"/>
      <c r="E2578" s="2"/>
    </row>
    <row r="2579" spans="2:5" x14ac:dyDescent="0.35">
      <c r="B2579" s="42"/>
      <c r="C2579" s="2"/>
      <c r="E2579" s="2"/>
    </row>
    <row r="2580" spans="2:5" x14ac:dyDescent="0.35">
      <c r="B2580" s="42"/>
      <c r="C2580" s="2"/>
      <c r="E2580" s="2"/>
    </row>
    <row r="2581" spans="2:5" x14ac:dyDescent="0.35">
      <c r="B2581" s="42"/>
      <c r="C2581" s="2"/>
      <c r="E2581" s="2"/>
    </row>
    <row r="2582" spans="2:5" x14ac:dyDescent="0.35">
      <c r="B2582" s="42"/>
      <c r="C2582" s="2"/>
      <c r="E2582" s="2"/>
    </row>
    <row r="2583" spans="2:5" x14ac:dyDescent="0.35">
      <c r="B2583" s="42"/>
      <c r="C2583" s="2"/>
      <c r="E2583" s="2"/>
    </row>
    <row r="2584" spans="2:5" x14ac:dyDescent="0.35">
      <c r="B2584" s="42"/>
      <c r="C2584" s="2"/>
      <c r="E2584" s="2"/>
    </row>
    <row r="2585" spans="2:5" x14ac:dyDescent="0.35">
      <c r="B2585" s="42"/>
      <c r="C2585" s="2"/>
      <c r="E2585" s="2"/>
    </row>
    <row r="2586" spans="2:5" x14ac:dyDescent="0.35">
      <c r="B2586" s="42"/>
      <c r="C2586" s="2"/>
      <c r="E2586" s="2"/>
    </row>
    <row r="2587" spans="2:5" x14ac:dyDescent="0.35">
      <c r="B2587" s="42"/>
      <c r="C2587" s="2"/>
      <c r="E2587" s="2"/>
    </row>
    <row r="2588" spans="2:5" x14ac:dyDescent="0.35">
      <c r="B2588" s="42"/>
      <c r="C2588" s="2"/>
      <c r="E2588" s="2"/>
    </row>
    <row r="2589" spans="2:5" x14ac:dyDescent="0.35">
      <c r="B2589" s="42"/>
      <c r="C2589" s="2"/>
      <c r="E2589" s="2"/>
    </row>
    <row r="2590" spans="2:5" x14ac:dyDescent="0.35">
      <c r="B2590" s="42"/>
      <c r="C2590" s="2"/>
      <c r="E2590" s="2"/>
    </row>
    <row r="2591" spans="2:5" x14ac:dyDescent="0.35">
      <c r="B2591" s="42"/>
      <c r="C2591" s="2"/>
      <c r="E2591" s="2"/>
    </row>
    <row r="2592" spans="2:5" x14ac:dyDescent="0.35">
      <c r="B2592" s="42"/>
      <c r="C2592" s="2"/>
      <c r="E2592" s="2"/>
    </row>
    <row r="2593" spans="2:5" x14ac:dyDescent="0.35">
      <c r="B2593" s="42"/>
      <c r="C2593" s="2"/>
      <c r="E2593" s="2"/>
    </row>
    <row r="2594" spans="2:5" x14ac:dyDescent="0.35">
      <c r="B2594" s="42"/>
      <c r="C2594" s="2"/>
      <c r="E2594" s="2"/>
    </row>
    <row r="2595" spans="2:5" x14ac:dyDescent="0.35">
      <c r="B2595" s="42"/>
      <c r="C2595" s="2"/>
      <c r="E2595" s="2"/>
    </row>
    <row r="2596" spans="2:5" x14ac:dyDescent="0.35">
      <c r="B2596" s="42"/>
      <c r="C2596" s="2"/>
      <c r="E2596" s="2"/>
    </row>
    <row r="2597" spans="2:5" x14ac:dyDescent="0.35">
      <c r="B2597" s="42"/>
      <c r="C2597" s="2"/>
      <c r="E2597" s="2"/>
    </row>
    <row r="2598" spans="2:5" x14ac:dyDescent="0.35">
      <c r="B2598" s="42"/>
      <c r="C2598" s="2"/>
      <c r="E2598" s="2"/>
    </row>
    <row r="2599" spans="2:5" x14ac:dyDescent="0.35">
      <c r="B2599" s="42"/>
      <c r="C2599" s="2"/>
      <c r="E2599" s="2"/>
    </row>
    <row r="2600" spans="2:5" x14ac:dyDescent="0.35">
      <c r="B2600" s="42"/>
      <c r="C2600" s="2"/>
      <c r="E2600" s="2"/>
    </row>
    <row r="2601" spans="2:5" x14ac:dyDescent="0.35">
      <c r="B2601" s="42"/>
      <c r="C2601" s="2"/>
      <c r="E2601" s="2"/>
    </row>
    <row r="2602" spans="2:5" x14ac:dyDescent="0.35">
      <c r="B2602" s="42"/>
      <c r="C2602" s="2"/>
      <c r="E2602" s="2"/>
    </row>
    <row r="2603" spans="2:5" x14ac:dyDescent="0.35">
      <c r="B2603" s="42"/>
      <c r="C2603" s="2"/>
      <c r="E2603" s="2"/>
    </row>
    <row r="2604" spans="2:5" x14ac:dyDescent="0.35">
      <c r="B2604" s="42"/>
      <c r="C2604" s="2"/>
      <c r="E2604" s="2"/>
    </row>
    <row r="2605" spans="2:5" x14ac:dyDescent="0.35">
      <c r="B2605" s="42"/>
      <c r="C2605" s="2"/>
      <c r="E2605" s="2"/>
    </row>
    <row r="2606" spans="2:5" x14ac:dyDescent="0.35">
      <c r="B2606" s="42"/>
      <c r="C2606" s="2"/>
      <c r="E2606" s="2"/>
    </row>
    <row r="2607" spans="2:5" x14ac:dyDescent="0.35">
      <c r="B2607" s="42"/>
      <c r="C2607" s="2"/>
      <c r="E2607" s="2"/>
    </row>
    <row r="2608" spans="2:5" x14ac:dyDescent="0.35">
      <c r="B2608" s="42"/>
      <c r="C2608" s="2"/>
      <c r="E2608" s="2"/>
    </row>
    <row r="2609" spans="2:5" x14ac:dyDescent="0.35">
      <c r="B2609" s="42"/>
      <c r="C2609" s="2"/>
      <c r="E2609" s="2"/>
    </row>
    <row r="2610" spans="2:5" x14ac:dyDescent="0.35">
      <c r="B2610" s="42"/>
      <c r="C2610" s="2"/>
      <c r="E2610" s="2"/>
    </row>
    <row r="2611" spans="2:5" x14ac:dyDescent="0.35">
      <c r="B2611" s="42"/>
      <c r="C2611" s="2"/>
      <c r="E2611" s="2"/>
    </row>
    <row r="2612" spans="2:5" x14ac:dyDescent="0.35">
      <c r="B2612" s="42"/>
      <c r="C2612" s="2"/>
      <c r="E2612" s="2"/>
    </row>
    <row r="2613" spans="2:5" x14ac:dyDescent="0.35">
      <c r="B2613" s="42"/>
      <c r="C2613" s="2"/>
      <c r="E2613" s="2"/>
    </row>
    <row r="2614" spans="2:5" x14ac:dyDescent="0.35">
      <c r="B2614" s="42"/>
      <c r="C2614" s="2"/>
      <c r="E2614" s="2"/>
    </row>
    <row r="2615" spans="2:5" x14ac:dyDescent="0.35">
      <c r="B2615" s="42"/>
      <c r="C2615" s="2"/>
      <c r="E2615" s="2"/>
    </row>
    <row r="2616" spans="2:5" x14ac:dyDescent="0.35">
      <c r="B2616" s="42"/>
      <c r="C2616" s="2"/>
      <c r="E2616" s="2"/>
    </row>
    <row r="2617" spans="2:5" x14ac:dyDescent="0.35">
      <c r="B2617" s="42"/>
      <c r="C2617" s="2"/>
      <c r="E2617" s="2"/>
    </row>
    <row r="2618" spans="2:5" x14ac:dyDescent="0.35">
      <c r="B2618" s="42"/>
      <c r="C2618" s="2"/>
      <c r="E2618" s="2"/>
    </row>
    <row r="2619" spans="2:5" x14ac:dyDescent="0.35">
      <c r="B2619" s="42"/>
      <c r="C2619" s="2"/>
      <c r="E2619" s="2"/>
    </row>
    <row r="2620" spans="2:5" x14ac:dyDescent="0.35">
      <c r="B2620" s="42"/>
      <c r="C2620" s="2"/>
      <c r="E2620" s="2"/>
    </row>
    <row r="2621" spans="2:5" x14ac:dyDescent="0.35">
      <c r="B2621" s="42"/>
      <c r="C2621" s="2"/>
      <c r="E2621" s="2"/>
    </row>
    <row r="2622" spans="2:5" x14ac:dyDescent="0.35">
      <c r="B2622" s="42"/>
      <c r="C2622" s="2"/>
      <c r="E2622" s="2"/>
    </row>
    <row r="2623" spans="2:5" x14ac:dyDescent="0.35">
      <c r="B2623" s="42"/>
      <c r="C2623" s="2"/>
      <c r="E2623" s="2"/>
    </row>
    <row r="2624" spans="2:5" x14ac:dyDescent="0.35">
      <c r="B2624" s="42"/>
      <c r="C2624" s="2"/>
      <c r="E2624" s="2"/>
    </row>
    <row r="2625" spans="2:5" x14ac:dyDescent="0.35">
      <c r="B2625" s="42"/>
      <c r="C2625" s="2"/>
      <c r="E2625" s="2"/>
    </row>
    <row r="2626" spans="2:5" x14ac:dyDescent="0.35">
      <c r="B2626" s="42"/>
      <c r="C2626" s="2"/>
      <c r="E2626" s="2"/>
    </row>
    <row r="2627" spans="2:5" x14ac:dyDescent="0.35">
      <c r="B2627" s="42"/>
      <c r="C2627" s="2"/>
      <c r="E2627" s="2"/>
    </row>
    <row r="2628" spans="2:5" x14ac:dyDescent="0.35">
      <c r="B2628" s="42"/>
      <c r="C2628" s="2"/>
      <c r="E2628" s="2"/>
    </row>
    <row r="2629" spans="2:5" x14ac:dyDescent="0.35">
      <c r="B2629" s="42"/>
      <c r="C2629" s="2"/>
      <c r="E2629" s="2"/>
    </row>
    <row r="2630" spans="2:5" x14ac:dyDescent="0.35">
      <c r="B2630" s="42"/>
      <c r="C2630" s="2"/>
      <c r="E2630" s="2"/>
    </row>
    <row r="2631" spans="2:5" x14ac:dyDescent="0.35">
      <c r="B2631" s="42"/>
      <c r="C2631" s="2"/>
      <c r="E2631" s="2"/>
    </row>
    <row r="2632" spans="2:5" x14ac:dyDescent="0.35">
      <c r="B2632" s="42"/>
      <c r="C2632" s="2"/>
      <c r="E2632" s="2"/>
    </row>
    <row r="2633" spans="2:5" x14ac:dyDescent="0.35">
      <c r="B2633" s="42"/>
      <c r="C2633" s="2"/>
      <c r="E2633" s="2"/>
    </row>
    <row r="2634" spans="2:5" x14ac:dyDescent="0.35">
      <c r="B2634" s="42"/>
      <c r="C2634" s="2"/>
      <c r="E2634" s="2"/>
    </row>
    <row r="2635" spans="2:5" x14ac:dyDescent="0.35">
      <c r="B2635" s="42"/>
      <c r="C2635" s="2"/>
      <c r="E2635" s="2"/>
    </row>
    <row r="2636" spans="2:5" x14ac:dyDescent="0.35">
      <c r="B2636" s="42"/>
      <c r="C2636" s="2"/>
      <c r="E2636" s="2"/>
    </row>
    <row r="2637" spans="2:5" x14ac:dyDescent="0.35">
      <c r="B2637" s="42"/>
      <c r="C2637" s="2"/>
      <c r="E2637" s="2"/>
    </row>
    <row r="2638" spans="2:5" x14ac:dyDescent="0.35">
      <c r="B2638" s="42"/>
      <c r="C2638" s="2"/>
      <c r="E2638" s="2"/>
    </row>
    <row r="2639" spans="2:5" x14ac:dyDescent="0.35">
      <c r="B2639" s="42"/>
      <c r="C2639" s="2"/>
      <c r="E2639" s="2"/>
    </row>
    <row r="2640" spans="2:5" x14ac:dyDescent="0.35">
      <c r="B2640" s="42"/>
      <c r="C2640" s="2"/>
      <c r="E2640" s="2"/>
    </row>
    <row r="2641" spans="2:5" x14ac:dyDescent="0.35">
      <c r="B2641" s="42"/>
      <c r="C2641" s="2"/>
      <c r="E2641" s="2"/>
    </row>
    <row r="2642" spans="2:5" x14ac:dyDescent="0.35">
      <c r="B2642" s="42"/>
      <c r="C2642" s="2"/>
      <c r="E2642" s="2"/>
    </row>
    <row r="2643" spans="2:5" x14ac:dyDescent="0.35">
      <c r="B2643" s="42"/>
      <c r="C2643" s="2"/>
      <c r="E2643" s="2"/>
    </row>
    <row r="2644" spans="2:5" x14ac:dyDescent="0.35">
      <c r="B2644" s="42"/>
      <c r="C2644" s="2"/>
      <c r="E2644" s="2"/>
    </row>
    <row r="2645" spans="2:5" x14ac:dyDescent="0.35">
      <c r="B2645" s="42"/>
      <c r="C2645" s="2"/>
      <c r="E2645" s="2"/>
    </row>
    <row r="2646" spans="2:5" x14ac:dyDescent="0.35">
      <c r="B2646" s="42"/>
      <c r="C2646" s="2"/>
      <c r="E2646" s="2"/>
    </row>
    <row r="2647" spans="2:5" x14ac:dyDescent="0.35">
      <c r="B2647" s="42"/>
      <c r="C2647" s="2"/>
      <c r="E2647" s="2"/>
    </row>
    <row r="2648" spans="2:5" x14ac:dyDescent="0.35">
      <c r="B2648" s="42"/>
      <c r="C2648" s="2"/>
      <c r="E2648" s="2"/>
    </row>
    <row r="2649" spans="2:5" x14ac:dyDescent="0.35">
      <c r="B2649" s="42"/>
      <c r="C2649" s="2"/>
      <c r="E2649" s="2"/>
    </row>
    <row r="2650" spans="2:5" x14ac:dyDescent="0.35">
      <c r="B2650" s="42"/>
      <c r="C2650" s="2"/>
      <c r="E2650" s="2"/>
    </row>
    <row r="2651" spans="2:5" x14ac:dyDescent="0.35">
      <c r="B2651" s="42"/>
      <c r="C2651" s="2"/>
      <c r="E2651" s="2"/>
    </row>
    <row r="2652" spans="2:5" x14ac:dyDescent="0.35">
      <c r="B2652" s="42"/>
      <c r="C2652" s="2"/>
      <c r="E2652" s="2"/>
    </row>
    <row r="2653" spans="2:5" x14ac:dyDescent="0.35">
      <c r="B2653" s="42"/>
      <c r="C2653" s="2"/>
      <c r="E2653" s="2"/>
    </row>
    <row r="2654" spans="2:5" x14ac:dyDescent="0.35">
      <c r="B2654" s="42"/>
      <c r="C2654" s="2"/>
      <c r="E2654" s="2"/>
    </row>
    <row r="2655" spans="2:5" x14ac:dyDescent="0.35">
      <c r="B2655" s="42"/>
      <c r="C2655" s="2"/>
      <c r="E2655" s="2"/>
    </row>
    <row r="2656" spans="2:5" x14ac:dyDescent="0.35">
      <c r="B2656" s="42"/>
      <c r="C2656" s="2"/>
      <c r="E2656" s="2"/>
    </row>
    <row r="2657" spans="2:5" x14ac:dyDescent="0.35">
      <c r="B2657" s="42"/>
      <c r="C2657" s="2"/>
      <c r="E2657" s="2"/>
    </row>
    <row r="2658" spans="2:5" x14ac:dyDescent="0.35">
      <c r="B2658" s="42"/>
      <c r="C2658" s="2"/>
      <c r="E2658" s="2"/>
    </row>
    <row r="2659" spans="2:5" x14ac:dyDescent="0.35">
      <c r="B2659" s="42"/>
      <c r="C2659" s="2"/>
      <c r="E2659" s="2"/>
    </row>
    <row r="2660" spans="2:5" x14ac:dyDescent="0.35">
      <c r="B2660" s="42"/>
      <c r="C2660" s="2"/>
      <c r="E2660" s="2"/>
    </row>
    <row r="2661" spans="2:5" x14ac:dyDescent="0.35">
      <c r="B2661" s="42"/>
      <c r="C2661" s="2"/>
      <c r="E2661" s="2"/>
    </row>
    <row r="2662" spans="2:5" x14ac:dyDescent="0.35">
      <c r="B2662" s="42"/>
      <c r="C2662" s="2"/>
      <c r="E2662" s="2"/>
    </row>
    <row r="2663" spans="2:5" x14ac:dyDescent="0.35">
      <c r="B2663" s="42"/>
      <c r="C2663" s="2"/>
      <c r="E2663" s="2"/>
    </row>
    <row r="2664" spans="2:5" x14ac:dyDescent="0.35">
      <c r="B2664" s="42"/>
      <c r="C2664" s="2"/>
      <c r="E2664" s="2"/>
    </row>
    <row r="2665" spans="2:5" x14ac:dyDescent="0.35">
      <c r="B2665" s="42"/>
      <c r="C2665" s="2"/>
      <c r="E2665" s="2"/>
    </row>
    <row r="2666" spans="2:5" x14ac:dyDescent="0.35">
      <c r="B2666" s="42"/>
      <c r="C2666" s="2"/>
      <c r="E2666" s="2"/>
    </row>
    <row r="2667" spans="2:5" x14ac:dyDescent="0.35">
      <c r="B2667" s="42"/>
      <c r="C2667" s="2"/>
      <c r="E2667" s="2"/>
    </row>
    <row r="2668" spans="2:5" x14ac:dyDescent="0.35">
      <c r="B2668" s="42"/>
      <c r="C2668" s="2"/>
      <c r="E2668" s="2"/>
    </row>
    <row r="2669" spans="2:5" x14ac:dyDescent="0.35">
      <c r="B2669" s="42"/>
      <c r="C2669" s="2"/>
      <c r="E2669" s="2"/>
    </row>
    <row r="2670" spans="2:5" x14ac:dyDescent="0.35">
      <c r="B2670" s="42"/>
      <c r="C2670" s="2"/>
      <c r="E2670" s="2"/>
    </row>
    <row r="2671" spans="2:5" x14ac:dyDescent="0.35">
      <c r="B2671" s="42"/>
      <c r="C2671" s="2"/>
      <c r="E2671" s="2"/>
    </row>
    <row r="2672" spans="2:5" x14ac:dyDescent="0.35">
      <c r="B2672" s="42"/>
      <c r="C2672" s="2"/>
      <c r="E2672" s="2"/>
    </row>
    <row r="2673" spans="2:5" x14ac:dyDescent="0.35">
      <c r="B2673" s="42"/>
      <c r="C2673" s="2"/>
      <c r="E2673" s="2"/>
    </row>
    <row r="2674" spans="2:5" x14ac:dyDescent="0.35">
      <c r="B2674" s="42"/>
      <c r="C2674" s="2"/>
      <c r="E2674" s="2"/>
    </row>
    <row r="2675" spans="2:5" x14ac:dyDescent="0.35">
      <c r="B2675" s="42"/>
      <c r="C2675" s="2"/>
      <c r="E2675" s="2"/>
    </row>
    <row r="2676" spans="2:5" x14ac:dyDescent="0.35">
      <c r="B2676" s="42"/>
      <c r="C2676" s="2"/>
      <c r="E2676" s="2"/>
    </row>
    <row r="2677" spans="2:5" x14ac:dyDescent="0.35">
      <c r="B2677" s="42"/>
      <c r="C2677" s="2"/>
      <c r="E2677" s="2"/>
    </row>
    <row r="2678" spans="2:5" x14ac:dyDescent="0.35">
      <c r="B2678" s="42"/>
      <c r="C2678" s="2"/>
      <c r="E2678" s="2"/>
    </row>
    <row r="2679" spans="2:5" x14ac:dyDescent="0.35">
      <c r="B2679" s="42"/>
      <c r="C2679" s="2"/>
      <c r="E2679" s="2"/>
    </row>
    <row r="2680" spans="2:5" x14ac:dyDescent="0.35">
      <c r="B2680" s="42"/>
      <c r="C2680" s="2"/>
      <c r="E2680" s="2"/>
    </row>
    <row r="2681" spans="2:5" x14ac:dyDescent="0.35">
      <c r="B2681" s="42"/>
      <c r="C2681" s="2"/>
      <c r="E2681" s="2"/>
    </row>
    <row r="2682" spans="2:5" x14ac:dyDescent="0.35">
      <c r="B2682" s="42"/>
      <c r="C2682" s="2"/>
      <c r="E2682" s="2"/>
    </row>
    <row r="2683" spans="2:5" x14ac:dyDescent="0.35">
      <c r="B2683" s="42"/>
      <c r="C2683" s="2"/>
      <c r="E2683" s="2"/>
    </row>
    <row r="2684" spans="2:5" x14ac:dyDescent="0.35">
      <c r="B2684" s="42"/>
      <c r="C2684" s="2"/>
      <c r="E2684" s="2"/>
    </row>
    <row r="2685" spans="2:5" x14ac:dyDescent="0.35">
      <c r="B2685" s="42"/>
      <c r="C2685" s="2"/>
      <c r="E2685" s="2"/>
    </row>
    <row r="2686" spans="2:5" x14ac:dyDescent="0.35">
      <c r="B2686" s="42"/>
      <c r="C2686" s="2"/>
      <c r="E2686" s="2"/>
    </row>
    <row r="2687" spans="2:5" x14ac:dyDescent="0.35">
      <c r="B2687" s="42"/>
      <c r="C2687" s="2"/>
      <c r="E2687" s="2"/>
    </row>
    <row r="2688" spans="2:5" x14ac:dyDescent="0.35">
      <c r="B2688" s="42"/>
      <c r="C2688" s="2"/>
      <c r="E2688" s="2"/>
    </row>
    <row r="2689" spans="2:5" x14ac:dyDescent="0.35">
      <c r="B2689" s="42"/>
      <c r="C2689" s="2"/>
      <c r="E2689" s="2"/>
    </row>
    <row r="2690" spans="2:5" x14ac:dyDescent="0.35">
      <c r="B2690" s="42"/>
      <c r="C2690" s="2"/>
      <c r="E2690" s="2"/>
    </row>
    <row r="2691" spans="2:5" x14ac:dyDescent="0.35">
      <c r="B2691" s="42"/>
      <c r="C2691" s="2"/>
      <c r="E2691" s="2"/>
    </row>
    <row r="2692" spans="2:5" x14ac:dyDescent="0.35">
      <c r="B2692" s="42"/>
      <c r="C2692" s="2"/>
      <c r="E2692" s="2"/>
    </row>
    <row r="2693" spans="2:5" x14ac:dyDescent="0.35">
      <c r="B2693" s="42"/>
      <c r="C2693" s="2"/>
      <c r="E2693" s="2"/>
    </row>
    <row r="2694" spans="2:5" x14ac:dyDescent="0.35">
      <c r="B2694" s="42"/>
      <c r="C2694" s="2"/>
      <c r="E2694" s="2"/>
    </row>
    <row r="2695" spans="2:5" x14ac:dyDescent="0.35">
      <c r="B2695" s="42"/>
      <c r="C2695" s="2"/>
      <c r="E2695" s="2"/>
    </row>
    <row r="2696" spans="2:5" x14ac:dyDescent="0.35">
      <c r="B2696" s="42"/>
      <c r="C2696" s="2"/>
      <c r="E2696" s="2"/>
    </row>
    <row r="2697" spans="2:5" x14ac:dyDescent="0.35">
      <c r="B2697" s="42"/>
      <c r="C2697" s="2"/>
      <c r="E2697" s="2"/>
    </row>
    <row r="2698" spans="2:5" x14ac:dyDescent="0.35">
      <c r="B2698" s="42"/>
      <c r="C2698" s="2"/>
      <c r="E2698" s="2"/>
    </row>
    <row r="2699" spans="2:5" x14ac:dyDescent="0.35">
      <c r="B2699" s="42"/>
      <c r="C2699" s="2"/>
      <c r="E2699" s="2"/>
    </row>
    <row r="2700" spans="2:5" x14ac:dyDescent="0.35">
      <c r="B2700" s="42"/>
      <c r="C2700" s="2"/>
      <c r="E2700" s="2"/>
    </row>
    <row r="2701" spans="2:5" x14ac:dyDescent="0.35">
      <c r="B2701" s="42"/>
      <c r="C2701" s="2"/>
      <c r="E2701" s="2"/>
    </row>
    <row r="2702" spans="2:5" x14ac:dyDescent="0.35">
      <c r="B2702" s="42"/>
      <c r="C2702" s="2"/>
      <c r="E2702" s="2"/>
    </row>
    <row r="2703" spans="2:5" x14ac:dyDescent="0.35">
      <c r="B2703" s="42"/>
      <c r="C2703" s="2"/>
      <c r="E2703" s="2"/>
    </row>
    <row r="2704" spans="2:5" x14ac:dyDescent="0.35">
      <c r="B2704" s="42"/>
      <c r="C2704" s="2"/>
      <c r="E2704" s="2"/>
    </row>
    <row r="2705" spans="2:5" x14ac:dyDescent="0.35">
      <c r="B2705" s="42"/>
      <c r="C2705" s="2"/>
      <c r="E2705" s="2"/>
    </row>
    <row r="2706" spans="2:5" x14ac:dyDescent="0.35">
      <c r="B2706" s="42"/>
      <c r="C2706" s="2"/>
      <c r="E2706" s="2"/>
    </row>
    <row r="2707" spans="2:5" x14ac:dyDescent="0.35">
      <c r="B2707" s="42"/>
      <c r="C2707" s="2"/>
      <c r="E2707" s="2"/>
    </row>
    <row r="2708" spans="2:5" x14ac:dyDescent="0.35">
      <c r="B2708" s="42"/>
      <c r="C2708" s="2"/>
      <c r="E2708" s="2"/>
    </row>
    <row r="2709" spans="2:5" x14ac:dyDescent="0.35">
      <c r="B2709" s="42"/>
      <c r="C2709" s="2"/>
      <c r="E2709" s="2"/>
    </row>
    <row r="2710" spans="2:5" x14ac:dyDescent="0.35">
      <c r="B2710" s="42"/>
      <c r="C2710" s="2"/>
      <c r="E2710" s="2"/>
    </row>
    <row r="2711" spans="2:5" x14ac:dyDescent="0.35">
      <c r="B2711" s="42"/>
      <c r="C2711" s="2"/>
      <c r="E2711" s="2"/>
    </row>
    <row r="2712" spans="2:5" x14ac:dyDescent="0.35">
      <c r="B2712" s="42"/>
      <c r="C2712" s="2"/>
      <c r="E2712" s="2"/>
    </row>
    <row r="2713" spans="2:5" x14ac:dyDescent="0.35">
      <c r="B2713" s="42"/>
      <c r="C2713" s="2"/>
      <c r="E2713" s="2"/>
    </row>
    <row r="2714" spans="2:5" x14ac:dyDescent="0.35">
      <c r="B2714" s="42"/>
      <c r="C2714" s="2"/>
      <c r="E2714" s="2"/>
    </row>
    <row r="2715" spans="2:5" x14ac:dyDescent="0.35">
      <c r="B2715" s="42"/>
      <c r="C2715" s="2"/>
      <c r="E2715" s="2"/>
    </row>
    <row r="2716" spans="2:5" x14ac:dyDescent="0.35">
      <c r="B2716" s="42"/>
      <c r="C2716" s="2"/>
      <c r="E2716" s="2"/>
    </row>
    <row r="2717" spans="2:5" x14ac:dyDescent="0.35">
      <c r="B2717" s="42"/>
      <c r="C2717" s="2"/>
      <c r="E2717" s="2"/>
    </row>
    <row r="2718" spans="2:5" x14ac:dyDescent="0.35">
      <c r="B2718" s="42"/>
      <c r="C2718" s="2"/>
      <c r="E2718" s="2"/>
    </row>
    <row r="2719" spans="2:5" x14ac:dyDescent="0.35">
      <c r="B2719" s="42"/>
      <c r="C2719" s="2"/>
      <c r="E2719" s="2"/>
    </row>
    <row r="2720" spans="2:5" x14ac:dyDescent="0.35">
      <c r="B2720" s="42"/>
      <c r="C2720" s="2"/>
      <c r="E2720" s="2"/>
    </row>
    <row r="2721" spans="2:5" x14ac:dyDescent="0.35">
      <c r="B2721" s="42"/>
      <c r="C2721" s="2"/>
      <c r="E2721" s="2"/>
    </row>
    <row r="2722" spans="2:5" x14ac:dyDescent="0.35">
      <c r="B2722" s="42"/>
      <c r="C2722" s="2"/>
      <c r="E2722" s="2"/>
    </row>
    <row r="2723" spans="2:5" x14ac:dyDescent="0.35">
      <c r="B2723" s="42"/>
      <c r="C2723" s="2"/>
      <c r="E2723" s="2"/>
    </row>
    <row r="2724" spans="2:5" x14ac:dyDescent="0.35">
      <c r="B2724" s="42"/>
      <c r="C2724" s="2"/>
      <c r="E2724" s="2"/>
    </row>
    <row r="2725" spans="2:5" x14ac:dyDescent="0.35">
      <c r="B2725" s="42"/>
      <c r="C2725" s="2"/>
      <c r="E2725" s="2"/>
    </row>
    <row r="2726" spans="2:5" x14ac:dyDescent="0.35">
      <c r="B2726" s="42"/>
      <c r="C2726" s="2"/>
      <c r="E2726" s="2"/>
    </row>
    <row r="2727" spans="2:5" x14ac:dyDescent="0.35">
      <c r="B2727" s="42"/>
      <c r="C2727" s="2"/>
      <c r="E2727" s="2"/>
    </row>
    <row r="2728" spans="2:5" x14ac:dyDescent="0.35">
      <c r="B2728" s="42"/>
      <c r="C2728" s="2"/>
      <c r="E2728" s="2"/>
    </row>
    <row r="2729" spans="2:5" x14ac:dyDescent="0.35">
      <c r="B2729" s="42"/>
      <c r="C2729" s="2"/>
      <c r="E2729" s="2"/>
    </row>
    <row r="2730" spans="2:5" x14ac:dyDescent="0.35">
      <c r="B2730" s="42"/>
      <c r="C2730" s="2"/>
      <c r="E2730" s="2"/>
    </row>
    <row r="2731" spans="2:5" x14ac:dyDescent="0.35">
      <c r="B2731" s="42"/>
      <c r="C2731" s="2"/>
      <c r="E2731" s="2"/>
    </row>
    <row r="2732" spans="2:5" x14ac:dyDescent="0.35">
      <c r="B2732" s="42"/>
      <c r="C2732" s="2"/>
      <c r="E2732" s="2"/>
    </row>
    <row r="2733" spans="2:5" x14ac:dyDescent="0.35">
      <c r="B2733" s="42"/>
      <c r="C2733" s="2"/>
      <c r="E2733" s="2"/>
    </row>
    <row r="2734" spans="2:5" x14ac:dyDescent="0.35">
      <c r="B2734" s="42"/>
      <c r="C2734" s="2"/>
      <c r="E2734" s="2"/>
    </row>
    <row r="2735" spans="2:5" x14ac:dyDescent="0.35">
      <c r="B2735" s="42"/>
      <c r="C2735" s="2"/>
      <c r="E2735" s="2"/>
    </row>
    <row r="2736" spans="2:5" x14ac:dyDescent="0.35">
      <c r="B2736" s="42"/>
      <c r="C2736" s="2"/>
      <c r="E2736" s="2"/>
    </row>
    <row r="2737" spans="2:5" x14ac:dyDescent="0.35">
      <c r="B2737" s="42"/>
      <c r="C2737" s="2"/>
      <c r="E2737" s="2"/>
    </row>
    <row r="2738" spans="2:5" x14ac:dyDescent="0.35">
      <c r="B2738" s="42"/>
      <c r="C2738" s="2"/>
      <c r="E2738" s="2"/>
    </row>
    <row r="2739" spans="2:5" x14ac:dyDescent="0.35">
      <c r="B2739" s="42"/>
      <c r="C2739" s="2"/>
      <c r="E2739" s="2"/>
    </row>
    <row r="2740" spans="2:5" x14ac:dyDescent="0.35">
      <c r="B2740" s="42"/>
      <c r="C2740" s="2"/>
      <c r="E2740" s="2"/>
    </row>
    <row r="2741" spans="2:5" x14ac:dyDescent="0.35">
      <c r="B2741" s="42"/>
      <c r="C2741" s="2"/>
      <c r="E2741" s="2"/>
    </row>
    <row r="2742" spans="2:5" x14ac:dyDescent="0.35">
      <c r="B2742" s="42"/>
      <c r="C2742" s="2"/>
      <c r="E2742" s="2"/>
    </row>
    <row r="2743" spans="2:5" x14ac:dyDescent="0.35">
      <c r="B2743" s="42"/>
      <c r="C2743" s="2"/>
      <c r="E2743" s="2"/>
    </row>
    <row r="2744" spans="2:5" x14ac:dyDescent="0.35">
      <c r="B2744" s="42"/>
      <c r="C2744" s="2"/>
      <c r="E2744" s="2"/>
    </row>
    <row r="2745" spans="2:5" x14ac:dyDescent="0.35">
      <c r="B2745" s="42"/>
      <c r="C2745" s="2"/>
      <c r="E2745" s="2"/>
    </row>
    <row r="2746" spans="2:5" x14ac:dyDescent="0.35">
      <c r="B2746" s="42"/>
      <c r="C2746" s="2"/>
      <c r="E2746" s="2"/>
    </row>
    <row r="2747" spans="2:5" x14ac:dyDescent="0.35">
      <c r="B2747" s="42"/>
      <c r="C2747" s="2"/>
      <c r="E2747" s="2"/>
    </row>
    <row r="2748" spans="2:5" x14ac:dyDescent="0.35">
      <c r="B2748" s="42"/>
      <c r="C2748" s="2"/>
      <c r="E2748" s="2"/>
    </row>
    <row r="2749" spans="2:5" x14ac:dyDescent="0.35">
      <c r="B2749" s="42"/>
      <c r="C2749" s="2"/>
      <c r="E2749" s="2"/>
    </row>
    <row r="2750" spans="2:5" x14ac:dyDescent="0.35">
      <c r="B2750" s="42"/>
      <c r="C2750" s="2"/>
      <c r="E2750" s="2"/>
    </row>
    <row r="2751" spans="2:5" x14ac:dyDescent="0.35">
      <c r="B2751" s="42"/>
      <c r="C2751" s="2"/>
      <c r="E2751" s="2"/>
    </row>
    <row r="2752" spans="2:5" x14ac:dyDescent="0.35">
      <c r="B2752" s="42"/>
      <c r="C2752" s="2"/>
      <c r="E2752" s="2"/>
    </row>
    <row r="2753" spans="2:5" x14ac:dyDescent="0.35">
      <c r="B2753" s="42"/>
      <c r="C2753" s="2"/>
      <c r="E2753" s="2"/>
    </row>
    <row r="2754" spans="2:5" x14ac:dyDescent="0.35">
      <c r="B2754" s="42"/>
      <c r="C2754" s="2"/>
      <c r="E2754" s="2"/>
    </row>
    <row r="2755" spans="2:5" x14ac:dyDescent="0.35">
      <c r="B2755" s="42"/>
      <c r="C2755" s="2"/>
      <c r="E2755" s="2"/>
    </row>
    <row r="2756" spans="2:5" x14ac:dyDescent="0.35">
      <c r="B2756" s="42"/>
      <c r="C2756" s="2"/>
      <c r="E2756" s="2"/>
    </row>
    <row r="2757" spans="2:5" x14ac:dyDescent="0.35">
      <c r="B2757" s="42"/>
      <c r="C2757" s="2"/>
      <c r="E2757" s="2"/>
    </row>
    <row r="2758" spans="2:5" x14ac:dyDescent="0.35">
      <c r="B2758" s="42"/>
      <c r="C2758" s="2"/>
      <c r="E2758" s="2"/>
    </row>
    <row r="2759" spans="2:5" x14ac:dyDescent="0.35">
      <c r="B2759" s="42"/>
      <c r="C2759" s="2"/>
      <c r="E2759" s="2"/>
    </row>
    <row r="2760" spans="2:5" x14ac:dyDescent="0.35">
      <c r="B2760" s="42"/>
      <c r="C2760" s="2"/>
      <c r="E2760" s="2"/>
    </row>
    <row r="2761" spans="2:5" x14ac:dyDescent="0.35">
      <c r="B2761" s="42"/>
      <c r="C2761" s="2"/>
      <c r="E2761" s="2"/>
    </row>
    <row r="2762" spans="2:5" x14ac:dyDescent="0.35">
      <c r="B2762" s="42"/>
      <c r="C2762" s="2"/>
      <c r="E2762" s="2"/>
    </row>
    <row r="2763" spans="2:5" x14ac:dyDescent="0.35">
      <c r="B2763" s="42"/>
      <c r="C2763" s="2"/>
      <c r="E2763" s="2"/>
    </row>
    <row r="2764" spans="2:5" x14ac:dyDescent="0.35">
      <c r="B2764" s="42"/>
      <c r="C2764" s="2"/>
      <c r="E2764" s="2"/>
    </row>
    <row r="2765" spans="2:5" x14ac:dyDescent="0.35">
      <c r="B2765" s="42"/>
      <c r="C2765" s="2"/>
      <c r="E2765" s="2"/>
    </row>
    <row r="2766" spans="2:5" x14ac:dyDescent="0.35">
      <c r="B2766" s="42"/>
      <c r="C2766" s="2"/>
      <c r="E2766" s="2"/>
    </row>
    <row r="2767" spans="2:5" x14ac:dyDescent="0.35">
      <c r="B2767" s="42"/>
      <c r="C2767" s="2"/>
      <c r="E2767" s="2"/>
    </row>
    <row r="2768" spans="2:5" x14ac:dyDescent="0.35">
      <c r="B2768" s="42"/>
      <c r="C2768" s="2"/>
      <c r="E2768" s="2"/>
    </row>
    <row r="2769" spans="2:5" x14ac:dyDescent="0.35">
      <c r="B2769" s="42"/>
      <c r="C2769" s="2"/>
      <c r="E2769" s="2"/>
    </row>
    <row r="2770" spans="2:5" x14ac:dyDescent="0.35">
      <c r="B2770" s="42"/>
      <c r="C2770" s="2"/>
      <c r="E2770" s="2"/>
    </row>
    <row r="2771" spans="2:5" x14ac:dyDescent="0.35">
      <c r="B2771" s="42"/>
      <c r="C2771" s="2"/>
      <c r="E2771" s="2"/>
    </row>
    <row r="2772" spans="2:5" x14ac:dyDescent="0.35">
      <c r="B2772" s="42"/>
      <c r="C2772" s="2"/>
      <c r="E2772" s="2"/>
    </row>
    <row r="2773" spans="2:5" x14ac:dyDescent="0.35">
      <c r="B2773" s="42"/>
      <c r="C2773" s="2"/>
      <c r="E2773" s="2"/>
    </row>
    <row r="2774" spans="2:5" x14ac:dyDescent="0.35">
      <c r="B2774" s="42"/>
      <c r="C2774" s="2"/>
      <c r="E2774" s="2"/>
    </row>
    <row r="2775" spans="2:5" x14ac:dyDescent="0.35">
      <c r="B2775" s="42"/>
      <c r="C2775" s="2"/>
      <c r="E2775" s="2"/>
    </row>
    <row r="2776" spans="2:5" x14ac:dyDescent="0.35">
      <c r="B2776" s="42"/>
      <c r="C2776" s="2"/>
      <c r="E2776" s="2"/>
    </row>
    <row r="2777" spans="2:5" x14ac:dyDescent="0.35">
      <c r="B2777" s="42"/>
      <c r="C2777" s="2"/>
      <c r="E2777" s="2"/>
    </row>
    <row r="2778" spans="2:5" x14ac:dyDescent="0.35">
      <c r="B2778" s="42"/>
      <c r="C2778" s="2"/>
      <c r="E2778" s="2"/>
    </row>
    <row r="2779" spans="2:5" x14ac:dyDescent="0.35">
      <c r="B2779" s="42"/>
      <c r="C2779" s="2"/>
      <c r="E2779" s="2"/>
    </row>
    <row r="2780" spans="2:5" x14ac:dyDescent="0.35">
      <c r="B2780" s="42"/>
      <c r="C2780" s="2"/>
      <c r="E2780" s="2"/>
    </row>
    <row r="2781" spans="2:5" x14ac:dyDescent="0.35">
      <c r="B2781" s="42"/>
      <c r="C2781" s="2"/>
      <c r="E2781" s="2"/>
    </row>
    <row r="2782" spans="2:5" x14ac:dyDescent="0.35">
      <c r="B2782" s="42"/>
      <c r="C2782" s="2"/>
      <c r="E2782" s="2"/>
    </row>
    <row r="2783" spans="2:5" x14ac:dyDescent="0.35">
      <c r="B2783" s="42"/>
      <c r="C2783" s="2"/>
      <c r="E2783" s="2"/>
    </row>
    <row r="2784" spans="2:5" x14ac:dyDescent="0.35">
      <c r="B2784" s="42"/>
      <c r="C2784" s="2"/>
      <c r="E2784" s="2"/>
    </row>
    <row r="2785" spans="2:5" x14ac:dyDescent="0.35">
      <c r="B2785" s="42"/>
      <c r="C2785" s="2"/>
      <c r="E2785" s="2"/>
    </row>
    <row r="2786" spans="2:5" x14ac:dyDescent="0.35">
      <c r="B2786" s="42"/>
      <c r="C2786" s="2"/>
      <c r="E2786" s="2"/>
    </row>
    <row r="2787" spans="2:5" x14ac:dyDescent="0.35">
      <c r="B2787" s="42"/>
      <c r="C2787" s="2"/>
      <c r="E2787" s="2"/>
    </row>
    <row r="2788" spans="2:5" x14ac:dyDescent="0.35">
      <c r="B2788" s="42"/>
      <c r="C2788" s="2"/>
      <c r="E2788" s="2"/>
    </row>
    <row r="2789" spans="2:5" x14ac:dyDescent="0.35">
      <c r="B2789" s="42"/>
      <c r="C2789" s="2"/>
      <c r="E2789" s="2"/>
    </row>
    <row r="2790" spans="2:5" x14ac:dyDescent="0.35">
      <c r="B2790" s="42"/>
      <c r="C2790" s="2"/>
      <c r="E2790" s="2"/>
    </row>
    <row r="2791" spans="2:5" x14ac:dyDescent="0.35">
      <c r="B2791" s="42"/>
      <c r="C2791" s="2"/>
      <c r="E2791" s="2"/>
    </row>
    <row r="2792" spans="2:5" x14ac:dyDescent="0.35">
      <c r="B2792" s="42"/>
      <c r="C2792" s="2"/>
      <c r="E2792" s="2"/>
    </row>
    <row r="2793" spans="2:5" x14ac:dyDescent="0.35">
      <c r="B2793" s="42"/>
      <c r="C2793" s="2"/>
      <c r="E2793" s="2"/>
    </row>
    <row r="2794" spans="2:5" x14ac:dyDescent="0.35">
      <c r="B2794" s="42"/>
      <c r="C2794" s="2"/>
      <c r="E2794" s="2"/>
    </row>
    <row r="2795" spans="2:5" x14ac:dyDescent="0.35">
      <c r="B2795" s="42"/>
      <c r="C2795" s="2"/>
      <c r="E2795" s="2"/>
    </row>
    <row r="2796" spans="2:5" x14ac:dyDescent="0.35">
      <c r="B2796" s="42"/>
      <c r="C2796" s="2"/>
      <c r="E2796" s="2"/>
    </row>
    <row r="2797" spans="2:5" x14ac:dyDescent="0.35">
      <c r="B2797" s="42"/>
      <c r="C2797" s="2"/>
      <c r="E2797" s="2"/>
    </row>
    <row r="2798" spans="2:5" x14ac:dyDescent="0.35">
      <c r="B2798" s="42"/>
      <c r="C2798" s="2"/>
      <c r="E2798" s="2"/>
    </row>
    <row r="2799" spans="2:5" x14ac:dyDescent="0.35">
      <c r="B2799" s="42"/>
      <c r="C2799" s="2"/>
      <c r="E2799" s="2"/>
    </row>
    <row r="2800" spans="2:5" x14ac:dyDescent="0.35">
      <c r="B2800" s="42"/>
      <c r="C2800" s="2"/>
      <c r="E2800" s="2"/>
    </row>
    <row r="2801" spans="2:5" x14ac:dyDescent="0.35">
      <c r="B2801" s="42"/>
      <c r="C2801" s="2"/>
      <c r="E2801" s="2"/>
    </row>
    <row r="2802" spans="2:5" x14ac:dyDescent="0.35">
      <c r="B2802" s="42"/>
      <c r="C2802" s="2"/>
      <c r="E2802" s="2"/>
    </row>
    <row r="2803" spans="2:5" x14ac:dyDescent="0.35">
      <c r="B2803" s="42"/>
      <c r="C2803" s="2"/>
      <c r="E2803" s="2"/>
    </row>
    <row r="2804" spans="2:5" x14ac:dyDescent="0.35">
      <c r="B2804" s="42"/>
      <c r="C2804" s="2"/>
      <c r="E2804" s="2"/>
    </row>
    <row r="2805" spans="2:5" x14ac:dyDescent="0.35">
      <c r="B2805" s="42"/>
      <c r="C2805" s="2"/>
      <c r="E2805" s="2"/>
    </row>
    <row r="2806" spans="2:5" x14ac:dyDescent="0.35">
      <c r="B2806" s="42"/>
      <c r="C2806" s="2"/>
      <c r="E2806" s="2"/>
    </row>
    <row r="2807" spans="2:5" x14ac:dyDescent="0.35">
      <c r="B2807" s="42"/>
      <c r="C2807" s="2"/>
      <c r="E2807" s="2"/>
    </row>
    <row r="2808" spans="2:5" x14ac:dyDescent="0.35">
      <c r="B2808" s="42"/>
      <c r="C2808" s="2"/>
      <c r="E2808" s="2"/>
    </row>
    <row r="2809" spans="2:5" x14ac:dyDescent="0.35">
      <c r="B2809" s="42"/>
      <c r="C2809" s="2"/>
      <c r="E2809" s="2"/>
    </row>
    <row r="2810" spans="2:5" x14ac:dyDescent="0.35">
      <c r="B2810" s="42"/>
      <c r="C2810" s="2"/>
      <c r="E2810" s="2"/>
    </row>
    <row r="2811" spans="2:5" x14ac:dyDescent="0.35">
      <c r="B2811" s="42"/>
      <c r="C2811" s="2"/>
      <c r="E2811" s="2"/>
    </row>
    <row r="2812" spans="2:5" x14ac:dyDescent="0.35">
      <c r="B2812" s="42"/>
      <c r="C2812" s="2"/>
      <c r="E2812" s="2"/>
    </row>
    <row r="2813" spans="2:5" x14ac:dyDescent="0.35">
      <c r="B2813" s="42"/>
      <c r="C2813" s="2"/>
      <c r="E2813" s="2"/>
    </row>
    <row r="2814" spans="2:5" x14ac:dyDescent="0.35">
      <c r="B2814" s="42"/>
      <c r="C2814" s="2"/>
      <c r="E2814" s="2"/>
    </row>
    <row r="2815" spans="2:5" x14ac:dyDescent="0.35">
      <c r="B2815" s="42"/>
      <c r="C2815" s="2"/>
      <c r="E2815" s="2"/>
    </row>
    <row r="2816" spans="2:5" x14ac:dyDescent="0.35">
      <c r="B2816" s="42"/>
      <c r="C2816" s="2"/>
      <c r="E2816" s="2"/>
    </row>
    <row r="2817" spans="2:5" x14ac:dyDescent="0.35">
      <c r="B2817" s="42"/>
      <c r="C2817" s="2"/>
      <c r="E2817" s="2"/>
    </row>
    <row r="2818" spans="2:5" x14ac:dyDescent="0.35">
      <c r="B2818" s="42"/>
      <c r="C2818" s="2"/>
      <c r="E2818" s="2"/>
    </row>
    <row r="2819" spans="2:5" x14ac:dyDescent="0.35">
      <c r="B2819" s="42"/>
      <c r="C2819" s="2"/>
      <c r="E2819" s="2"/>
    </row>
    <row r="2820" spans="2:5" x14ac:dyDescent="0.35">
      <c r="B2820" s="42"/>
      <c r="C2820" s="2"/>
      <c r="E2820" s="2"/>
    </row>
    <row r="2821" spans="2:5" x14ac:dyDescent="0.35">
      <c r="B2821" s="42"/>
      <c r="C2821" s="2"/>
      <c r="E2821" s="2"/>
    </row>
    <row r="2822" spans="2:5" x14ac:dyDescent="0.35">
      <c r="B2822" s="42"/>
      <c r="C2822" s="2"/>
      <c r="E2822" s="2"/>
    </row>
    <row r="2823" spans="2:5" x14ac:dyDescent="0.35">
      <c r="B2823" s="42"/>
      <c r="C2823" s="2"/>
      <c r="E2823" s="2"/>
    </row>
    <row r="2824" spans="2:5" x14ac:dyDescent="0.35">
      <c r="B2824" s="42"/>
      <c r="C2824" s="2"/>
      <c r="E2824" s="2"/>
    </row>
    <row r="2825" spans="2:5" x14ac:dyDescent="0.35">
      <c r="B2825" s="42"/>
      <c r="C2825" s="2"/>
      <c r="E2825" s="2"/>
    </row>
    <row r="2826" spans="2:5" x14ac:dyDescent="0.35">
      <c r="B2826" s="42"/>
      <c r="C2826" s="2"/>
      <c r="E2826" s="2"/>
    </row>
    <row r="2827" spans="2:5" x14ac:dyDescent="0.35">
      <c r="B2827" s="42"/>
      <c r="C2827" s="2"/>
      <c r="E2827" s="2"/>
    </row>
    <row r="2828" spans="2:5" x14ac:dyDescent="0.35">
      <c r="B2828" s="42"/>
      <c r="C2828" s="2"/>
      <c r="E2828" s="2"/>
    </row>
    <row r="2829" spans="2:5" x14ac:dyDescent="0.35">
      <c r="B2829" s="42"/>
      <c r="C2829" s="2"/>
      <c r="E2829" s="2"/>
    </row>
    <row r="2830" spans="2:5" x14ac:dyDescent="0.35">
      <c r="B2830" s="42"/>
      <c r="C2830" s="2"/>
      <c r="E2830" s="2"/>
    </row>
    <row r="2831" spans="2:5" x14ac:dyDescent="0.35">
      <c r="B2831" s="42"/>
      <c r="C2831" s="2"/>
      <c r="E2831" s="2"/>
    </row>
    <row r="2832" spans="2:5" x14ac:dyDescent="0.35">
      <c r="B2832" s="42"/>
      <c r="C2832" s="2"/>
      <c r="E2832" s="2"/>
    </row>
    <row r="2833" spans="2:5" x14ac:dyDescent="0.35">
      <c r="B2833" s="42"/>
      <c r="C2833" s="2"/>
      <c r="E2833" s="2"/>
    </row>
    <row r="2834" spans="2:5" x14ac:dyDescent="0.35">
      <c r="B2834" s="42"/>
      <c r="C2834" s="2"/>
      <c r="E2834" s="2"/>
    </row>
    <row r="2835" spans="2:5" x14ac:dyDescent="0.35">
      <c r="B2835" s="42"/>
      <c r="C2835" s="2"/>
      <c r="E2835" s="2"/>
    </row>
    <row r="2836" spans="2:5" x14ac:dyDescent="0.35">
      <c r="B2836" s="42"/>
      <c r="C2836" s="2"/>
      <c r="E2836" s="2"/>
    </row>
    <row r="2837" spans="2:5" x14ac:dyDescent="0.35">
      <c r="B2837" s="42"/>
      <c r="C2837" s="2"/>
      <c r="E2837" s="2"/>
    </row>
    <row r="2838" spans="2:5" x14ac:dyDescent="0.35">
      <c r="B2838" s="42"/>
      <c r="C2838" s="2"/>
      <c r="E2838" s="2"/>
    </row>
    <row r="2839" spans="2:5" x14ac:dyDescent="0.35">
      <c r="B2839" s="42"/>
      <c r="C2839" s="2"/>
      <c r="E2839" s="2"/>
    </row>
    <row r="2840" spans="2:5" x14ac:dyDescent="0.35">
      <c r="B2840" s="42"/>
      <c r="C2840" s="2"/>
      <c r="E2840" s="2"/>
    </row>
    <row r="2841" spans="2:5" x14ac:dyDescent="0.35">
      <c r="B2841" s="42"/>
      <c r="C2841" s="2"/>
      <c r="E2841" s="2"/>
    </row>
    <row r="2842" spans="2:5" x14ac:dyDescent="0.35">
      <c r="B2842" s="42"/>
      <c r="C2842" s="2"/>
      <c r="E2842" s="2"/>
    </row>
    <row r="2843" spans="2:5" x14ac:dyDescent="0.35">
      <c r="B2843" s="42"/>
      <c r="C2843" s="2"/>
      <c r="E2843" s="2"/>
    </row>
    <row r="2844" spans="2:5" x14ac:dyDescent="0.35">
      <c r="B2844" s="42"/>
      <c r="C2844" s="2"/>
      <c r="E2844" s="2"/>
    </row>
    <row r="2845" spans="2:5" x14ac:dyDescent="0.35">
      <c r="B2845" s="42"/>
      <c r="C2845" s="2"/>
      <c r="E2845" s="2"/>
    </row>
    <row r="2846" spans="2:5" x14ac:dyDescent="0.35">
      <c r="B2846" s="42"/>
      <c r="C2846" s="2"/>
      <c r="E2846" s="2"/>
    </row>
    <row r="2847" spans="2:5" x14ac:dyDescent="0.35">
      <c r="B2847" s="42"/>
      <c r="C2847" s="2"/>
      <c r="E2847" s="2"/>
    </row>
    <row r="2848" spans="2:5" x14ac:dyDescent="0.35">
      <c r="B2848" s="42"/>
      <c r="C2848" s="2"/>
      <c r="E2848" s="2"/>
    </row>
    <row r="2849" spans="2:5" x14ac:dyDescent="0.35">
      <c r="B2849" s="42"/>
      <c r="C2849" s="2"/>
      <c r="E2849" s="2"/>
    </row>
    <row r="2850" spans="2:5" x14ac:dyDescent="0.35">
      <c r="B2850" s="42"/>
      <c r="C2850" s="2"/>
      <c r="E2850" s="2"/>
    </row>
    <row r="2851" spans="2:5" x14ac:dyDescent="0.35">
      <c r="B2851" s="42"/>
      <c r="C2851" s="2"/>
      <c r="E2851" s="2"/>
    </row>
    <row r="2852" spans="2:5" x14ac:dyDescent="0.35">
      <c r="B2852" s="42"/>
      <c r="C2852" s="2"/>
      <c r="E2852" s="2"/>
    </row>
    <row r="2853" spans="2:5" x14ac:dyDescent="0.35">
      <c r="B2853" s="42"/>
      <c r="C2853" s="2"/>
      <c r="E2853" s="2"/>
    </row>
    <row r="2854" spans="2:5" x14ac:dyDescent="0.35">
      <c r="B2854" s="42"/>
      <c r="C2854" s="2"/>
      <c r="E2854" s="2"/>
    </row>
    <row r="2855" spans="2:5" x14ac:dyDescent="0.35">
      <c r="B2855" s="42"/>
      <c r="C2855" s="2"/>
      <c r="E2855" s="2"/>
    </row>
    <row r="2856" spans="2:5" x14ac:dyDescent="0.35">
      <c r="B2856" s="42"/>
      <c r="C2856" s="2"/>
      <c r="E2856" s="2"/>
    </row>
    <row r="2857" spans="2:5" x14ac:dyDescent="0.35">
      <c r="B2857" s="42"/>
      <c r="C2857" s="2"/>
      <c r="E2857" s="2"/>
    </row>
    <row r="2858" spans="2:5" x14ac:dyDescent="0.35">
      <c r="B2858" s="42"/>
      <c r="C2858" s="2"/>
      <c r="E2858" s="2"/>
    </row>
    <row r="2859" spans="2:5" x14ac:dyDescent="0.35">
      <c r="B2859" s="42"/>
      <c r="C2859" s="2"/>
      <c r="E2859" s="2"/>
    </row>
    <row r="2860" spans="2:5" x14ac:dyDescent="0.35">
      <c r="B2860" s="42"/>
      <c r="C2860" s="2"/>
      <c r="E2860" s="2"/>
    </row>
    <row r="2861" spans="2:5" x14ac:dyDescent="0.35">
      <c r="B2861" s="42"/>
      <c r="C2861" s="2"/>
      <c r="E2861" s="2"/>
    </row>
    <row r="2862" spans="2:5" x14ac:dyDescent="0.35">
      <c r="B2862" s="42"/>
      <c r="C2862" s="2"/>
      <c r="E2862" s="2"/>
    </row>
    <row r="2863" spans="2:5" x14ac:dyDescent="0.35">
      <c r="B2863" s="42"/>
      <c r="C2863" s="2"/>
      <c r="E2863" s="2"/>
    </row>
    <row r="2864" spans="2:5" x14ac:dyDescent="0.35">
      <c r="B2864" s="42"/>
      <c r="C2864" s="2"/>
      <c r="E2864" s="2"/>
    </row>
    <row r="2865" spans="2:5" x14ac:dyDescent="0.35">
      <c r="B2865" s="42"/>
      <c r="C2865" s="2"/>
      <c r="E2865" s="2"/>
    </row>
    <row r="2866" spans="2:5" x14ac:dyDescent="0.35">
      <c r="B2866" s="42"/>
      <c r="C2866" s="2"/>
      <c r="E2866" s="2"/>
    </row>
    <row r="2867" spans="2:5" x14ac:dyDescent="0.35">
      <c r="B2867" s="42"/>
      <c r="C2867" s="2"/>
      <c r="E2867" s="2"/>
    </row>
    <row r="2868" spans="2:5" x14ac:dyDescent="0.35">
      <c r="B2868" s="42"/>
      <c r="C2868" s="2"/>
      <c r="E2868" s="2"/>
    </row>
    <row r="2869" spans="2:5" x14ac:dyDescent="0.35">
      <c r="B2869" s="42"/>
      <c r="C2869" s="2"/>
      <c r="E2869" s="2"/>
    </row>
    <row r="2870" spans="2:5" x14ac:dyDescent="0.35">
      <c r="B2870" s="42"/>
      <c r="C2870" s="2"/>
      <c r="E2870" s="2"/>
    </row>
    <row r="2871" spans="2:5" x14ac:dyDescent="0.35">
      <c r="B2871" s="42"/>
      <c r="C2871" s="2"/>
      <c r="E2871" s="2"/>
    </row>
    <row r="2872" spans="2:5" x14ac:dyDescent="0.35">
      <c r="B2872" s="42"/>
      <c r="C2872" s="2"/>
      <c r="E2872" s="2"/>
    </row>
    <row r="2873" spans="2:5" x14ac:dyDescent="0.35">
      <c r="B2873" s="42"/>
      <c r="C2873" s="2"/>
      <c r="E2873" s="2"/>
    </row>
    <row r="2874" spans="2:5" x14ac:dyDescent="0.35">
      <c r="B2874" s="42"/>
      <c r="C2874" s="2"/>
      <c r="E2874" s="2"/>
    </row>
    <row r="2875" spans="2:5" x14ac:dyDescent="0.35">
      <c r="B2875" s="42"/>
      <c r="C2875" s="2"/>
      <c r="E2875" s="2"/>
    </row>
    <row r="2876" spans="2:5" x14ac:dyDescent="0.35">
      <c r="B2876" s="42"/>
      <c r="C2876" s="2"/>
      <c r="E2876" s="2"/>
    </row>
    <row r="2877" spans="2:5" x14ac:dyDescent="0.35">
      <c r="B2877" s="42"/>
      <c r="C2877" s="2"/>
      <c r="E2877" s="2"/>
    </row>
    <row r="2878" spans="2:5" x14ac:dyDescent="0.35">
      <c r="B2878" s="42"/>
      <c r="C2878" s="2"/>
      <c r="E2878" s="2"/>
    </row>
    <row r="2879" spans="2:5" x14ac:dyDescent="0.35">
      <c r="B2879" s="42"/>
      <c r="C2879" s="2"/>
      <c r="E2879" s="2"/>
    </row>
    <row r="2880" spans="2:5" x14ac:dyDescent="0.35">
      <c r="B2880" s="42"/>
      <c r="C2880" s="2"/>
      <c r="E2880" s="2"/>
    </row>
    <row r="2881" spans="2:5" x14ac:dyDescent="0.35">
      <c r="B2881" s="42"/>
      <c r="C2881" s="2"/>
      <c r="E2881" s="2"/>
    </row>
    <row r="2882" spans="2:5" x14ac:dyDescent="0.35">
      <c r="B2882" s="42"/>
      <c r="C2882" s="2"/>
      <c r="E2882" s="2"/>
    </row>
    <row r="2883" spans="2:5" x14ac:dyDescent="0.35">
      <c r="B2883" s="42"/>
      <c r="C2883" s="2"/>
      <c r="E2883" s="2"/>
    </row>
    <row r="2884" spans="2:5" x14ac:dyDescent="0.35">
      <c r="B2884" s="42"/>
      <c r="C2884" s="2"/>
      <c r="E2884" s="2"/>
    </row>
    <row r="2885" spans="2:5" x14ac:dyDescent="0.35">
      <c r="B2885" s="42"/>
      <c r="C2885" s="2"/>
      <c r="E2885" s="2"/>
    </row>
    <row r="2886" spans="2:5" x14ac:dyDescent="0.35">
      <c r="B2886" s="42"/>
      <c r="C2886" s="2"/>
      <c r="E2886" s="2"/>
    </row>
    <row r="2887" spans="2:5" x14ac:dyDescent="0.35">
      <c r="B2887" s="42"/>
      <c r="C2887" s="2"/>
      <c r="E2887" s="2"/>
    </row>
    <row r="2888" spans="2:5" x14ac:dyDescent="0.35">
      <c r="B2888" s="42"/>
      <c r="C2888" s="2"/>
      <c r="E2888" s="2"/>
    </row>
    <row r="2889" spans="2:5" x14ac:dyDescent="0.35">
      <c r="B2889" s="42"/>
      <c r="C2889" s="2"/>
      <c r="E2889" s="2"/>
    </row>
    <row r="2890" spans="2:5" x14ac:dyDescent="0.35">
      <c r="B2890" s="42"/>
      <c r="C2890" s="2"/>
      <c r="E2890" s="2"/>
    </row>
    <row r="2891" spans="2:5" x14ac:dyDescent="0.35">
      <c r="B2891" s="42"/>
      <c r="C2891" s="2"/>
      <c r="E2891" s="2"/>
    </row>
    <row r="2892" spans="2:5" x14ac:dyDescent="0.35">
      <c r="B2892" s="42"/>
      <c r="C2892" s="2"/>
      <c r="E2892" s="2"/>
    </row>
    <row r="2893" spans="2:5" x14ac:dyDescent="0.35">
      <c r="B2893" s="42"/>
      <c r="C2893" s="2"/>
      <c r="E2893" s="2"/>
    </row>
    <row r="2894" spans="2:5" x14ac:dyDescent="0.35">
      <c r="B2894" s="42"/>
      <c r="C2894" s="2"/>
      <c r="E2894" s="2"/>
    </row>
    <row r="2895" spans="2:5" x14ac:dyDescent="0.35">
      <c r="B2895" s="42"/>
      <c r="C2895" s="2"/>
      <c r="E2895" s="2"/>
    </row>
    <row r="2896" spans="2:5" x14ac:dyDescent="0.35">
      <c r="B2896" s="42"/>
      <c r="C2896" s="2"/>
      <c r="E2896" s="2"/>
    </row>
    <row r="2897" spans="2:5" x14ac:dyDescent="0.35">
      <c r="B2897" s="42"/>
      <c r="C2897" s="2"/>
      <c r="E2897" s="2"/>
    </row>
    <row r="2898" spans="2:5" x14ac:dyDescent="0.35">
      <c r="B2898" s="42"/>
      <c r="C2898" s="2"/>
      <c r="E2898" s="2"/>
    </row>
    <row r="2899" spans="2:5" x14ac:dyDescent="0.35">
      <c r="B2899" s="42"/>
      <c r="C2899" s="2"/>
      <c r="E2899" s="2"/>
    </row>
    <row r="2900" spans="2:5" x14ac:dyDescent="0.35">
      <c r="B2900" s="42"/>
      <c r="C2900" s="2"/>
      <c r="E2900" s="2"/>
    </row>
    <row r="2901" spans="2:5" x14ac:dyDescent="0.35">
      <c r="B2901" s="42"/>
      <c r="C2901" s="2"/>
      <c r="E2901" s="2"/>
    </row>
    <row r="2902" spans="2:5" x14ac:dyDescent="0.35">
      <c r="B2902" s="42"/>
      <c r="C2902" s="2"/>
      <c r="E2902" s="2"/>
    </row>
    <row r="2903" spans="2:5" x14ac:dyDescent="0.35">
      <c r="B2903" s="42"/>
      <c r="C2903" s="2"/>
      <c r="E2903" s="2"/>
    </row>
    <row r="2904" spans="2:5" x14ac:dyDescent="0.35">
      <c r="B2904" s="42"/>
      <c r="C2904" s="2"/>
      <c r="E2904" s="2"/>
    </row>
    <row r="2905" spans="2:5" x14ac:dyDescent="0.35">
      <c r="B2905" s="42"/>
      <c r="C2905" s="2"/>
      <c r="E2905" s="2"/>
    </row>
    <row r="2906" spans="2:5" x14ac:dyDescent="0.35">
      <c r="B2906" s="42"/>
      <c r="C2906" s="2"/>
      <c r="E2906" s="2"/>
    </row>
    <row r="2907" spans="2:5" x14ac:dyDescent="0.35">
      <c r="B2907" s="42"/>
      <c r="C2907" s="2"/>
      <c r="E2907" s="2"/>
    </row>
    <row r="2908" spans="2:5" x14ac:dyDescent="0.35">
      <c r="B2908" s="42"/>
      <c r="C2908" s="2"/>
      <c r="E2908" s="2"/>
    </row>
    <row r="2909" spans="2:5" x14ac:dyDescent="0.35">
      <c r="B2909" s="42"/>
      <c r="C2909" s="2"/>
      <c r="E2909" s="2"/>
    </row>
    <row r="2910" spans="2:5" x14ac:dyDescent="0.35">
      <c r="B2910" s="42"/>
      <c r="C2910" s="2"/>
      <c r="E2910" s="2"/>
    </row>
    <row r="2911" spans="2:5" x14ac:dyDescent="0.35">
      <c r="B2911" s="42"/>
      <c r="C2911" s="2"/>
      <c r="E2911" s="2"/>
    </row>
    <row r="2912" spans="2:5" x14ac:dyDescent="0.35">
      <c r="B2912" s="42"/>
      <c r="C2912" s="2"/>
      <c r="E2912" s="2"/>
    </row>
    <row r="2913" spans="2:5" x14ac:dyDescent="0.35">
      <c r="B2913" s="42"/>
      <c r="C2913" s="2"/>
      <c r="E2913" s="2"/>
    </row>
    <row r="2914" spans="2:5" x14ac:dyDescent="0.35">
      <c r="B2914" s="42"/>
      <c r="C2914" s="2"/>
      <c r="E2914" s="2"/>
    </row>
    <row r="2915" spans="2:5" x14ac:dyDescent="0.35">
      <c r="B2915" s="42"/>
      <c r="C2915" s="2"/>
      <c r="E2915" s="2"/>
    </row>
    <row r="2916" spans="2:5" x14ac:dyDescent="0.35">
      <c r="B2916" s="42"/>
      <c r="C2916" s="2"/>
      <c r="E2916" s="2"/>
    </row>
    <row r="2917" spans="2:5" x14ac:dyDescent="0.35">
      <c r="B2917" s="42"/>
      <c r="C2917" s="2"/>
      <c r="E2917" s="2"/>
    </row>
    <row r="2918" spans="2:5" x14ac:dyDescent="0.35">
      <c r="B2918" s="42"/>
      <c r="C2918" s="2"/>
      <c r="E2918" s="2"/>
    </row>
    <row r="2919" spans="2:5" x14ac:dyDescent="0.35">
      <c r="B2919" s="42"/>
      <c r="C2919" s="2"/>
      <c r="E2919" s="2"/>
    </row>
    <row r="2920" spans="2:5" x14ac:dyDescent="0.35">
      <c r="B2920" s="42"/>
      <c r="C2920" s="2"/>
      <c r="E2920" s="2"/>
    </row>
    <row r="2921" spans="2:5" x14ac:dyDescent="0.35">
      <c r="B2921" s="42"/>
      <c r="C2921" s="2"/>
      <c r="E2921" s="2"/>
    </row>
    <row r="2922" spans="2:5" x14ac:dyDescent="0.35">
      <c r="B2922" s="42"/>
      <c r="C2922" s="2"/>
      <c r="E2922" s="2"/>
    </row>
    <row r="2923" spans="2:5" x14ac:dyDescent="0.35">
      <c r="B2923" s="42"/>
      <c r="C2923" s="2"/>
      <c r="E2923" s="2"/>
    </row>
    <row r="2924" spans="2:5" x14ac:dyDescent="0.35">
      <c r="B2924" s="42"/>
      <c r="C2924" s="2"/>
      <c r="E2924" s="2"/>
    </row>
    <row r="2925" spans="2:5" x14ac:dyDescent="0.35">
      <c r="B2925" s="42"/>
      <c r="C2925" s="2"/>
      <c r="E2925" s="2"/>
    </row>
    <row r="2926" spans="2:5" x14ac:dyDescent="0.35">
      <c r="B2926" s="42"/>
      <c r="C2926" s="2"/>
      <c r="E2926" s="2"/>
    </row>
    <row r="2927" spans="2:5" x14ac:dyDescent="0.35">
      <c r="B2927" s="42"/>
      <c r="C2927" s="2"/>
      <c r="E2927" s="2"/>
    </row>
    <row r="2928" spans="2:5" x14ac:dyDescent="0.35">
      <c r="B2928" s="42"/>
      <c r="C2928" s="2"/>
      <c r="E2928" s="2"/>
    </row>
    <row r="2929" spans="2:5" x14ac:dyDescent="0.35">
      <c r="B2929" s="42"/>
      <c r="C2929" s="2"/>
      <c r="E2929" s="2"/>
    </row>
    <row r="2930" spans="2:5" x14ac:dyDescent="0.35">
      <c r="B2930" s="42"/>
      <c r="C2930" s="2"/>
      <c r="E2930" s="2"/>
    </row>
    <row r="2931" spans="2:5" x14ac:dyDescent="0.35">
      <c r="B2931" s="42"/>
      <c r="C2931" s="2"/>
      <c r="E2931" s="2"/>
    </row>
    <row r="2932" spans="2:5" x14ac:dyDescent="0.35">
      <c r="B2932" s="42"/>
      <c r="C2932" s="2"/>
      <c r="E2932" s="2"/>
    </row>
    <row r="2933" spans="2:5" x14ac:dyDescent="0.35">
      <c r="B2933" s="42"/>
      <c r="C2933" s="2"/>
      <c r="E2933" s="2"/>
    </row>
    <row r="2934" spans="2:5" x14ac:dyDescent="0.35">
      <c r="B2934" s="42"/>
      <c r="C2934" s="2"/>
      <c r="E2934" s="2"/>
    </row>
    <row r="2935" spans="2:5" x14ac:dyDescent="0.35">
      <c r="B2935" s="42"/>
      <c r="C2935" s="2"/>
      <c r="E2935" s="2"/>
    </row>
    <row r="2936" spans="2:5" x14ac:dyDescent="0.35">
      <c r="B2936" s="42"/>
      <c r="C2936" s="2"/>
      <c r="E2936" s="2"/>
    </row>
    <row r="2937" spans="2:5" x14ac:dyDescent="0.35">
      <c r="B2937" s="42"/>
      <c r="C2937" s="2"/>
      <c r="E2937" s="2"/>
    </row>
    <row r="2938" spans="2:5" x14ac:dyDescent="0.35">
      <c r="B2938" s="42"/>
      <c r="C2938" s="2"/>
      <c r="E2938" s="2"/>
    </row>
    <row r="2939" spans="2:5" x14ac:dyDescent="0.35">
      <c r="B2939" s="42"/>
      <c r="C2939" s="2"/>
      <c r="E2939" s="2"/>
    </row>
    <row r="2940" spans="2:5" x14ac:dyDescent="0.35">
      <c r="B2940" s="42"/>
      <c r="C2940" s="2"/>
      <c r="E2940" s="2"/>
    </row>
    <row r="2941" spans="2:5" x14ac:dyDescent="0.35">
      <c r="B2941" s="42"/>
      <c r="C2941" s="2"/>
      <c r="E2941" s="2"/>
    </row>
    <row r="2942" spans="2:5" x14ac:dyDescent="0.35">
      <c r="B2942" s="42"/>
      <c r="C2942" s="2"/>
      <c r="E2942" s="2"/>
    </row>
    <row r="2943" spans="2:5" x14ac:dyDescent="0.35">
      <c r="B2943" s="42"/>
      <c r="C2943" s="2"/>
      <c r="E2943" s="2"/>
    </row>
    <row r="2944" spans="2:5" x14ac:dyDescent="0.35">
      <c r="B2944" s="42"/>
      <c r="C2944" s="2"/>
      <c r="E2944" s="2"/>
    </row>
    <row r="2945" spans="2:5" x14ac:dyDescent="0.35">
      <c r="B2945" s="42"/>
      <c r="C2945" s="2"/>
      <c r="E2945" s="2"/>
    </row>
    <row r="2946" spans="2:5" x14ac:dyDescent="0.35">
      <c r="B2946" s="42"/>
      <c r="C2946" s="2"/>
      <c r="E2946" s="2"/>
    </row>
    <row r="2947" spans="2:5" x14ac:dyDescent="0.35">
      <c r="B2947" s="42"/>
      <c r="C2947" s="2"/>
      <c r="E2947" s="2"/>
    </row>
    <row r="2948" spans="2:5" x14ac:dyDescent="0.35">
      <c r="B2948" s="42"/>
      <c r="C2948" s="2"/>
      <c r="E2948" s="2"/>
    </row>
    <row r="2949" spans="2:5" x14ac:dyDescent="0.35">
      <c r="B2949" s="42"/>
      <c r="C2949" s="2"/>
      <c r="E2949" s="2"/>
    </row>
    <row r="2950" spans="2:5" x14ac:dyDescent="0.35">
      <c r="B2950" s="42"/>
      <c r="C2950" s="2"/>
      <c r="E2950" s="2"/>
    </row>
    <row r="2951" spans="2:5" x14ac:dyDescent="0.35">
      <c r="B2951" s="42"/>
      <c r="C2951" s="2"/>
      <c r="E2951" s="2"/>
    </row>
    <row r="2952" spans="2:5" x14ac:dyDescent="0.35">
      <c r="B2952" s="42"/>
      <c r="C2952" s="2"/>
      <c r="E2952" s="2"/>
    </row>
    <row r="2953" spans="2:5" x14ac:dyDescent="0.35">
      <c r="B2953" s="42"/>
      <c r="C2953" s="2"/>
      <c r="E2953" s="2"/>
    </row>
    <row r="2954" spans="2:5" x14ac:dyDescent="0.35">
      <c r="B2954" s="42"/>
      <c r="C2954" s="2"/>
      <c r="E2954" s="2"/>
    </row>
    <row r="2955" spans="2:5" x14ac:dyDescent="0.35">
      <c r="B2955" s="42"/>
      <c r="C2955" s="2"/>
      <c r="E2955" s="2"/>
    </row>
    <row r="2956" spans="2:5" x14ac:dyDescent="0.35">
      <c r="B2956" s="42"/>
      <c r="C2956" s="2"/>
      <c r="E2956" s="2"/>
    </row>
    <row r="2957" spans="2:5" x14ac:dyDescent="0.35">
      <c r="B2957" s="42"/>
      <c r="C2957" s="2"/>
      <c r="E2957" s="2"/>
    </row>
    <row r="2958" spans="2:5" x14ac:dyDescent="0.35">
      <c r="B2958" s="42"/>
      <c r="C2958" s="2"/>
      <c r="E2958" s="2"/>
    </row>
    <row r="2959" spans="2:5" x14ac:dyDescent="0.35">
      <c r="B2959" s="42"/>
      <c r="C2959" s="2"/>
      <c r="E2959" s="2"/>
    </row>
    <row r="2960" spans="2:5" x14ac:dyDescent="0.35">
      <c r="B2960" s="42"/>
      <c r="C2960" s="2"/>
      <c r="E2960" s="2"/>
    </row>
    <row r="2961" spans="2:5" x14ac:dyDescent="0.35">
      <c r="B2961" s="42"/>
      <c r="C2961" s="2"/>
      <c r="E2961" s="2"/>
    </row>
    <row r="2962" spans="2:5" x14ac:dyDescent="0.35">
      <c r="B2962" s="42"/>
      <c r="C2962" s="2"/>
      <c r="E2962" s="2"/>
    </row>
    <row r="2963" spans="2:5" x14ac:dyDescent="0.35">
      <c r="B2963" s="42"/>
      <c r="C2963" s="2"/>
      <c r="E2963" s="2"/>
    </row>
    <row r="2964" spans="2:5" x14ac:dyDescent="0.35">
      <c r="B2964" s="42"/>
      <c r="C2964" s="2"/>
      <c r="E2964" s="2"/>
    </row>
    <row r="2965" spans="2:5" x14ac:dyDescent="0.35">
      <c r="B2965" s="42"/>
      <c r="C2965" s="2"/>
      <c r="E2965" s="2"/>
    </row>
    <row r="2966" spans="2:5" x14ac:dyDescent="0.35">
      <c r="B2966" s="42"/>
      <c r="C2966" s="2"/>
      <c r="E2966" s="2"/>
    </row>
    <row r="2967" spans="2:5" x14ac:dyDescent="0.35">
      <c r="B2967" s="42"/>
      <c r="C2967" s="2"/>
      <c r="E2967" s="2"/>
    </row>
    <row r="2968" spans="2:5" x14ac:dyDescent="0.35">
      <c r="B2968" s="42"/>
      <c r="C2968" s="2"/>
      <c r="E2968" s="2"/>
    </row>
    <row r="2969" spans="2:5" x14ac:dyDescent="0.35">
      <c r="B2969" s="42"/>
      <c r="C2969" s="2"/>
      <c r="E2969" s="2"/>
    </row>
    <row r="2970" spans="2:5" x14ac:dyDescent="0.35">
      <c r="B2970" s="42"/>
      <c r="C2970" s="2"/>
      <c r="E2970" s="2"/>
    </row>
    <row r="2971" spans="2:5" x14ac:dyDescent="0.35">
      <c r="B2971" s="42"/>
      <c r="C2971" s="2"/>
      <c r="E2971" s="2"/>
    </row>
    <row r="2972" spans="2:5" x14ac:dyDescent="0.35">
      <c r="B2972" s="42"/>
      <c r="C2972" s="2"/>
      <c r="E2972" s="2"/>
    </row>
    <row r="2973" spans="2:5" x14ac:dyDescent="0.35">
      <c r="B2973" s="42"/>
      <c r="C2973" s="2"/>
      <c r="E2973" s="2"/>
    </row>
    <row r="2974" spans="2:5" x14ac:dyDescent="0.35">
      <c r="B2974" s="42"/>
      <c r="C2974" s="2"/>
      <c r="E2974" s="2"/>
    </row>
    <row r="2975" spans="2:5" x14ac:dyDescent="0.35">
      <c r="B2975" s="42"/>
      <c r="C2975" s="2"/>
      <c r="E2975" s="2"/>
    </row>
    <row r="2976" spans="2:5" x14ac:dyDescent="0.35">
      <c r="B2976" s="42"/>
      <c r="C2976" s="2"/>
      <c r="E2976" s="2"/>
    </row>
    <row r="2977" spans="2:5" x14ac:dyDescent="0.35">
      <c r="B2977" s="42"/>
      <c r="C2977" s="2"/>
      <c r="E2977" s="2"/>
    </row>
    <row r="2978" spans="2:5" x14ac:dyDescent="0.35">
      <c r="B2978" s="42"/>
      <c r="C2978" s="2"/>
      <c r="E2978" s="2"/>
    </row>
    <row r="2979" spans="2:5" x14ac:dyDescent="0.35">
      <c r="B2979" s="42"/>
      <c r="C2979" s="2"/>
      <c r="E2979" s="2"/>
    </row>
    <row r="2980" spans="2:5" x14ac:dyDescent="0.35">
      <c r="B2980" s="42"/>
      <c r="C2980" s="2"/>
      <c r="E2980" s="2"/>
    </row>
    <row r="2981" spans="2:5" x14ac:dyDescent="0.35">
      <c r="B2981" s="42"/>
      <c r="C2981" s="2"/>
      <c r="E2981" s="2"/>
    </row>
    <row r="2982" spans="2:5" x14ac:dyDescent="0.35">
      <c r="B2982" s="42"/>
      <c r="C2982" s="2"/>
      <c r="E2982" s="2"/>
    </row>
    <row r="2983" spans="2:5" x14ac:dyDescent="0.35">
      <c r="B2983" s="42"/>
      <c r="C2983" s="2"/>
      <c r="E2983" s="2"/>
    </row>
    <row r="2984" spans="2:5" x14ac:dyDescent="0.35">
      <c r="B2984" s="42"/>
      <c r="C2984" s="2"/>
      <c r="E2984" s="2"/>
    </row>
    <row r="2985" spans="2:5" x14ac:dyDescent="0.35">
      <c r="B2985" s="42"/>
      <c r="C2985" s="2"/>
      <c r="E2985" s="2"/>
    </row>
    <row r="2986" spans="2:5" x14ac:dyDescent="0.35">
      <c r="B2986" s="42"/>
      <c r="C2986" s="2"/>
      <c r="E2986" s="2"/>
    </row>
    <row r="2987" spans="2:5" x14ac:dyDescent="0.35">
      <c r="B2987" s="42"/>
      <c r="C2987" s="2"/>
      <c r="E2987" s="2"/>
    </row>
    <row r="2988" spans="2:5" x14ac:dyDescent="0.35">
      <c r="B2988" s="42"/>
      <c r="C2988" s="2"/>
      <c r="E2988" s="2"/>
    </row>
    <row r="2989" spans="2:5" x14ac:dyDescent="0.35">
      <c r="B2989" s="42"/>
      <c r="C2989" s="2"/>
      <c r="E2989" s="2"/>
    </row>
    <row r="2990" spans="2:5" x14ac:dyDescent="0.35">
      <c r="B2990" s="42"/>
      <c r="C2990" s="2"/>
      <c r="E2990" s="2"/>
    </row>
    <row r="2991" spans="2:5" x14ac:dyDescent="0.35">
      <c r="B2991" s="42"/>
      <c r="C2991" s="2"/>
      <c r="E2991" s="2"/>
    </row>
    <row r="2992" spans="2:5" x14ac:dyDescent="0.35">
      <c r="B2992" s="42"/>
      <c r="C2992" s="2"/>
      <c r="E2992" s="2"/>
    </row>
    <row r="2993" spans="2:5" x14ac:dyDescent="0.35">
      <c r="B2993" s="42"/>
      <c r="C2993" s="2"/>
      <c r="E2993" s="2"/>
    </row>
    <row r="2994" spans="2:5" x14ac:dyDescent="0.35">
      <c r="B2994" s="42"/>
      <c r="C2994" s="2"/>
      <c r="E2994" s="2"/>
    </row>
    <row r="2995" spans="2:5" x14ac:dyDescent="0.35">
      <c r="B2995" s="42"/>
      <c r="C2995" s="2"/>
      <c r="E2995" s="2"/>
    </row>
    <row r="2996" spans="2:5" x14ac:dyDescent="0.35">
      <c r="B2996" s="42"/>
      <c r="C2996" s="2"/>
      <c r="E2996" s="2"/>
    </row>
    <row r="2997" spans="2:5" x14ac:dyDescent="0.35">
      <c r="B2997" s="42"/>
      <c r="C2997" s="2"/>
      <c r="E2997" s="2"/>
    </row>
    <row r="2998" spans="2:5" x14ac:dyDescent="0.35">
      <c r="B2998" s="42"/>
      <c r="C2998" s="2"/>
      <c r="E2998" s="2"/>
    </row>
    <row r="2999" spans="2:5" x14ac:dyDescent="0.35">
      <c r="B2999" s="42"/>
      <c r="C2999" s="2"/>
      <c r="E2999" s="2"/>
    </row>
    <row r="3000" spans="2:5" x14ac:dyDescent="0.35">
      <c r="B3000" s="42"/>
      <c r="C3000" s="2"/>
      <c r="E3000" s="2"/>
    </row>
    <row r="3001" spans="2:5" x14ac:dyDescent="0.35">
      <c r="B3001" s="42"/>
      <c r="C3001" s="2"/>
      <c r="E3001" s="2"/>
    </row>
    <row r="3002" spans="2:5" x14ac:dyDescent="0.35">
      <c r="B3002" s="42"/>
      <c r="C3002" s="2"/>
      <c r="E3002" s="2"/>
    </row>
    <row r="3003" spans="2:5" x14ac:dyDescent="0.35">
      <c r="B3003" s="42"/>
      <c r="C3003" s="2"/>
      <c r="E3003" s="2"/>
    </row>
    <row r="3004" spans="2:5" x14ac:dyDescent="0.35">
      <c r="B3004" s="42"/>
      <c r="C3004" s="2"/>
      <c r="E3004" s="2"/>
    </row>
    <row r="3005" spans="2:5" x14ac:dyDescent="0.35">
      <c r="B3005" s="42"/>
      <c r="C3005" s="2"/>
      <c r="E3005" s="2"/>
    </row>
    <row r="3006" spans="2:5" x14ac:dyDescent="0.35">
      <c r="B3006" s="42"/>
      <c r="C3006" s="2"/>
      <c r="E3006" s="2"/>
    </row>
    <row r="3007" spans="2:5" x14ac:dyDescent="0.35">
      <c r="B3007" s="42"/>
      <c r="C3007" s="2"/>
      <c r="E3007" s="2"/>
    </row>
    <row r="3008" spans="2:5" x14ac:dyDescent="0.35">
      <c r="B3008" s="42"/>
      <c r="C3008" s="2"/>
      <c r="E3008" s="2"/>
    </row>
    <row r="3009" spans="2:5" x14ac:dyDescent="0.35">
      <c r="B3009" s="42"/>
      <c r="C3009" s="2"/>
      <c r="E3009" s="2"/>
    </row>
    <row r="3010" spans="2:5" x14ac:dyDescent="0.35">
      <c r="B3010" s="42"/>
      <c r="C3010" s="2"/>
      <c r="E3010" s="2"/>
    </row>
    <row r="3011" spans="2:5" x14ac:dyDescent="0.35">
      <c r="B3011" s="42"/>
      <c r="C3011" s="2"/>
      <c r="E3011" s="2"/>
    </row>
    <row r="3012" spans="2:5" x14ac:dyDescent="0.35">
      <c r="B3012" s="42"/>
      <c r="C3012" s="2"/>
      <c r="E3012" s="2"/>
    </row>
    <row r="3013" spans="2:5" x14ac:dyDescent="0.35">
      <c r="B3013" s="42"/>
      <c r="C3013" s="2"/>
      <c r="E3013" s="2"/>
    </row>
    <row r="3014" spans="2:5" x14ac:dyDescent="0.35">
      <c r="B3014" s="42"/>
      <c r="C3014" s="2"/>
      <c r="E3014" s="2"/>
    </row>
    <row r="3015" spans="2:5" x14ac:dyDescent="0.35">
      <c r="B3015" s="42"/>
      <c r="C3015" s="2"/>
      <c r="E3015" s="2"/>
    </row>
    <row r="3016" spans="2:5" x14ac:dyDescent="0.35">
      <c r="B3016" s="42"/>
      <c r="C3016" s="2"/>
      <c r="E3016" s="2"/>
    </row>
    <row r="3017" spans="2:5" x14ac:dyDescent="0.35">
      <c r="B3017" s="42"/>
      <c r="C3017" s="2"/>
      <c r="E3017" s="2"/>
    </row>
    <row r="3018" spans="2:5" x14ac:dyDescent="0.35">
      <c r="B3018" s="42"/>
      <c r="C3018" s="2"/>
      <c r="E3018" s="2"/>
    </row>
    <row r="3019" spans="2:5" x14ac:dyDescent="0.35">
      <c r="B3019" s="42"/>
      <c r="C3019" s="2"/>
      <c r="E3019" s="2"/>
    </row>
    <row r="3020" spans="2:5" x14ac:dyDescent="0.35">
      <c r="B3020" s="42"/>
      <c r="C3020" s="2"/>
      <c r="E3020" s="2"/>
    </row>
    <row r="3021" spans="2:5" x14ac:dyDescent="0.35">
      <c r="B3021" s="42"/>
      <c r="C3021" s="2"/>
      <c r="E3021" s="2"/>
    </row>
    <row r="3022" spans="2:5" x14ac:dyDescent="0.35">
      <c r="B3022" s="42"/>
      <c r="C3022" s="2"/>
      <c r="E3022" s="2"/>
    </row>
    <row r="3023" spans="2:5" x14ac:dyDescent="0.35">
      <c r="B3023" s="42"/>
      <c r="C3023" s="2"/>
      <c r="E3023" s="2"/>
    </row>
    <row r="3024" spans="2:5" x14ac:dyDescent="0.35">
      <c r="B3024" s="42"/>
      <c r="C3024" s="2"/>
      <c r="E3024" s="2"/>
    </row>
    <row r="3025" spans="2:5" x14ac:dyDescent="0.35">
      <c r="B3025" s="42"/>
      <c r="C3025" s="2"/>
      <c r="E3025" s="2"/>
    </row>
    <row r="3026" spans="2:5" x14ac:dyDescent="0.35">
      <c r="B3026" s="42"/>
      <c r="C3026" s="2"/>
      <c r="E3026" s="2"/>
    </row>
    <row r="3027" spans="2:5" x14ac:dyDescent="0.35">
      <c r="B3027" s="42"/>
      <c r="C3027" s="2"/>
      <c r="E3027" s="2"/>
    </row>
    <row r="3028" spans="2:5" x14ac:dyDescent="0.35">
      <c r="B3028" s="42"/>
      <c r="C3028" s="2"/>
      <c r="E3028" s="2"/>
    </row>
    <row r="3029" spans="2:5" x14ac:dyDescent="0.35">
      <c r="B3029" s="42"/>
      <c r="C3029" s="2"/>
      <c r="E3029" s="2"/>
    </row>
    <row r="3030" spans="2:5" x14ac:dyDescent="0.35">
      <c r="B3030" s="42"/>
      <c r="C3030" s="2"/>
      <c r="E3030" s="2"/>
    </row>
    <row r="3031" spans="2:5" x14ac:dyDescent="0.35">
      <c r="B3031" s="42"/>
      <c r="C3031" s="2"/>
      <c r="E3031" s="2"/>
    </row>
    <row r="3032" spans="2:5" x14ac:dyDescent="0.35">
      <c r="B3032" s="42"/>
      <c r="C3032" s="2"/>
      <c r="E3032" s="2"/>
    </row>
    <row r="3033" spans="2:5" x14ac:dyDescent="0.35">
      <c r="B3033" s="42"/>
      <c r="C3033" s="2"/>
      <c r="E3033" s="2"/>
    </row>
    <row r="3034" spans="2:5" x14ac:dyDescent="0.35">
      <c r="B3034" s="42"/>
      <c r="C3034" s="2"/>
      <c r="E3034" s="2"/>
    </row>
    <row r="3035" spans="2:5" x14ac:dyDescent="0.35">
      <c r="B3035" s="42"/>
      <c r="C3035" s="2"/>
      <c r="E3035" s="2"/>
    </row>
    <row r="3036" spans="2:5" x14ac:dyDescent="0.35">
      <c r="B3036" s="42"/>
      <c r="C3036" s="2"/>
      <c r="E3036" s="2"/>
    </row>
    <row r="3037" spans="2:5" x14ac:dyDescent="0.35">
      <c r="B3037" s="42"/>
      <c r="C3037" s="2"/>
      <c r="E3037" s="2"/>
    </row>
    <row r="3038" spans="2:5" x14ac:dyDescent="0.35">
      <c r="B3038" s="42"/>
      <c r="C3038" s="2"/>
      <c r="E3038" s="2"/>
    </row>
    <row r="3039" spans="2:5" x14ac:dyDescent="0.35">
      <c r="B3039" s="42"/>
      <c r="C3039" s="2"/>
      <c r="E3039" s="2"/>
    </row>
    <row r="3040" spans="2:5" x14ac:dyDescent="0.35">
      <c r="B3040" s="42"/>
      <c r="C3040" s="2"/>
      <c r="E3040" s="2"/>
    </row>
    <row r="3041" spans="2:5" x14ac:dyDescent="0.35">
      <c r="B3041" s="42"/>
      <c r="C3041" s="2"/>
      <c r="E3041" s="2"/>
    </row>
    <row r="3042" spans="2:5" x14ac:dyDescent="0.35">
      <c r="B3042" s="42"/>
      <c r="C3042" s="2"/>
      <c r="E3042" s="2"/>
    </row>
    <row r="3043" spans="2:5" x14ac:dyDescent="0.35">
      <c r="B3043" s="42"/>
      <c r="C3043" s="2"/>
      <c r="E3043" s="2"/>
    </row>
    <row r="3044" spans="2:5" x14ac:dyDescent="0.35">
      <c r="B3044" s="42"/>
      <c r="C3044" s="2"/>
      <c r="E3044" s="2"/>
    </row>
    <row r="3045" spans="2:5" x14ac:dyDescent="0.35">
      <c r="B3045" s="42"/>
      <c r="C3045" s="2"/>
      <c r="E3045" s="2"/>
    </row>
    <row r="3046" spans="2:5" x14ac:dyDescent="0.35">
      <c r="B3046" s="42"/>
      <c r="C3046" s="2"/>
      <c r="E3046" s="2"/>
    </row>
    <row r="3047" spans="2:5" x14ac:dyDescent="0.35">
      <c r="B3047" s="42"/>
      <c r="C3047" s="2"/>
      <c r="E3047" s="2"/>
    </row>
    <row r="3048" spans="2:5" x14ac:dyDescent="0.35">
      <c r="B3048" s="42"/>
      <c r="C3048" s="2"/>
      <c r="E3048" s="2"/>
    </row>
    <row r="3049" spans="2:5" x14ac:dyDescent="0.35">
      <c r="B3049" s="42"/>
      <c r="C3049" s="2"/>
      <c r="E3049" s="2"/>
    </row>
    <row r="3050" spans="2:5" x14ac:dyDescent="0.35">
      <c r="B3050" s="42"/>
      <c r="C3050" s="2"/>
      <c r="E3050" s="2"/>
    </row>
    <row r="3051" spans="2:5" x14ac:dyDescent="0.35">
      <c r="B3051" s="42"/>
      <c r="C3051" s="2"/>
      <c r="E3051" s="2"/>
    </row>
    <row r="3052" spans="2:5" x14ac:dyDescent="0.35">
      <c r="B3052" s="42"/>
      <c r="C3052" s="2"/>
      <c r="E3052" s="2"/>
    </row>
    <row r="3053" spans="2:5" x14ac:dyDescent="0.35">
      <c r="B3053" s="42"/>
      <c r="C3053" s="2"/>
      <c r="E3053" s="2"/>
    </row>
    <row r="3054" spans="2:5" x14ac:dyDescent="0.35">
      <c r="B3054" s="42"/>
      <c r="C3054" s="2"/>
      <c r="E3054" s="2"/>
    </row>
    <row r="3055" spans="2:5" x14ac:dyDescent="0.35">
      <c r="B3055" s="42"/>
      <c r="C3055" s="2"/>
      <c r="E3055" s="2"/>
    </row>
    <row r="3056" spans="2:5" x14ac:dyDescent="0.35">
      <c r="B3056" s="42"/>
      <c r="C3056" s="2"/>
      <c r="E3056" s="2"/>
    </row>
    <row r="3057" spans="2:5" x14ac:dyDescent="0.35">
      <c r="B3057" s="42"/>
      <c r="C3057" s="2"/>
      <c r="E3057" s="2"/>
    </row>
    <row r="3058" spans="2:5" x14ac:dyDescent="0.35">
      <c r="B3058" s="42"/>
      <c r="C3058" s="2"/>
      <c r="E3058" s="2"/>
    </row>
    <row r="3059" spans="2:5" x14ac:dyDescent="0.35">
      <c r="B3059" s="42"/>
      <c r="C3059" s="2"/>
      <c r="E3059" s="2"/>
    </row>
    <row r="3060" spans="2:5" x14ac:dyDescent="0.35">
      <c r="B3060" s="42"/>
      <c r="C3060" s="2"/>
      <c r="E3060" s="2"/>
    </row>
    <row r="3061" spans="2:5" x14ac:dyDescent="0.35">
      <c r="B3061" s="42"/>
      <c r="C3061" s="2"/>
      <c r="E3061" s="2"/>
    </row>
    <row r="3062" spans="2:5" x14ac:dyDescent="0.35">
      <c r="B3062" s="42"/>
      <c r="C3062" s="2"/>
      <c r="E3062" s="2"/>
    </row>
    <row r="3063" spans="2:5" x14ac:dyDescent="0.35">
      <c r="B3063" s="42"/>
      <c r="C3063" s="2"/>
      <c r="E3063" s="2"/>
    </row>
    <row r="3064" spans="2:5" x14ac:dyDescent="0.35">
      <c r="B3064" s="42"/>
      <c r="C3064" s="2"/>
      <c r="E3064" s="2"/>
    </row>
    <row r="3065" spans="2:5" x14ac:dyDescent="0.35">
      <c r="B3065" s="42"/>
      <c r="C3065" s="2"/>
      <c r="E3065" s="2"/>
    </row>
    <row r="3066" spans="2:5" x14ac:dyDescent="0.35">
      <c r="B3066" s="42"/>
      <c r="C3066" s="2"/>
      <c r="E3066" s="2"/>
    </row>
    <row r="3067" spans="2:5" x14ac:dyDescent="0.35">
      <c r="B3067" s="42"/>
      <c r="C3067" s="2"/>
      <c r="E3067" s="2"/>
    </row>
    <row r="3068" spans="2:5" x14ac:dyDescent="0.35">
      <c r="B3068" s="42"/>
      <c r="C3068" s="2"/>
      <c r="E3068" s="2"/>
    </row>
    <row r="3069" spans="2:5" x14ac:dyDescent="0.35">
      <c r="B3069" s="42"/>
      <c r="C3069" s="2"/>
      <c r="E3069" s="2"/>
    </row>
    <row r="3070" spans="2:5" x14ac:dyDescent="0.35">
      <c r="B3070" s="42"/>
      <c r="C3070" s="2"/>
      <c r="E3070" s="2"/>
    </row>
    <row r="3071" spans="2:5" x14ac:dyDescent="0.35">
      <c r="B3071" s="42"/>
      <c r="C3071" s="2"/>
      <c r="E3071" s="2"/>
    </row>
    <row r="3072" spans="2:5" x14ac:dyDescent="0.35">
      <c r="B3072" s="42"/>
      <c r="C3072" s="2"/>
      <c r="E3072" s="2"/>
    </row>
    <row r="3073" spans="2:5" x14ac:dyDescent="0.35">
      <c r="B3073" s="42"/>
      <c r="C3073" s="2"/>
      <c r="E3073" s="2"/>
    </row>
    <row r="3074" spans="2:5" x14ac:dyDescent="0.35">
      <c r="B3074" s="42"/>
      <c r="C3074" s="2"/>
      <c r="E3074" s="2"/>
    </row>
    <row r="3075" spans="2:5" x14ac:dyDescent="0.35">
      <c r="B3075" s="42"/>
      <c r="C3075" s="2"/>
      <c r="E3075" s="2"/>
    </row>
    <row r="3076" spans="2:5" x14ac:dyDescent="0.35">
      <c r="B3076" s="42"/>
      <c r="C3076" s="2"/>
      <c r="E3076" s="2"/>
    </row>
    <row r="3077" spans="2:5" x14ac:dyDescent="0.35">
      <c r="B3077" s="42"/>
      <c r="C3077" s="2"/>
      <c r="E3077" s="2"/>
    </row>
    <row r="3078" spans="2:5" x14ac:dyDescent="0.35">
      <c r="B3078" s="42"/>
      <c r="C3078" s="2"/>
      <c r="E3078" s="2"/>
    </row>
    <row r="3079" spans="2:5" x14ac:dyDescent="0.35">
      <c r="B3079" s="42"/>
      <c r="C3079" s="2"/>
      <c r="E3079" s="2"/>
    </row>
    <row r="3080" spans="2:5" x14ac:dyDescent="0.35">
      <c r="B3080" s="42"/>
      <c r="C3080" s="2"/>
      <c r="E3080" s="2"/>
    </row>
    <row r="3081" spans="2:5" x14ac:dyDescent="0.35">
      <c r="B3081" s="42"/>
      <c r="C3081" s="2"/>
      <c r="E3081" s="2"/>
    </row>
    <row r="3082" spans="2:5" x14ac:dyDescent="0.35">
      <c r="B3082" s="42"/>
      <c r="C3082" s="2"/>
      <c r="E3082" s="2"/>
    </row>
    <row r="3083" spans="2:5" x14ac:dyDescent="0.35">
      <c r="B3083" s="42"/>
      <c r="C3083" s="2"/>
      <c r="E3083" s="2"/>
    </row>
    <row r="3084" spans="2:5" x14ac:dyDescent="0.35">
      <c r="B3084" s="42"/>
      <c r="C3084" s="2"/>
      <c r="E3084" s="2"/>
    </row>
    <row r="3085" spans="2:5" x14ac:dyDescent="0.35">
      <c r="B3085" s="42"/>
      <c r="C3085" s="2"/>
      <c r="E3085" s="2"/>
    </row>
    <row r="3086" spans="2:5" x14ac:dyDescent="0.35">
      <c r="B3086" s="42"/>
      <c r="C3086" s="2"/>
      <c r="E3086" s="2"/>
    </row>
    <row r="3087" spans="2:5" x14ac:dyDescent="0.35">
      <c r="B3087" s="42"/>
      <c r="C3087" s="2"/>
      <c r="E3087" s="2"/>
    </row>
    <row r="3088" spans="2:5" x14ac:dyDescent="0.35">
      <c r="B3088" s="42"/>
      <c r="C3088" s="2"/>
      <c r="E3088" s="2"/>
    </row>
    <row r="3089" spans="2:5" x14ac:dyDescent="0.35">
      <c r="B3089" s="42"/>
      <c r="C3089" s="2"/>
      <c r="E3089" s="2"/>
    </row>
    <row r="3090" spans="2:5" x14ac:dyDescent="0.35">
      <c r="B3090" s="42"/>
      <c r="C3090" s="2"/>
      <c r="E3090" s="2"/>
    </row>
    <row r="3091" spans="2:5" x14ac:dyDescent="0.35">
      <c r="B3091" s="42"/>
      <c r="C3091" s="2"/>
      <c r="E3091" s="2"/>
    </row>
    <row r="3092" spans="2:5" x14ac:dyDescent="0.35">
      <c r="B3092" s="42"/>
      <c r="C3092" s="2"/>
      <c r="E3092" s="2"/>
    </row>
    <row r="3093" spans="2:5" x14ac:dyDescent="0.35">
      <c r="B3093" s="42"/>
      <c r="C3093" s="2"/>
      <c r="E3093" s="2"/>
    </row>
    <row r="3094" spans="2:5" x14ac:dyDescent="0.35">
      <c r="B3094" s="42"/>
      <c r="C3094" s="2"/>
      <c r="E3094" s="2"/>
    </row>
    <row r="3095" spans="2:5" x14ac:dyDescent="0.35">
      <c r="B3095" s="42"/>
      <c r="C3095" s="2"/>
      <c r="E3095" s="2"/>
    </row>
    <row r="3096" spans="2:5" x14ac:dyDescent="0.35">
      <c r="B3096" s="42"/>
      <c r="C3096" s="2"/>
      <c r="E3096" s="2"/>
    </row>
    <row r="3097" spans="2:5" x14ac:dyDescent="0.35">
      <c r="B3097" s="42"/>
      <c r="C3097" s="2"/>
      <c r="E3097" s="2"/>
    </row>
    <row r="3098" spans="2:5" x14ac:dyDescent="0.35">
      <c r="B3098" s="42"/>
      <c r="C3098" s="2"/>
      <c r="E3098" s="2"/>
    </row>
    <row r="3099" spans="2:5" x14ac:dyDescent="0.35">
      <c r="B3099" s="42"/>
      <c r="C3099" s="2"/>
      <c r="E3099" s="2"/>
    </row>
    <row r="3100" spans="2:5" x14ac:dyDescent="0.35">
      <c r="B3100" s="42"/>
      <c r="C3100" s="2"/>
      <c r="E3100" s="2"/>
    </row>
    <row r="3101" spans="2:5" x14ac:dyDescent="0.35">
      <c r="B3101" s="42"/>
      <c r="C3101" s="2"/>
      <c r="E3101" s="2"/>
    </row>
    <row r="3102" spans="2:5" x14ac:dyDescent="0.35">
      <c r="B3102" s="42"/>
      <c r="C3102" s="2"/>
      <c r="E3102" s="2"/>
    </row>
    <row r="3103" spans="2:5" x14ac:dyDescent="0.35">
      <c r="B3103" s="42"/>
      <c r="C3103" s="2"/>
      <c r="E3103" s="2"/>
    </row>
    <row r="3104" spans="2:5" x14ac:dyDescent="0.35">
      <c r="B3104" s="42"/>
      <c r="C3104" s="2"/>
      <c r="E3104" s="2"/>
    </row>
    <row r="3105" spans="2:5" x14ac:dyDescent="0.35">
      <c r="B3105" s="42"/>
      <c r="C3105" s="2"/>
      <c r="E3105" s="2"/>
    </row>
    <row r="3106" spans="2:5" x14ac:dyDescent="0.35">
      <c r="B3106" s="42"/>
      <c r="C3106" s="2"/>
      <c r="E3106" s="2"/>
    </row>
    <row r="3107" spans="2:5" x14ac:dyDescent="0.35">
      <c r="B3107" s="42"/>
      <c r="C3107" s="2"/>
      <c r="E3107" s="2"/>
    </row>
    <row r="3108" spans="2:5" x14ac:dyDescent="0.35">
      <c r="B3108" s="42"/>
      <c r="C3108" s="2"/>
      <c r="E3108" s="2"/>
    </row>
    <row r="3109" spans="2:5" x14ac:dyDescent="0.35">
      <c r="B3109" s="42"/>
      <c r="C3109" s="2"/>
      <c r="E3109" s="2"/>
    </row>
    <row r="3110" spans="2:5" x14ac:dyDescent="0.35">
      <c r="B3110" s="42"/>
      <c r="C3110" s="2"/>
      <c r="E3110" s="2"/>
    </row>
    <row r="3111" spans="2:5" x14ac:dyDescent="0.35">
      <c r="B3111" s="42"/>
      <c r="C3111" s="2"/>
      <c r="E3111" s="2"/>
    </row>
    <row r="3112" spans="2:5" x14ac:dyDescent="0.35">
      <c r="B3112" s="42"/>
      <c r="C3112" s="2"/>
      <c r="E3112" s="2"/>
    </row>
    <row r="3113" spans="2:5" x14ac:dyDescent="0.35">
      <c r="B3113" s="42"/>
      <c r="C3113" s="2"/>
      <c r="E3113" s="2"/>
    </row>
    <row r="3114" spans="2:5" x14ac:dyDescent="0.35">
      <c r="B3114" s="42"/>
      <c r="C3114" s="2"/>
      <c r="E3114" s="2"/>
    </row>
    <row r="3115" spans="2:5" x14ac:dyDescent="0.35">
      <c r="B3115" s="42"/>
      <c r="C3115" s="2"/>
      <c r="E3115" s="2"/>
    </row>
    <row r="3116" spans="2:5" x14ac:dyDescent="0.35">
      <c r="B3116" s="42"/>
      <c r="C3116" s="2"/>
      <c r="E3116" s="2"/>
    </row>
    <row r="3117" spans="2:5" x14ac:dyDescent="0.35">
      <c r="B3117" s="42"/>
      <c r="C3117" s="2"/>
      <c r="E3117" s="2"/>
    </row>
    <row r="3118" spans="2:5" x14ac:dyDescent="0.35">
      <c r="B3118" s="42"/>
      <c r="C3118" s="2"/>
      <c r="E3118" s="2"/>
    </row>
    <row r="3119" spans="2:5" x14ac:dyDescent="0.35">
      <c r="B3119" s="42"/>
      <c r="C3119" s="2"/>
      <c r="E3119" s="2"/>
    </row>
    <row r="3120" spans="2:5" x14ac:dyDescent="0.35">
      <c r="B3120" s="42"/>
      <c r="C3120" s="2"/>
      <c r="E3120" s="2"/>
    </row>
    <row r="3121" spans="2:5" x14ac:dyDescent="0.35">
      <c r="B3121" s="42"/>
      <c r="C3121" s="2"/>
      <c r="E3121" s="2"/>
    </row>
    <row r="3122" spans="2:5" x14ac:dyDescent="0.35">
      <c r="B3122" s="42"/>
      <c r="C3122" s="2"/>
      <c r="E3122" s="2"/>
    </row>
    <row r="3123" spans="2:5" x14ac:dyDescent="0.35">
      <c r="B3123" s="42"/>
      <c r="C3123" s="2"/>
      <c r="E3123" s="2"/>
    </row>
    <row r="3124" spans="2:5" x14ac:dyDescent="0.35">
      <c r="B3124" s="42"/>
      <c r="C3124" s="2"/>
      <c r="E3124" s="2"/>
    </row>
    <row r="3125" spans="2:5" x14ac:dyDescent="0.35">
      <c r="B3125" s="42"/>
      <c r="C3125" s="2"/>
      <c r="E3125" s="2"/>
    </row>
    <row r="3126" spans="2:5" x14ac:dyDescent="0.35">
      <c r="B3126" s="42"/>
      <c r="C3126" s="2"/>
      <c r="E3126" s="2"/>
    </row>
    <row r="3127" spans="2:5" x14ac:dyDescent="0.35">
      <c r="B3127" s="42"/>
      <c r="C3127" s="2"/>
      <c r="E3127" s="2"/>
    </row>
    <row r="3128" spans="2:5" x14ac:dyDescent="0.35">
      <c r="B3128" s="42"/>
      <c r="C3128" s="2"/>
      <c r="E3128" s="2"/>
    </row>
    <row r="3129" spans="2:5" x14ac:dyDescent="0.35">
      <c r="B3129" s="42"/>
      <c r="C3129" s="2"/>
      <c r="E3129" s="2"/>
    </row>
    <row r="3130" spans="2:5" x14ac:dyDescent="0.35">
      <c r="B3130" s="42"/>
      <c r="C3130" s="2"/>
      <c r="E3130" s="2"/>
    </row>
    <row r="3131" spans="2:5" x14ac:dyDescent="0.35">
      <c r="B3131" s="42"/>
      <c r="C3131" s="2"/>
      <c r="E3131" s="2"/>
    </row>
    <row r="3132" spans="2:5" x14ac:dyDescent="0.35">
      <c r="B3132" s="42"/>
      <c r="C3132" s="2"/>
      <c r="E3132" s="2"/>
    </row>
    <row r="3133" spans="2:5" x14ac:dyDescent="0.35">
      <c r="B3133" s="42"/>
      <c r="C3133" s="2"/>
      <c r="E3133" s="2"/>
    </row>
    <row r="3134" spans="2:5" x14ac:dyDescent="0.35">
      <c r="B3134" s="42"/>
      <c r="C3134" s="2"/>
      <c r="E3134" s="2"/>
    </row>
    <row r="3135" spans="2:5" x14ac:dyDescent="0.35">
      <c r="B3135" s="42"/>
      <c r="C3135" s="2"/>
      <c r="E3135" s="2"/>
    </row>
    <row r="3136" spans="2:5" x14ac:dyDescent="0.35">
      <c r="B3136" s="42"/>
      <c r="C3136" s="2"/>
      <c r="E3136" s="2"/>
    </row>
    <row r="3137" spans="2:5" x14ac:dyDescent="0.35">
      <c r="B3137" s="42"/>
      <c r="C3137" s="2"/>
      <c r="E3137" s="2"/>
    </row>
    <row r="3138" spans="2:5" x14ac:dyDescent="0.35">
      <c r="B3138" s="42"/>
      <c r="C3138" s="2"/>
      <c r="E3138" s="2"/>
    </row>
    <row r="3139" spans="2:5" x14ac:dyDescent="0.35">
      <c r="B3139" s="42"/>
      <c r="C3139" s="2"/>
      <c r="E3139" s="2"/>
    </row>
    <row r="3140" spans="2:5" x14ac:dyDescent="0.35">
      <c r="B3140" s="42"/>
      <c r="C3140" s="2"/>
      <c r="E3140" s="2"/>
    </row>
    <row r="3141" spans="2:5" x14ac:dyDescent="0.35">
      <c r="B3141" s="42"/>
      <c r="C3141" s="2"/>
      <c r="E3141" s="2"/>
    </row>
    <row r="3142" spans="2:5" x14ac:dyDescent="0.35">
      <c r="B3142" s="42"/>
      <c r="C3142" s="2"/>
      <c r="E3142" s="2"/>
    </row>
    <row r="3143" spans="2:5" x14ac:dyDescent="0.35">
      <c r="B3143" s="42"/>
      <c r="C3143" s="2"/>
      <c r="E3143" s="2"/>
    </row>
    <row r="3144" spans="2:5" x14ac:dyDescent="0.35">
      <c r="B3144" s="42"/>
      <c r="C3144" s="2"/>
      <c r="E3144" s="2"/>
    </row>
    <row r="3145" spans="2:5" x14ac:dyDescent="0.35">
      <c r="B3145" s="42"/>
      <c r="C3145" s="2"/>
      <c r="E3145" s="2"/>
    </row>
    <row r="3146" spans="2:5" x14ac:dyDescent="0.35">
      <c r="B3146" s="42"/>
      <c r="C3146" s="2"/>
      <c r="E3146" s="2"/>
    </row>
    <row r="3147" spans="2:5" x14ac:dyDescent="0.35">
      <c r="B3147" s="42"/>
      <c r="C3147" s="2"/>
      <c r="E3147" s="2"/>
    </row>
    <row r="3148" spans="2:5" x14ac:dyDescent="0.35">
      <c r="B3148" s="42"/>
      <c r="C3148" s="2"/>
      <c r="E3148" s="2"/>
    </row>
    <row r="3149" spans="2:5" x14ac:dyDescent="0.35">
      <c r="B3149" s="42"/>
      <c r="C3149" s="2"/>
      <c r="E3149" s="2"/>
    </row>
    <row r="3150" spans="2:5" x14ac:dyDescent="0.35">
      <c r="B3150" s="42"/>
      <c r="C3150" s="2"/>
      <c r="E3150" s="2"/>
    </row>
    <row r="3151" spans="2:5" x14ac:dyDescent="0.35">
      <c r="B3151" s="42"/>
      <c r="C3151" s="2"/>
      <c r="E3151" s="2"/>
    </row>
    <row r="3152" spans="2:5" x14ac:dyDescent="0.35">
      <c r="B3152" s="42"/>
      <c r="C3152" s="2"/>
      <c r="E3152" s="2"/>
    </row>
    <row r="3153" spans="2:5" x14ac:dyDescent="0.35">
      <c r="B3153" s="42"/>
      <c r="C3153" s="2"/>
      <c r="E3153" s="2"/>
    </row>
    <row r="3154" spans="2:5" x14ac:dyDescent="0.35">
      <c r="B3154" s="42"/>
      <c r="C3154" s="2"/>
      <c r="E3154" s="2"/>
    </row>
    <row r="3155" spans="2:5" x14ac:dyDescent="0.35">
      <c r="B3155" s="42"/>
      <c r="C3155" s="2"/>
      <c r="E3155" s="2"/>
    </row>
    <row r="3156" spans="2:5" x14ac:dyDescent="0.35">
      <c r="B3156" s="42"/>
      <c r="C3156" s="2"/>
      <c r="E3156" s="2"/>
    </row>
    <row r="3157" spans="2:5" x14ac:dyDescent="0.35">
      <c r="B3157" s="42"/>
      <c r="C3157" s="2"/>
      <c r="E3157" s="2"/>
    </row>
    <row r="3158" spans="2:5" x14ac:dyDescent="0.35">
      <c r="B3158" s="42"/>
      <c r="C3158" s="2"/>
      <c r="E3158" s="2"/>
    </row>
    <row r="3159" spans="2:5" x14ac:dyDescent="0.35">
      <c r="B3159" s="42"/>
      <c r="C3159" s="2"/>
      <c r="E3159" s="2"/>
    </row>
    <row r="3160" spans="2:5" x14ac:dyDescent="0.35">
      <c r="B3160" s="42"/>
      <c r="C3160" s="2"/>
      <c r="E3160" s="2"/>
    </row>
    <row r="3161" spans="2:5" x14ac:dyDescent="0.35">
      <c r="B3161" s="42"/>
      <c r="C3161" s="2"/>
      <c r="E3161" s="2"/>
    </row>
    <row r="3162" spans="2:5" x14ac:dyDescent="0.35">
      <c r="B3162" s="42"/>
      <c r="C3162" s="2"/>
      <c r="E3162" s="2"/>
    </row>
    <row r="3163" spans="2:5" x14ac:dyDescent="0.35">
      <c r="B3163" s="42"/>
      <c r="C3163" s="2"/>
      <c r="E3163" s="2"/>
    </row>
    <row r="3164" spans="2:5" x14ac:dyDescent="0.35">
      <c r="B3164" s="42"/>
      <c r="C3164" s="2"/>
      <c r="E3164" s="2"/>
    </row>
    <row r="3165" spans="2:5" x14ac:dyDescent="0.35">
      <c r="B3165" s="42"/>
      <c r="C3165" s="2"/>
      <c r="E3165" s="2"/>
    </row>
    <row r="3166" spans="2:5" x14ac:dyDescent="0.35">
      <c r="B3166" s="42"/>
      <c r="C3166" s="2"/>
      <c r="E3166" s="2"/>
    </row>
    <row r="3167" spans="2:5" x14ac:dyDescent="0.35">
      <c r="B3167" s="42"/>
      <c r="C3167" s="2"/>
      <c r="E3167" s="2"/>
    </row>
    <row r="3168" spans="2:5" x14ac:dyDescent="0.35">
      <c r="B3168" s="42"/>
      <c r="C3168" s="2"/>
      <c r="E3168" s="2"/>
    </row>
    <row r="3169" spans="2:5" x14ac:dyDescent="0.35">
      <c r="B3169" s="42"/>
      <c r="C3169" s="2"/>
      <c r="E3169" s="2"/>
    </row>
    <row r="3170" spans="2:5" x14ac:dyDescent="0.35">
      <c r="B3170" s="42"/>
      <c r="C3170" s="2"/>
      <c r="E3170" s="2"/>
    </row>
    <row r="3171" spans="2:5" x14ac:dyDescent="0.35">
      <c r="B3171" s="42"/>
      <c r="C3171" s="2"/>
      <c r="E3171" s="2"/>
    </row>
    <row r="3172" spans="2:5" x14ac:dyDescent="0.35">
      <c r="B3172" s="42"/>
      <c r="C3172" s="2"/>
      <c r="E3172" s="2"/>
    </row>
    <row r="3173" spans="2:5" x14ac:dyDescent="0.35">
      <c r="B3173" s="42"/>
      <c r="C3173" s="2"/>
      <c r="E3173" s="2"/>
    </row>
    <row r="3174" spans="2:5" x14ac:dyDescent="0.35">
      <c r="B3174" s="42"/>
      <c r="C3174" s="2"/>
      <c r="E3174" s="2"/>
    </row>
    <row r="3175" spans="2:5" x14ac:dyDescent="0.35">
      <c r="B3175" s="42"/>
      <c r="C3175" s="2"/>
      <c r="E3175" s="2"/>
    </row>
    <row r="3176" spans="2:5" x14ac:dyDescent="0.35">
      <c r="B3176" s="42"/>
      <c r="C3176" s="2"/>
      <c r="E3176" s="2"/>
    </row>
    <row r="3177" spans="2:5" x14ac:dyDescent="0.35">
      <c r="B3177" s="42"/>
      <c r="C3177" s="2"/>
      <c r="E3177" s="2"/>
    </row>
    <row r="3178" spans="2:5" x14ac:dyDescent="0.35">
      <c r="B3178" s="42"/>
      <c r="C3178" s="2"/>
      <c r="E3178" s="2"/>
    </row>
    <row r="3179" spans="2:5" x14ac:dyDescent="0.35">
      <c r="B3179" s="42"/>
      <c r="C3179" s="2"/>
      <c r="E3179" s="2"/>
    </row>
    <row r="3180" spans="2:5" x14ac:dyDescent="0.35">
      <c r="B3180" s="42"/>
      <c r="C3180" s="2"/>
      <c r="E3180" s="2"/>
    </row>
    <row r="3181" spans="2:5" x14ac:dyDescent="0.35">
      <c r="B3181" s="42"/>
      <c r="C3181" s="2"/>
      <c r="E3181" s="2"/>
    </row>
    <row r="3182" spans="2:5" x14ac:dyDescent="0.35">
      <c r="B3182" s="42"/>
      <c r="C3182" s="2"/>
      <c r="E3182" s="2"/>
    </row>
    <row r="3183" spans="2:5" x14ac:dyDescent="0.35">
      <c r="B3183" s="42"/>
      <c r="C3183" s="2"/>
      <c r="E3183" s="2"/>
    </row>
    <row r="3184" spans="2:5" x14ac:dyDescent="0.35">
      <c r="B3184" s="42"/>
      <c r="C3184" s="2"/>
      <c r="E3184" s="2"/>
    </row>
    <row r="3185" spans="2:5" x14ac:dyDescent="0.35">
      <c r="B3185" s="42"/>
      <c r="C3185" s="2"/>
      <c r="E3185" s="2"/>
    </row>
    <row r="3186" spans="2:5" x14ac:dyDescent="0.35">
      <c r="B3186" s="42"/>
      <c r="C3186" s="2"/>
      <c r="E3186" s="2"/>
    </row>
    <row r="3187" spans="2:5" x14ac:dyDescent="0.35">
      <c r="B3187" s="42"/>
      <c r="C3187" s="2"/>
      <c r="E3187" s="2"/>
    </row>
    <row r="3188" spans="2:5" x14ac:dyDescent="0.35">
      <c r="B3188" s="42"/>
      <c r="C3188" s="2"/>
      <c r="E3188" s="2"/>
    </row>
    <row r="3189" spans="2:5" x14ac:dyDescent="0.35">
      <c r="B3189" s="42"/>
      <c r="C3189" s="2"/>
      <c r="E3189" s="2"/>
    </row>
    <row r="3190" spans="2:5" x14ac:dyDescent="0.35">
      <c r="B3190" s="42"/>
      <c r="C3190" s="2"/>
      <c r="E3190" s="2"/>
    </row>
    <row r="3191" spans="2:5" x14ac:dyDescent="0.35">
      <c r="B3191" s="42"/>
      <c r="C3191" s="2"/>
      <c r="E3191" s="2"/>
    </row>
    <row r="3192" spans="2:5" x14ac:dyDescent="0.35">
      <c r="B3192" s="42"/>
      <c r="C3192" s="2"/>
      <c r="E3192" s="2"/>
    </row>
    <row r="3193" spans="2:5" x14ac:dyDescent="0.35">
      <c r="B3193" s="42"/>
      <c r="C3193" s="2"/>
      <c r="E3193" s="2"/>
    </row>
    <row r="3194" spans="2:5" x14ac:dyDescent="0.35">
      <c r="B3194" s="42"/>
      <c r="C3194" s="2"/>
      <c r="E3194" s="2"/>
    </row>
    <row r="3195" spans="2:5" x14ac:dyDescent="0.35">
      <c r="B3195" s="42"/>
      <c r="C3195" s="2"/>
      <c r="E3195" s="2"/>
    </row>
    <row r="3196" spans="2:5" x14ac:dyDescent="0.35">
      <c r="B3196" s="42"/>
      <c r="C3196" s="2"/>
      <c r="E3196" s="2"/>
    </row>
    <row r="3197" spans="2:5" x14ac:dyDescent="0.35">
      <c r="B3197" s="42"/>
      <c r="C3197" s="2"/>
      <c r="E3197" s="2"/>
    </row>
    <row r="3198" spans="2:5" x14ac:dyDescent="0.35">
      <c r="B3198" s="42"/>
      <c r="C3198" s="2"/>
      <c r="E3198" s="2"/>
    </row>
    <row r="3199" spans="2:5" x14ac:dyDescent="0.35">
      <c r="B3199" s="42"/>
      <c r="C3199" s="2"/>
      <c r="E3199" s="2"/>
    </row>
    <row r="3200" spans="2:5" x14ac:dyDescent="0.35">
      <c r="B3200" s="42"/>
      <c r="C3200" s="2"/>
      <c r="E3200" s="2"/>
    </row>
    <row r="3201" spans="2:5" x14ac:dyDescent="0.35">
      <c r="B3201" s="42"/>
      <c r="C3201" s="2"/>
      <c r="E3201" s="2"/>
    </row>
    <row r="3202" spans="2:5" x14ac:dyDescent="0.35">
      <c r="B3202" s="42"/>
      <c r="C3202" s="2"/>
      <c r="E3202" s="2"/>
    </row>
    <row r="3203" spans="2:5" x14ac:dyDescent="0.35">
      <c r="B3203" s="42"/>
      <c r="C3203" s="2"/>
      <c r="E3203" s="2"/>
    </row>
    <row r="3204" spans="2:5" x14ac:dyDescent="0.35">
      <c r="B3204" s="42"/>
      <c r="C3204" s="2"/>
      <c r="E3204" s="2"/>
    </row>
    <row r="3205" spans="2:5" x14ac:dyDescent="0.35">
      <c r="B3205" s="42"/>
      <c r="C3205" s="2"/>
      <c r="E3205" s="2"/>
    </row>
    <row r="3206" spans="2:5" x14ac:dyDescent="0.35">
      <c r="B3206" s="42"/>
      <c r="C3206" s="2"/>
      <c r="E3206" s="2"/>
    </row>
    <row r="3207" spans="2:5" x14ac:dyDescent="0.35">
      <c r="B3207" s="42"/>
      <c r="C3207" s="2"/>
      <c r="E3207" s="2"/>
    </row>
    <row r="3208" spans="2:5" x14ac:dyDescent="0.35">
      <c r="B3208" s="42"/>
      <c r="C3208" s="2"/>
      <c r="E3208" s="2"/>
    </row>
    <row r="3209" spans="2:5" x14ac:dyDescent="0.35">
      <c r="B3209" s="42"/>
      <c r="C3209" s="2"/>
      <c r="E3209" s="2"/>
    </row>
    <row r="3210" spans="2:5" x14ac:dyDescent="0.35">
      <c r="B3210" s="42"/>
      <c r="C3210" s="2"/>
      <c r="E3210" s="2"/>
    </row>
    <row r="3211" spans="2:5" x14ac:dyDescent="0.35">
      <c r="B3211" s="42"/>
      <c r="C3211" s="2"/>
      <c r="E3211" s="2"/>
    </row>
    <row r="3212" spans="2:5" x14ac:dyDescent="0.35">
      <c r="B3212" s="42"/>
      <c r="C3212" s="2"/>
      <c r="E3212" s="2"/>
    </row>
    <row r="3213" spans="2:5" x14ac:dyDescent="0.35">
      <c r="B3213" s="42"/>
      <c r="C3213" s="2"/>
      <c r="E3213" s="2"/>
    </row>
    <row r="3214" spans="2:5" x14ac:dyDescent="0.35">
      <c r="B3214" s="42"/>
      <c r="C3214" s="2"/>
      <c r="E3214" s="2"/>
    </row>
    <row r="3215" spans="2:5" x14ac:dyDescent="0.35">
      <c r="B3215" s="42"/>
      <c r="C3215" s="2"/>
      <c r="E3215" s="2"/>
    </row>
    <row r="3216" spans="2:5" x14ac:dyDescent="0.35">
      <c r="B3216" s="42"/>
      <c r="C3216" s="2"/>
      <c r="E3216" s="2"/>
    </row>
    <row r="3217" spans="2:5" x14ac:dyDescent="0.35">
      <c r="B3217" s="42"/>
      <c r="C3217" s="2"/>
      <c r="E3217" s="2"/>
    </row>
    <row r="3218" spans="2:5" x14ac:dyDescent="0.35">
      <c r="B3218" s="42"/>
      <c r="C3218" s="2"/>
      <c r="E3218" s="2"/>
    </row>
    <row r="3219" spans="2:5" x14ac:dyDescent="0.35">
      <c r="B3219" s="42"/>
      <c r="C3219" s="2"/>
      <c r="E3219" s="2"/>
    </row>
    <row r="3220" spans="2:5" x14ac:dyDescent="0.35">
      <c r="B3220" s="42"/>
      <c r="C3220" s="2"/>
      <c r="E3220" s="2"/>
    </row>
    <row r="3221" spans="2:5" x14ac:dyDescent="0.35">
      <c r="B3221" s="42"/>
      <c r="C3221" s="2"/>
      <c r="E3221" s="2"/>
    </row>
    <row r="3222" spans="2:5" x14ac:dyDescent="0.35">
      <c r="B3222" s="42"/>
      <c r="C3222" s="2"/>
      <c r="E3222" s="2"/>
    </row>
    <row r="3223" spans="2:5" x14ac:dyDescent="0.35">
      <c r="B3223" s="42"/>
      <c r="C3223" s="2"/>
      <c r="E3223" s="2"/>
    </row>
    <row r="3224" spans="2:5" x14ac:dyDescent="0.35">
      <c r="B3224" s="42"/>
      <c r="C3224" s="2"/>
      <c r="E3224" s="2"/>
    </row>
    <row r="3225" spans="2:5" x14ac:dyDescent="0.35">
      <c r="B3225" s="42"/>
      <c r="C3225" s="2"/>
      <c r="E3225" s="2"/>
    </row>
    <row r="3226" spans="2:5" x14ac:dyDescent="0.35">
      <c r="B3226" s="42"/>
      <c r="C3226" s="2"/>
      <c r="E3226" s="2"/>
    </row>
    <row r="3227" spans="2:5" x14ac:dyDescent="0.35">
      <c r="B3227" s="42"/>
      <c r="C3227" s="2"/>
      <c r="E3227" s="2"/>
    </row>
    <row r="3228" spans="2:5" x14ac:dyDescent="0.35">
      <c r="B3228" s="42"/>
      <c r="C3228" s="2"/>
      <c r="E3228" s="2"/>
    </row>
    <row r="3229" spans="2:5" x14ac:dyDescent="0.35">
      <c r="B3229" s="42"/>
      <c r="C3229" s="2"/>
      <c r="E3229" s="2"/>
    </row>
    <row r="3230" spans="2:5" x14ac:dyDescent="0.35">
      <c r="B3230" s="42"/>
      <c r="C3230" s="2"/>
      <c r="E3230" s="2"/>
    </row>
    <row r="3231" spans="2:5" x14ac:dyDescent="0.35">
      <c r="B3231" s="42"/>
      <c r="C3231" s="2"/>
      <c r="E3231" s="2"/>
    </row>
    <row r="3232" spans="2:5" x14ac:dyDescent="0.35">
      <c r="B3232" s="42"/>
      <c r="C3232" s="2"/>
      <c r="E3232" s="2"/>
    </row>
    <row r="3233" spans="2:5" x14ac:dyDescent="0.35">
      <c r="B3233" s="42"/>
      <c r="C3233" s="2"/>
      <c r="E3233" s="2"/>
    </row>
    <row r="3234" spans="2:5" x14ac:dyDescent="0.35">
      <c r="B3234" s="42"/>
      <c r="C3234" s="2"/>
      <c r="E3234" s="2"/>
    </row>
    <row r="3235" spans="2:5" x14ac:dyDescent="0.35">
      <c r="B3235" s="42"/>
      <c r="C3235" s="2"/>
      <c r="E3235" s="2"/>
    </row>
    <row r="3236" spans="2:5" x14ac:dyDescent="0.35">
      <c r="B3236" s="42"/>
      <c r="C3236" s="2"/>
      <c r="E3236" s="2"/>
    </row>
    <row r="3237" spans="2:5" x14ac:dyDescent="0.35">
      <c r="B3237" s="42"/>
      <c r="C3237" s="2"/>
      <c r="E3237" s="2"/>
    </row>
    <row r="3238" spans="2:5" x14ac:dyDescent="0.35">
      <c r="B3238" s="42"/>
      <c r="C3238" s="2"/>
      <c r="E3238" s="2"/>
    </row>
    <row r="3239" spans="2:5" x14ac:dyDescent="0.35">
      <c r="B3239" s="42"/>
      <c r="C3239" s="2"/>
      <c r="E3239" s="2"/>
    </row>
    <row r="3240" spans="2:5" x14ac:dyDescent="0.35">
      <c r="B3240" s="42"/>
      <c r="C3240" s="2"/>
      <c r="E3240" s="2"/>
    </row>
    <row r="3241" spans="2:5" x14ac:dyDescent="0.35">
      <c r="B3241" s="42"/>
      <c r="C3241" s="2"/>
      <c r="E3241" s="2"/>
    </row>
    <row r="3242" spans="2:5" x14ac:dyDescent="0.35">
      <c r="B3242" s="42"/>
      <c r="C3242" s="2"/>
      <c r="E3242" s="2"/>
    </row>
    <row r="3243" spans="2:5" x14ac:dyDescent="0.35">
      <c r="B3243" s="42"/>
      <c r="C3243" s="2"/>
      <c r="E3243" s="2"/>
    </row>
    <row r="3244" spans="2:5" x14ac:dyDescent="0.35">
      <c r="B3244" s="42"/>
      <c r="C3244" s="2"/>
      <c r="E3244" s="2"/>
    </row>
    <row r="3245" spans="2:5" x14ac:dyDescent="0.35">
      <c r="B3245" s="42"/>
      <c r="C3245" s="2"/>
      <c r="E3245" s="2"/>
    </row>
    <row r="3246" spans="2:5" x14ac:dyDescent="0.35">
      <c r="B3246" s="42"/>
      <c r="C3246" s="2"/>
      <c r="E3246" s="2"/>
    </row>
    <row r="3247" spans="2:5" x14ac:dyDescent="0.35">
      <c r="B3247" s="42"/>
      <c r="C3247" s="2"/>
      <c r="E3247" s="2"/>
    </row>
    <row r="3248" spans="2:5" x14ac:dyDescent="0.35">
      <c r="B3248" s="42"/>
      <c r="C3248" s="2"/>
      <c r="E3248" s="2"/>
    </row>
    <row r="3249" spans="2:5" x14ac:dyDescent="0.35">
      <c r="B3249" s="42"/>
      <c r="C3249" s="2"/>
      <c r="E3249" s="2"/>
    </row>
    <row r="3250" spans="2:5" x14ac:dyDescent="0.35">
      <c r="B3250" s="42"/>
      <c r="C3250" s="2"/>
      <c r="E3250" s="2"/>
    </row>
    <row r="3251" spans="2:5" x14ac:dyDescent="0.35">
      <c r="B3251" s="42"/>
      <c r="C3251" s="2"/>
      <c r="E3251" s="2"/>
    </row>
    <row r="3252" spans="2:5" x14ac:dyDescent="0.35">
      <c r="B3252" s="42"/>
      <c r="C3252" s="2"/>
      <c r="E3252" s="2"/>
    </row>
    <row r="3253" spans="2:5" x14ac:dyDescent="0.35">
      <c r="B3253" s="42"/>
      <c r="C3253" s="2"/>
      <c r="E3253" s="2"/>
    </row>
    <row r="3254" spans="2:5" x14ac:dyDescent="0.35">
      <c r="B3254" s="42"/>
      <c r="C3254" s="2"/>
      <c r="E3254" s="2"/>
    </row>
    <row r="3255" spans="2:5" x14ac:dyDescent="0.35">
      <c r="B3255" s="42"/>
      <c r="C3255" s="2"/>
      <c r="E3255" s="2"/>
    </row>
    <row r="3256" spans="2:5" x14ac:dyDescent="0.35">
      <c r="B3256" s="42"/>
      <c r="C3256" s="2"/>
      <c r="E3256" s="2"/>
    </row>
    <row r="3257" spans="2:5" x14ac:dyDescent="0.35">
      <c r="B3257" s="42"/>
      <c r="C3257" s="2"/>
      <c r="E3257" s="2"/>
    </row>
    <row r="3258" spans="2:5" x14ac:dyDescent="0.35">
      <c r="B3258" s="42"/>
      <c r="C3258" s="2"/>
      <c r="E3258" s="2"/>
    </row>
    <row r="3259" spans="2:5" x14ac:dyDescent="0.35">
      <c r="B3259" s="42"/>
      <c r="C3259" s="2"/>
      <c r="E3259" s="2"/>
    </row>
    <row r="3260" spans="2:5" x14ac:dyDescent="0.35">
      <c r="B3260" s="42"/>
      <c r="C3260" s="2"/>
      <c r="E3260" s="2"/>
    </row>
    <row r="3261" spans="2:5" x14ac:dyDescent="0.35">
      <c r="B3261" s="42"/>
      <c r="C3261" s="2"/>
      <c r="E3261" s="2"/>
    </row>
    <row r="3262" spans="2:5" x14ac:dyDescent="0.35">
      <c r="B3262" s="42"/>
      <c r="C3262" s="2"/>
      <c r="E3262" s="2"/>
    </row>
    <row r="3263" spans="2:5" x14ac:dyDescent="0.35">
      <c r="B3263" s="42"/>
      <c r="C3263" s="2"/>
      <c r="E3263" s="2"/>
    </row>
    <row r="3264" spans="2:5" x14ac:dyDescent="0.35">
      <c r="B3264" s="42"/>
      <c r="C3264" s="2"/>
      <c r="E3264" s="2"/>
    </row>
    <row r="3265" spans="2:5" x14ac:dyDescent="0.35">
      <c r="B3265" s="42"/>
      <c r="C3265" s="2"/>
      <c r="E3265" s="2"/>
    </row>
    <row r="3266" spans="2:5" x14ac:dyDescent="0.35">
      <c r="B3266" s="42"/>
      <c r="C3266" s="2"/>
      <c r="E3266" s="2"/>
    </row>
    <row r="3267" spans="2:5" x14ac:dyDescent="0.35">
      <c r="B3267" s="42"/>
      <c r="C3267" s="2"/>
      <c r="E3267" s="2"/>
    </row>
    <row r="3268" spans="2:5" x14ac:dyDescent="0.35">
      <c r="B3268" s="42"/>
      <c r="C3268" s="2"/>
      <c r="E3268" s="2"/>
    </row>
    <row r="3269" spans="2:5" x14ac:dyDescent="0.35">
      <c r="B3269" s="42"/>
      <c r="C3269" s="2"/>
      <c r="E3269" s="2"/>
    </row>
    <row r="3270" spans="2:5" x14ac:dyDescent="0.35">
      <c r="B3270" s="42"/>
      <c r="C3270" s="2"/>
      <c r="E3270" s="2"/>
    </row>
    <row r="3271" spans="2:5" x14ac:dyDescent="0.35">
      <c r="B3271" s="42"/>
      <c r="C3271" s="2"/>
      <c r="E3271" s="2"/>
    </row>
    <row r="3272" spans="2:5" x14ac:dyDescent="0.35">
      <c r="B3272" s="42"/>
      <c r="C3272" s="2"/>
      <c r="E3272" s="2"/>
    </row>
    <row r="3273" spans="2:5" x14ac:dyDescent="0.35">
      <c r="B3273" s="42"/>
      <c r="C3273" s="2"/>
      <c r="E3273" s="2"/>
    </row>
    <row r="3274" spans="2:5" x14ac:dyDescent="0.35">
      <c r="B3274" s="42"/>
      <c r="C3274" s="2"/>
      <c r="E3274" s="2"/>
    </row>
    <row r="3275" spans="2:5" x14ac:dyDescent="0.35">
      <c r="B3275" s="42"/>
      <c r="C3275" s="2"/>
      <c r="E3275" s="2"/>
    </row>
    <row r="3276" spans="2:5" x14ac:dyDescent="0.35">
      <c r="B3276" s="42"/>
      <c r="C3276" s="2"/>
      <c r="E3276" s="2"/>
    </row>
    <row r="3277" spans="2:5" x14ac:dyDescent="0.35">
      <c r="B3277" s="42"/>
      <c r="C3277" s="2"/>
      <c r="E3277" s="2"/>
    </row>
    <row r="3278" spans="2:5" x14ac:dyDescent="0.35">
      <c r="B3278" s="42"/>
      <c r="C3278" s="2"/>
      <c r="E3278" s="2"/>
    </row>
    <row r="3279" spans="2:5" x14ac:dyDescent="0.35">
      <c r="B3279" s="42"/>
      <c r="C3279" s="2"/>
      <c r="E3279" s="2"/>
    </row>
    <row r="3280" spans="2:5" x14ac:dyDescent="0.35">
      <c r="B3280" s="42"/>
      <c r="C3280" s="2"/>
      <c r="E3280" s="2"/>
    </row>
    <row r="3281" spans="2:5" x14ac:dyDescent="0.35">
      <c r="B3281" s="42"/>
      <c r="C3281" s="2"/>
      <c r="E3281" s="2"/>
    </row>
    <row r="3282" spans="2:5" x14ac:dyDescent="0.35">
      <c r="B3282" s="42"/>
      <c r="C3282" s="2"/>
      <c r="E3282" s="2"/>
    </row>
    <row r="3283" spans="2:5" x14ac:dyDescent="0.35">
      <c r="B3283" s="42"/>
      <c r="C3283" s="2"/>
      <c r="E3283" s="2"/>
    </row>
    <row r="3284" spans="2:5" x14ac:dyDescent="0.35">
      <c r="B3284" s="42"/>
      <c r="C3284" s="2"/>
      <c r="E3284" s="2"/>
    </row>
    <row r="3285" spans="2:5" x14ac:dyDescent="0.35">
      <c r="B3285" s="42"/>
      <c r="C3285" s="2"/>
      <c r="E3285" s="2"/>
    </row>
    <row r="3286" spans="2:5" x14ac:dyDescent="0.35">
      <c r="B3286" s="42"/>
      <c r="C3286" s="2"/>
      <c r="E3286" s="2"/>
    </row>
    <row r="3287" spans="2:5" x14ac:dyDescent="0.35">
      <c r="B3287" s="42"/>
      <c r="C3287" s="2"/>
      <c r="E3287" s="2"/>
    </row>
    <row r="3288" spans="2:5" x14ac:dyDescent="0.35">
      <c r="B3288" s="42"/>
      <c r="C3288" s="2"/>
      <c r="E3288" s="2"/>
    </row>
    <row r="3289" spans="2:5" x14ac:dyDescent="0.35">
      <c r="B3289" s="42"/>
      <c r="C3289" s="2"/>
      <c r="E3289" s="2"/>
    </row>
    <row r="3290" spans="2:5" x14ac:dyDescent="0.35">
      <c r="B3290" s="42"/>
      <c r="C3290" s="2"/>
      <c r="E3290" s="2"/>
    </row>
    <row r="3291" spans="2:5" x14ac:dyDescent="0.35">
      <c r="B3291" s="42"/>
      <c r="C3291" s="2"/>
      <c r="E3291" s="2"/>
    </row>
    <row r="3292" spans="2:5" x14ac:dyDescent="0.35">
      <c r="B3292" s="42"/>
      <c r="C3292" s="2"/>
      <c r="E3292" s="2"/>
    </row>
    <row r="3293" spans="2:5" x14ac:dyDescent="0.35">
      <c r="B3293" s="42"/>
      <c r="C3293" s="2"/>
      <c r="E3293" s="2"/>
    </row>
    <row r="3294" spans="2:5" x14ac:dyDescent="0.35">
      <c r="B3294" s="42"/>
      <c r="C3294" s="2"/>
      <c r="E3294" s="2"/>
    </row>
    <row r="3295" spans="2:5" x14ac:dyDescent="0.35">
      <c r="B3295" s="42"/>
      <c r="C3295" s="2"/>
      <c r="E3295" s="2"/>
    </row>
    <row r="3296" spans="2:5" x14ac:dyDescent="0.35">
      <c r="B3296" s="42"/>
      <c r="C3296" s="2"/>
      <c r="E3296" s="2"/>
    </row>
    <row r="3297" spans="2:5" x14ac:dyDescent="0.35">
      <c r="B3297" s="42"/>
      <c r="C3297" s="2"/>
      <c r="E3297" s="2"/>
    </row>
    <row r="3298" spans="2:5" x14ac:dyDescent="0.35">
      <c r="B3298" s="42"/>
      <c r="C3298" s="2"/>
      <c r="E3298" s="2"/>
    </row>
    <row r="3299" spans="2:5" x14ac:dyDescent="0.35">
      <c r="B3299" s="42"/>
      <c r="C3299" s="2"/>
      <c r="E3299" s="2"/>
    </row>
    <row r="3300" spans="2:5" x14ac:dyDescent="0.35">
      <c r="B3300" s="42"/>
      <c r="C3300" s="2"/>
      <c r="E3300" s="2"/>
    </row>
    <row r="3301" spans="2:5" x14ac:dyDescent="0.35">
      <c r="B3301" s="42"/>
      <c r="C3301" s="2"/>
      <c r="E3301" s="2"/>
    </row>
    <row r="3302" spans="2:5" x14ac:dyDescent="0.35">
      <c r="B3302" s="42"/>
      <c r="C3302" s="2"/>
      <c r="E3302" s="2"/>
    </row>
    <row r="3303" spans="2:5" x14ac:dyDescent="0.35">
      <c r="B3303" s="42"/>
      <c r="C3303" s="2"/>
      <c r="E3303" s="2"/>
    </row>
    <row r="3304" spans="2:5" x14ac:dyDescent="0.35">
      <c r="B3304" s="42"/>
      <c r="C3304" s="2"/>
      <c r="E3304" s="2"/>
    </row>
    <row r="3305" spans="2:5" x14ac:dyDescent="0.35">
      <c r="B3305" s="42"/>
      <c r="C3305" s="2"/>
      <c r="E3305" s="2"/>
    </row>
    <row r="3306" spans="2:5" x14ac:dyDescent="0.35">
      <c r="B3306" s="42"/>
      <c r="C3306" s="2"/>
      <c r="E3306" s="2"/>
    </row>
    <row r="3307" spans="2:5" x14ac:dyDescent="0.35">
      <c r="B3307" s="42"/>
      <c r="C3307" s="2"/>
      <c r="E3307" s="2"/>
    </row>
    <row r="3308" spans="2:5" x14ac:dyDescent="0.35">
      <c r="B3308" s="42"/>
      <c r="C3308" s="2"/>
      <c r="E3308" s="2"/>
    </row>
    <row r="3309" spans="2:5" x14ac:dyDescent="0.35">
      <c r="B3309" s="42"/>
      <c r="C3309" s="2"/>
      <c r="E3309" s="2"/>
    </row>
    <row r="3310" spans="2:5" x14ac:dyDescent="0.35">
      <c r="B3310" s="42"/>
      <c r="C3310" s="2"/>
      <c r="E3310" s="2"/>
    </row>
    <row r="3311" spans="2:5" x14ac:dyDescent="0.35">
      <c r="B3311" s="42"/>
      <c r="C3311" s="2"/>
      <c r="E3311" s="2"/>
    </row>
    <row r="3312" spans="2:5" x14ac:dyDescent="0.35">
      <c r="B3312" s="42"/>
      <c r="C3312" s="2"/>
      <c r="E3312" s="2"/>
    </row>
    <row r="3313" spans="2:5" x14ac:dyDescent="0.35">
      <c r="B3313" s="42"/>
      <c r="C3313" s="2"/>
      <c r="E3313" s="2"/>
    </row>
    <row r="3314" spans="2:5" x14ac:dyDescent="0.35">
      <c r="B3314" s="42"/>
      <c r="C3314" s="2"/>
      <c r="E3314" s="2"/>
    </row>
    <row r="3315" spans="2:5" x14ac:dyDescent="0.35">
      <c r="B3315" s="42"/>
      <c r="C3315" s="2"/>
      <c r="E3315" s="2"/>
    </row>
    <row r="3316" spans="2:5" x14ac:dyDescent="0.35">
      <c r="B3316" s="42"/>
      <c r="C3316" s="2"/>
      <c r="E3316" s="2"/>
    </row>
    <row r="3317" spans="2:5" x14ac:dyDescent="0.35">
      <c r="B3317" s="42"/>
      <c r="C3317" s="2"/>
      <c r="E3317" s="2"/>
    </row>
    <row r="3318" spans="2:5" x14ac:dyDescent="0.35">
      <c r="B3318" s="42"/>
      <c r="C3318" s="2"/>
      <c r="E3318" s="2"/>
    </row>
    <row r="3319" spans="2:5" x14ac:dyDescent="0.35">
      <c r="B3319" s="42"/>
      <c r="C3319" s="2"/>
      <c r="E3319" s="2"/>
    </row>
    <row r="3320" spans="2:5" x14ac:dyDescent="0.35">
      <c r="B3320" s="42"/>
      <c r="C3320" s="2"/>
      <c r="E3320" s="2"/>
    </row>
    <row r="3321" spans="2:5" x14ac:dyDescent="0.35">
      <c r="B3321" s="42"/>
      <c r="C3321" s="2"/>
      <c r="E3321" s="2"/>
    </row>
    <row r="3322" spans="2:5" x14ac:dyDescent="0.35">
      <c r="B3322" s="42"/>
      <c r="C3322" s="2"/>
      <c r="E3322" s="2"/>
    </row>
    <row r="3323" spans="2:5" x14ac:dyDescent="0.35">
      <c r="B3323" s="42"/>
      <c r="C3323" s="2"/>
      <c r="E3323" s="2"/>
    </row>
    <row r="3324" spans="2:5" x14ac:dyDescent="0.35">
      <c r="B3324" s="42"/>
      <c r="C3324" s="2"/>
      <c r="E3324" s="2"/>
    </row>
    <row r="3325" spans="2:5" x14ac:dyDescent="0.35">
      <c r="B3325" s="42"/>
      <c r="C3325" s="2"/>
      <c r="E3325" s="2"/>
    </row>
    <row r="3326" spans="2:5" x14ac:dyDescent="0.35">
      <c r="B3326" s="42"/>
      <c r="C3326" s="2"/>
      <c r="E3326" s="2"/>
    </row>
    <row r="3327" spans="2:5" x14ac:dyDescent="0.35">
      <c r="B3327" s="42"/>
      <c r="C3327" s="2"/>
      <c r="E3327" s="2"/>
    </row>
    <row r="3328" spans="2:5" x14ac:dyDescent="0.35">
      <c r="B3328" s="42"/>
      <c r="C3328" s="2"/>
      <c r="E3328" s="2"/>
    </row>
    <row r="3329" spans="2:5" x14ac:dyDescent="0.35">
      <c r="B3329" s="42"/>
      <c r="C3329" s="2"/>
      <c r="E3329" s="2"/>
    </row>
    <row r="3330" spans="2:5" x14ac:dyDescent="0.35">
      <c r="B3330" s="42"/>
      <c r="C3330" s="2"/>
      <c r="E3330" s="2"/>
    </row>
    <row r="3331" spans="2:5" x14ac:dyDescent="0.35">
      <c r="B3331" s="42"/>
      <c r="C3331" s="2"/>
      <c r="E3331" s="2"/>
    </row>
    <row r="3332" spans="2:5" x14ac:dyDescent="0.35">
      <c r="B3332" s="42"/>
      <c r="C3332" s="2"/>
      <c r="E3332" s="2"/>
    </row>
    <row r="3333" spans="2:5" x14ac:dyDescent="0.35">
      <c r="B3333" s="42"/>
      <c r="C3333" s="2"/>
      <c r="E3333" s="2"/>
    </row>
    <row r="3334" spans="2:5" x14ac:dyDescent="0.35">
      <c r="B3334" s="42"/>
      <c r="C3334" s="2"/>
      <c r="E3334" s="2"/>
    </row>
    <row r="3335" spans="2:5" x14ac:dyDescent="0.35">
      <c r="B3335" s="42"/>
      <c r="C3335" s="2"/>
      <c r="E3335" s="2"/>
    </row>
    <row r="3336" spans="2:5" x14ac:dyDescent="0.35">
      <c r="B3336" s="42"/>
      <c r="C3336" s="2"/>
      <c r="E3336" s="2"/>
    </row>
    <row r="3337" spans="2:5" x14ac:dyDescent="0.35">
      <c r="B3337" s="42"/>
      <c r="C3337" s="2"/>
      <c r="E3337" s="2"/>
    </row>
    <row r="3338" spans="2:5" x14ac:dyDescent="0.35">
      <c r="B3338" s="42"/>
      <c r="C3338" s="2"/>
      <c r="E3338" s="2"/>
    </row>
    <row r="3339" spans="2:5" x14ac:dyDescent="0.35">
      <c r="B3339" s="42"/>
      <c r="C3339" s="2"/>
      <c r="E3339" s="2"/>
    </row>
    <row r="3340" spans="2:5" x14ac:dyDescent="0.35">
      <c r="B3340" s="42"/>
      <c r="C3340" s="2"/>
      <c r="E3340" s="2"/>
    </row>
    <row r="3341" spans="2:5" x14ac:dyDescent="0.35">
      <c r="B3341" s="42"/>
      <c r="C3341" s="2"/>
      <c r="E3341" s="2"/>
    </row>
    <row r="3342" spans="2:5" x14ac:dyDescent="0.35">
      <c r="B3342" s="42"/>
      <c r="C3342" s="2"/>
      <c r="E3342" s="2"/>
    </row>
    <row r="3343" spans="2:5" x14ac:dyDescent="0.35">
      <c r="B3343" s="42"/>
      <c r="C3343" s="2"/>
      <c r="E3343" s="2"/>
    </row>
    <row r="3344" spans="2:5" x14ac:dyDescent="0.35">
      <c r="B3344" s="42"/>
      <c r="C3344" s="2"/>
      <c r="E3344" s="2"/>
    </row>
    <row r="3345" spans="2:5" x14ac:dyDescent="0.35">
      <c r="B3345" s="42"/>
      <c r="C3345" s="2"/>
      <c r="E3345" s="2"/>
    </row>
    <row r="3346" spans="2:5" x14ac:dyDescent="0.35">
      <c r="B3346" s="42"/>
      <c r="C3346" s="2"/>
      <c r="E3346" s="2"/>
    </row>
    <row r="3347" spans="2:5" x14ac:dyDescent="0.35">
      <c r="B3347" s="42"/>
      <c r="C3347" s="2"/>
      <c r="E3347" s="2"/>
    </row>
    <row r="3348" spans="2:5" x14ac:dyDescent="0.35">
      <c r="B3348" s="42"/>
      <c r="C3348" s="2"/>
      <c r="E3348" s="2"/>
    </row>
    <row r="3349" spans="2:5" x14ac:dyDescent="0.35">
      <c r="B3349" s="42"/>
      <c r="C3349" s="2"/>
      <c r="E3349" s="2"/>
    </row>
    <row r="3350" spans="2:5" x14ac:dyDescent="0.35">
      <c r="B3350" s="42"/>
      <c r="C3350" s="2"/>
      <c r="E3350" s="2"/>
    </row>
    <row r="3351" spans="2:5" x14ac:dyDescent="0.35">
      <c r="B3351" s="42"/>
      <c r="C3351" s="2"/>
      <c r="E3351" s="2"/>
    </row>
    <row r="3352" spans="2:5" x14ac:dyDescent="0.35">
      <c r="B3352" s="42"/>
      <c r="C3352" s="2"/>
      <c r="E3352" s="2"/>
    </row>
    <row r="3353" spans="2:5" x14ac:dyDescent="0.35">
      <c r="B3353" s="42"/>
      <c r="C3353" s="2"/>
      <c r="E3353" s="2"/>
    </row>
    <row r="3354" spans="2:5" x14ac:dyDescent="0.35">
      <c r="B3354" s="42"/>
      <c r="C3354" s="2"/>
      <c r="E3354" s="2"/>
    </row>
    <row r="3355" spans="2:5" x14ac:dyDescent="0.35">
      <c r="B3355" s="42"/>
      <c r="C3355" s="2"/>
      <c r="E3355" s="2"/>
    </row>
    <row r="3356" spans="2:5" x14ac:dyDescent="0.35">
      <c r="B3356" s="42"/>
      <c r="C3356" s="2"/>
      <c r="E3356" s="2"/>
    </row>
    <row r="3357" spans="2:5" x14ac:dyDescent="0.35">
      <c r="B3357" s="42"/>
      <c r="C3357" s="2"/>
      <c r="E3357" s="2"/>
    </row>
    <row r="3358" spans="2:5" x14ac:dyDescent="0.35">
      <c r="B3358" s="42"/>
      <c r="C3358" s="2"/>
      <c r="E3358" s="2"/>
    </row>
    <row r="3359" spans="2:5" x14ac:dyDescent="0.35">
      <c r="B3359" s="42"/>
      <c r="C3359" s="2"/>
      <c r="E3359" s="2"/>
    </row>
    <row r="3360" spans="2:5" x14ac:dyDescent="0.35">
      <c r="B3360" s="42"/>
      <c r="C3360" s="2"/>
      <c r="E3360" s="2"/>
    </row>
    <row r="3361" spans="2:5" x14ac:dyDescent="0.35">
      <c r="B3361" s="42"/>
      <c r="C3361" s="2"/>
      <c r="E3361" s="2"/>
    </row>
    <row r="3362" spans="2:5" x14ac:dyDescent="0.35">
      <c r="B3362" s="42"/>
      <c r="C3362" s="2"/>
      <c r="E3362" s="2"/>
    </row>
    <row r="3363" spans="2:5" x14ac:dyDescent="0.35">
      <c r="B3363" s="42"/>
      <c r="C3363" s="2"/>
      <c r="E3363" s="2"/>
    </row>
    <row r="3364" spans="2:5" x14ac:dyDescent="0.35">
      <c r="B3364" s="42"/>
      <c r="C3364" s="2"/>
      <c r="E3364" s="2"/>
    </row>
    <row r="3365" spans="2:5" x14ac:dyDescent="0.35">
      <c r="B3365" s="42"/>
      <c r="C3365" s="2"/>
      <c r="E3365" s="2"/>
    </row>
    <row r="3366" spans="2:5" x14ac:dyDescent="0.35">
      <c r="B3366" s="42"/>
      <c r="C3366" s="2"/>
      <c r="E3366" s="2"/>
    </row>
    <row r="3367" spans="2:5" x14ac:dyDescent="0.35">
      <c r="B3367" s="42"/>
      <c r="C3367" s="2"/>
      <c r="E3367" s="2"/>
    </row>
    <row r="3368" spans="2:5" x14ac:dyDescent="0.35">
      <c r="B3368" s="42"/>
      <c r="C3368" s="2"/>
      <c r="E3368" s="2"/>
    </row>
    <row r="3369" spans="2:5" x14ac:dyDescent="0.35">
      <c r="B3369" s="42"/>
      <c r="C3369" s="2"/>
      <c r="E3369" s="2"/>
    </row>
    <row r="3370" spans="2:5" x14ac:dyDescent="0.35">
      <c r="B3370" s="42"/>
      <c r="C3370" s="2"/>
      <c r="E3370" s="2"/>
    </row>
    <row r="3371" spans="2:5" x14ac:dyDescent="0.35">
      <c r="B3371" s="42"/>
      <c r="C3371" s="2"/>
      <c r="E3371" s="2"/>
    </row>
    <row r="3372" spans="2:5" x14ac:dyDescent="0.35">
      <c r="B3372" s="42"/>
      <c r="C3372" s="2"/>
      <c r="E3372" s="2"/>
    </row>
    <row r="3373" spans="2:5" x14ac:dyDescent="0.35">
      <c r="B3373" s="42"/>
      <c r="C3373" s="2"/>
      <c r="E3373" s="2"/>
    </row>
    <row r="3374" spans="2:5" x14ac:dyDescent="0.35">
      <c r="B3374" s="42"/>
      <c r="C3374" s="2"/>
      <c r="E3374" s="2"/>
    </row>
    <row r="3375" spans="2:5" x14ac:dyDescent="0.35">
      <c r="B3375" s="42"/>
      <c r="C3375" s="2"/>
      <c r="E3375" s="2"/>
    </row>
    <row r="3376" spans="2:5" x14ac:dyDescent="0.35">
      <c r="B3376" s="42"/>
      <c r="C3376" s="2"/>
      <c r="E3376" s="2"/>
    </row>
    <row r="3377" spans="2:5" x14ac:dyDescent="0.35">
      <c r="B3377" s="42"/>
      <c r="C3377" s="2"/>
      <c r="E3377" s="2"/>
    </row>
    <row r="3378" spans="2:5" x14ac:dyDescent="0.35">
      <c r="B3378" s="42"/>
      <c r="C3378" s="2"/>
      <c r="E3378" s="2"/>
    </row>
    <row r="3379" spans="2:5" x14ac:dyDescent="0.35">
      <c r="B3379" s="42"/>
      <c r="C3379" s="2"/>
      <c r="E3379" s="2"/>
    </row>
    <row r="3380" spans="2:5" x14ac:dyDescent="0.35">
      <c r="B3380" s="42"/>
      <c r="C3380" s="2"/>
      <c r="E3380" s="2"/>
    </row>
    <row r="3381" spans="2:5" x14ac:dyDescent="0.35">
      <c r="B3381" s="42"/>
      <c r="C3381" s="2"/>
      <c r="E3381" s="2"/>
    </row>
    <row r="3382" spans="2:5" x14ac:dyDescent="0.35">
      <c r="B3382" s="42"/>
      <c r="C3382" s="2"/>
      <c r="E3382" s="2"/>
    </row>
    <row r="3383" spans="2:5" x14ac:dyDescent="0.35">
      <c r="B3383" s="42"/>
      <c r="C3383" s="2"/>
      <c r="E3383" s="2"/>
    </row>
    <row r="3384" spans="2:5" x14ac:dyDescent="0.35">
      <c r="B3384" s="42"/>
      <c r="C3384" s="2"/>
      <c r="E3384" s="2"/>
    </row>
    <row r="3385" spans="2:5" x14ac:dyDescent="0.35">
      <c r="B3385" s="42"/>
      <c r="C3385" s="2"/>
      <c r="E3385" s="2"/>
    </row>
    <row r="3386" spans="2:5" x14ac:dyDescent="0.35">
      <c r="B3386" s="42"/>
      <c r="C3386" s="2"/>
      <c r="E3386" s="2"/>
    </row>
    <row r="3387" spans="2:5" x14ac:dyDescent="0.35">
      <c r="B3387" s="42"/>
      <c r="C3387" s="2"/>
      <c r="E3387" s="2"/>
    </row>
    <row r="3388" spans="2:5" x14ac:dyDescent="0.35">
      <c r="B3388" s="42"/>
      <c r="C3388" s="2"/>
      <c r="E3388" s="2"/>
    </row>
    <row r="3389" spans="2:5" x14ac:dyDescent="0.35">
      <c r="B3389" s="42"/>
      <c r="C3389" s="2"/>
      <c r="E3389" s="2"/>
    </row>
    <row r="3390" spans="2:5" x14ac:dyDescent="0.35">
      <c r="B3390" s="42"/>
      <c r="C3390" s="2"/>
      <c r="E3390" s="2"/>
    </row>
    <row r="3391" spans="2:5" x14ac:dyDescent="0.35">
      <c r="B3391" s="42"/>
      <c r="C3391" s="2"/>
      <c r="E3391" s="2"/>
    </row>
    <row r="3392" spans="2:5" x14ac:dyDescent="0.35">
      <c r="B3392" s="42"/>
      <c r="C3392" s="2"/>
      <c r="E3392" s="2"/>
    </row>
    <row r="3393" spans="2:5" x14ac:dyDescent="0.35">
      <c r="B3393" s="42"/>
      <c r="C3393" s="2"/>
      <c r="E3393" s="2"/>
    </row>
    <row r="3394" spans="2:5" x14ac:dyDescent="0.35">
      <c r="B3394" s="42"/>
      <c r="C3394" s="2"/>
      <c r="E3394" s="2"/>
    </row>
    <row r="3395" spans="2:5" x14ac:dyDescent="0.35">
      <c r="B3395" s="42"/>
      <c r="C3395" s="2"/>
      <c r="E3395" s="2"/>
    </row>
    <row r="3396" spans="2:5" x14ac:dyDescent="0.35">
      <c r="B3396" s="42"/>
      <c r="C3396" s="2"/>
      <c r="E3396" s="2"/>
    </row>
    <row r="3397" spans="2:5" x14ac:dyDescent="0.35">
      <c r="B3397" s="42"/>
      <c r="C3397" s="2"/>
      <c r="E3397" s="2"/>
    </row>
    <row r="3398" spans="2:5" x14ac:dyDescent="0.35">
      <c r="B3398" s="42"/>
      <c r="C3398" s="2"/>
      <c r="E3398" s="2"/>
    </row>
    <row r="3399" spans="2:5" x14ac:dyDescent="0.35">
      <c r="B3399" s="42"/>
      <c r="C3399" s="2"/>
      <c r="E3399" s="2"/>
    </row>
    <row r="3400" spans="2:5" x14ac:dyDescent="0.35">
      <c r="B3400" s="42"/>
      <c r="C3400" s="2"/>
      <c r="E3400" s="2"/>
    </row>
    <row r="3401" spans="2:5" x14ac:dyDescent="0.35">
      <c r="B3401" s="42"/>
      <c r="C3401" s="2"/>
      <c r="E3401" s="2"/>
    </row>
    <row r="3402" spans="2:5" x14ac:dyDescent="0.35">
      <c r="B3402" s="42"/>
      <c r="C3402" s="2"/>
      <c r="E3402" s="2"/>
    </row>
    <row r="3403" spans="2:5" x14ac:dyDescent="0.35">
      <c r="B3403" s="42"/>
      <c r="C3403" s="2"/>
      <c r="E3403" s="2"/>
    </row>
    <row r="3404" spans="2:5" x14ac:dyDescent="0.35">
      <c r="B3404" s="42"/>
      <c r="C3404" s="2"/>
      <c r="E3404" s="2"/>
    </row>
    <row r="3405" spans="2:5" x14ac:dyDescent="0.35">
      <c r="B3405" s="42"/>
      <c r="C3405" s="2"/>
      <c r="E3405" s="2"/>
    </row>
    <row r="3406" spans="2:5" x14ac:dyDescent="0.35">
      <c r="B3406" s="42"/>
      <c r="C3406" s="2"/>
      <c r="E3406" s="2"/>
    </row>
    <row r="3407" spans="2:5" x14ac:dyDescent="0.35">
      <c r="B3407" s="42"/>
      <c r="C3407" s="2"/>
      <c r="E3407" s="2"/>
    </row>
    <row r="3408" spans="2:5" x14ac:dyDescent="0.35">
      <c r="B3408" s="42"/>
      <c r="C3408" s="2"/>
      <c r="E3408" s="2"/>
    </row>
    <row r="3409" spans="2:5" x14ac:dyDescent="0.35">
      <c r="B3409" s="42"/>
      <c r="C3409" s="2"/>
      <c r="E3409" s="2"/>
    </row>
    <row r="3410" spans="2:5" x14ac:dyDescent="0.35">
      <c r="B3410" s="42"/>
      <c r="C3410" s="2"/>
      <c r="E3410" s="2"/>
    </row>
    <row r="3411" spans="2:5" x14ac:dyDescent="0.35">
      <c r="B3411" s="42"/>
      <c r="C3411" s="2"/>
      <c r="E3411" s="2"/>
    </row>
    <row r="3412" spans="2:5" x14ac:dyDescent="0.35">
      <c r="B3412" s="42"/>
      <c r="C3412" s="2"/>
      <c r="E3412" s="2"/>
    </row>
    <row r="3413" spans="2:5" x14ac:dyDescent="0.35">
      <c r="B3413" s="42"/>
      <c r="C3413" s="2"/>
      <c r="E3413" s="2"/>
    </row>
    <row r="3414" spans="2:5" x14ac:dyDescent="0.35">
      <c r="B3414" s="42"/>
      <c r="C3414" s="2"/>
      <c r="E3414" s="2"/>
    </row>
    <row r="3415" spans="2:5" x14ac:dyDescent="0.35">
      <c r="B3415" s="42"/>
      <c r="C3415" s="2"/>
      <c r="E3415" s="2"/>
    </row>
    <row r="3416" spans="2:5" x14ac:dyDescent="0.35">
      <c r="B3416" s="42"/>
      <c r="C3416" s="2"/>
      <c r="E3416" s="2"/>
    </row>
    <row r="3417" spans="2:5" x14ac:dyDescent="0.35">
      <c r="B3417" s="42"/>
      <c r="C3417" s="2"/>
      <c r="E3417" s="2"/>
    </row>
    <row r="3418" spans="2:5" x14ac:dyDescent="0.35">
      <c r="B3418" s="42"/>
      <c r="C3418" s="2"/>
      <c r="E3418" s="2"/>
    </row>
    <row r="3419" spans="2:5" x14ac:dyDescent="0.35">
      <c r="B3419" s="42"/>
      <c r="C3419" s="2"/>
      <c r="E3419" s="2"/>
    </row>
    <row r="3420" spans="2:5" x14ac:dyDescent="0.35">
      <c r="B3420" s="42"/>
      <c r="C3420" s="2"/>
      <c r="E3420" s="2"/>
    </row>
    <row r="3421" spans="2:5" x14ac:dyDescent="0.35">
      <c r="B3421" s="42"/>
      <c r="C3421" s="2"/>
      <c r="E3421" s="2"/>
    </row>
    <row r="3422" spans="2:5" x14ac:dyDescent="0.35">
      <c r="B3422" s="42"/>
      <c r="C3422" s="2"/>
      <c r="E3422" s="2"/>
    </row>
    <row r="3423" spans="2:5" x14ac:dyDescent="0.35">
      <c r="B3423" s="42"/>
      <c r="C3423" s="2"/>
      <c r="E3423" s="2"/>
    </row>
    <row r="3424" spans="2:5" x14ac:dyDescent="0.35">
      <c r="B3424" s="42"/>
      <c r="C3424" s="2"/>
      <c r="E3424" s="2"/>
    </row>
    <row r="3425" spans="2:5" x14ac:dyDescent="0.35">
      <c r="B3425" s="42"/>
      <c r="C3425" s="2"/>
      <c r="E3425" s="2"/>
    </row>
    <row r="3426" spans="2:5" x14ac:dyDescent="0.35">
      <c r="B3426" s="42"/>
      <c r="C3426" s="2"/>
      <c r="E3426" s="2"/>
    </row>
    <row r="3427" spans="2:5" x14ac:dyDescent="0.35">
      <c r="B3427" s="42"/>
      <c r="C3427" s="2"/>
      <c r="E3427" s="2"/>
    </row>
    <row r="3428" spans="2:5" x14ac:dyDescent="0.35">
      <c r="B3428" s="42"/>
      <c r="C3428" s="2"/>
      <c r="E3428" s="2"/>
    </row>
    <row r="3429" spans="2:5" x14ac:dyDescent="0.35">
      <c r="B3429" s="42"/>
      <c r="C3429" s="2"/>
      <c r="E3429" s="2"/>
    </row>
    <row r="3430" spans="2:5" x14ac:dyDescent="0.35">
      <c r="B3430" s="42"/>
      <c r="C3430" s="2"/>
      <c r="E3430" s="2"/>
    </row>
    <row r="3431" spans="2:5" x14ac:dyDescent="0.35">
      <c r="B3431" s="42"/>
      <c r="C3431" s="2"/>
      <c r="E3431" s="2"/>
    </row>
    <row r="3432" spans="2:5" x14ac:dyDescent="0.35">
      <c r="B3432" s="42"/>
      <c r="C3432" s="2"/>
      <c r="E3432" s="2"/>
    </row>
    <row r="3433" spans="2:5" x14ac:dyDescent="0.35">
      <c r="B3433" s="42"/>
      <c r="C3433" s="2"/>
      <c r="E3433" s="2"/>
    </row>
    <row r="3434" spans="2:5" x14ac:dyDescent="0.35">
      <c r="B3434" s="42"/>
      <c r="C3434" s="2"/>
      <c r="E3434" s="2"/>
    </row>
    <row r="3435" spans="2:5" x14ac:dyDescent="0.35">
      <c r="B3435" s="42"/>
      <c r="C3435" s="2"/>
      <c r="E3435" s="2"/>
    </row>
    <row r="3436" spans="2:5" x14ac:dyDescent="0.35">
      <c r="B3436" s="42"/>
      <c r="C3436" s="2"/>
      <c r="E3436" s="2"/>
    </row>
    <row r="3437" spans="2:5" x14ac:dyDescent="0.35">
      <c r="B3437" s="42"/>
      <c r="C3437" s="2"/>
      <c r="E3437" s="2"/>
    </row>
    <row r="3438" spans="2:5" x14ac:dyDescent="0.35">
      <c r="B3438" s="42"/>
      <c r="C3438" s="2"/>
      <c r="E3438" s="2"/>
    </row>
    <row r="3439" spans="2:5" x14ac:dyDescent="0.35">
      <c r="B3439" s="42"/>
      <c r="C3439" s="2"/>
      <c r="E3439" s="2"/>
    </row>
    <row r="3440" spans="2:5" x14ac:dyDescent="0.35">
      <c r="B3440" s="42"/>
      <c r="C3440" s="2"/>
      <c r="E3440" s="2"/>
    </row>
    <row r="3441" spans="2:5" x14ac:dyDescent="0.35">
      <c r="B3441" s="42"/>
      <c r="C3441" s="2"/>
      <c r="E3441" s="2"/>
    </row>
    <row r="3442" spans="2:5" x14ac:dyDescent="0.35">
      <c r="B3442" s="42"/>
      <c r="C3442" s="2"/>
      <c r="E3442" s="2"/>
    </row>
    <row r="3443" spans="2:5" x14ac:dyDescent="0.35">
      <c r="B3443" s="42"/>
      <c r="C3443" s="2"/>
      <c r="E3443" s="2"/>
    </row>
    <row r="3444" spans="2:5" x14ac:dyDescent="0.35">
      <c r="B3444" s="42"/>
      <c r="C3444" s="2"/>
      <c r="E3444" s="2"/>
    </row>
    <row r="3445" spans="2:5" x14ac:dyDescent="0.35">
      <c r="B3445" s="42"/>
      <c r="C3445" s="2"/>
      <c r="E3445" s="2"/>
    </row>
    <row r="3446" spans="2:5" x14ac:dyDescent="0.35">
      <c r="B3446" s="42"/>
      <c r="C3446" s="2"/>
      <c r="E3446" s="2"/>
    </row>
    <row r="3447" spans="2:5" x14ac:dyDescent="0.35">
      <c r="B3447" s="42"/>
      <c r="C3447" s="2"/>
      <c r="E3447" s="2"/>
    </row>
    <row r="3448" spans="2:5" x14ac:dyDescent="0.35">
      <c r="B3448" s="42"/>
      <c r="C3448" s="2"/>
      <c r="E3448" s="2"/>
    </row>
    <row r="3449" spans="2:5" x14ac:dyDescent="0.35">
      <c r="B3449" s="42"/>
      <c r="C3449" s="2"/>
      <c r="E3449" s="2"/>
    </row>
    <row r="3450" spans="2:5" x14ac:dyDescent="0.35">
      <c r="B3450" s="42"/>
      <c r="C3450" s="2"/>
      <c r="E3450" s="2"/>
    </row>
    <row r="3451" spans="2:5" x14ac:dyDescent="0.35">
      <c r="B3451" s="42"/>
      <c r="C3451" s="2"/>
      <c r="E3451" s="2"/>
    </row>
    <row r="3452" spans="2:5" x14ac:dyDescent="0.35">
      <c r="B3452" s="42"/>
      <c r="C3452" s="2"/>
      <c r="E3452" s="2"/>
    </row>
    <row r="3453" spans="2:5" x14ac:dyDescent="0.35">
      <c r="B3453" s="42"/>
      <c r="C3453" s="2"/>
      <c r="E3453" s="2"/>
    </row>
    <row r="3454" spans="2:5" x14ac:dyDescent="0.35">
      <c r="B3454" s="42"/>
      <c r="C3454" s="2"/>
      <c r="E3454" s="2"/>
    </row>
    <row r="3455" spans="2:5" x14ac:dyDescent="0.35">
      <c r="B3455" s="42"/>
      <c r="C3455" s="2"/>
      <c r="E3455" s="2"/>
    </row>
    <row r="3456" spans="2:5" x14ac:dyDescent="0.35">
      <c r="B3456" s="42"/>
      <c r="C3456" s="2"/>
      <c r="E3456" s="2"/>
    </row>
    <row r="3457" spans="2:5" x14ac:dyDescent="0.35">
      <c r="B3457" s="42"/>
      <c r="C3457" s="2"/>
      <c r="E3457" s="2"/>
    </row>
    <row r="3458" spans="2:5" x14ac:dyDescent="0.35">
      <c r="B3458" s="42"/>
      <c r="C3458" s="2"/>
      <c r="E3458" s="2"/>
    </row>
    <row r="3459" spans="2:5" x14ac:dyDescent="0.35">
      <c r="B3459" s="42"/>
      <c r="C3459" s="2"/>
      <c r="E3459" s="2"/>
    </row>
    <row r="3460" spans="2:5" x14ac:dyDescent="0.35">
      <c r="B3460" s="42"/>
      <c r="C3460" s="2"/>
      <c r="E3460" s="2"/>
    </row>
    <row r="3461" spans="2:5" x14ac:dyDescent="0.35">
      <c r="B3461" s="42"/>
      <c r="C3461" s="2"/>
      <c r="E3461" s="2"/>
    </row>
    <row r="3462" spans="2:5" x14ac:dyDescent="0.35">
      <c r="B3462" s="42"/>
      <c r="C3462" s="2"/>
      <c r="E3462" s="2"/>
    </row>
    <row r="3463" spans="2:5" x14ac:dyDescent="0.35">
      <c r="B3463" s="42"/>
      <c r="C3463" s="2"/>
      <c r="E3463" s="2"/>
    </row>
    <row r="3464" spans="2:5" x14ac:dyDescent="0.35">
      <c r="B3464" s="42"/>
      <c r="C3464" s="2"/>
      <c r="E3464" s="2"/>
    </row>
    <row r="3465" spans="2:5" x14ac:dyDescent="0.35">
      <c r="B3465" s="42"/>
      <c r="C3465" s="2"/>
      <c r="E3465" s="2"/>
    </row>
    <row r="3466" spans="2:5" x14ac:dyDescent="0.35">
      <c r="B3466" s="42"/>
      <c r="C3466" s="2"/>
      <c r="E3466" s="2"/>
    </row>
    <row r="3467" spans="2:5" x14ac:dyDescent="0.35">
      <c r="B3467" s="42"/>
      <c r="C3467" s="2"/>
      <c r="E3467" s="2"/>
    </row>
    <row r="3468" spans="2:5" x14ac:dyDescent="0.35">
      <c r="B3468" s="42"/>
      <c r="C3468" s="2"/>
      <c r="E3468" s="2"/>
    </row>
    <row r="3469" spans="2:5" x14ac:dyDescent="0.35">
      <c r="B3469" s="42"/>
      <c r="C3469" s="2"/>
      <c r="E3469" s="2"/>
    </row>
    <row r="3470" spans="2:5" x14ac:dyDescent="0.35">
      <c r="B3470" s="42"/>
      <c r="C3470" s="2"/>
      <c r="E3470" s="2"/>
    </row>
    <row r="3471" spans="2:5" x14ac:dyDescent="0.35">
      <c r="B3471" s="42"/>
      <c r="C3471" s="2"/>
      <c r="E3471" s="2"/>
    </row>
    <row r="3472" spans="2:5" x14ac:dyDescent="0.35">
      <c r="B3472" s="42"/>
      <c r="C3472" s="2"/>
      <c r="E3472" s="2"/>
    </row>
    <row r="3473" spans="2:5" x14ac:dyDescent="0.35">
      <c r="B3473" s="42"/>
      <c r="C3473" s="2"/>
      <c r="E3473" s="2"/>
    </row>
    <row r="3474" spans="2:5" x14ac:dyDescent="0.35">
      <c r="B3474" s="42"/>
      <c r="C3474" s="2"/>
      <c r="E3474" s="2"/>
    </row>
    <row r="3475" spans="2:5" x14ac:dyDescent="0.35">
      <c r="B3475" s="42"/>
      <c r="C3475" s="2"/>
      <c r="E3475" s="2"/>
    </row>
    <row r="3476" spans="2:5" x14ac:dyDescent="0.35">
      <c r="B3476" s="42"/>
      <c r="C3476" s="2"/>
      <c r="E3476" s="2"/>
    </row>
    <row r="3477" spans="2:5" x14ac:dyDescent="0.35">
      <c r="B3477" s="42"/>
      <c r="C3477" s="2"/>
      <c r="E3477" s="2"/>
    </row>
    <row r="3478" spans="2:5" x14ac:dyDescent="0.35">
      <c r="B3478" s="42"/>
      <c r="C3478" s="2"/>
      <c r="E3478" s="2"/>
    </row>
    <row r="3479" spans="2:5" x14ac:dyDescent="0.35">
      <c r="B3479" s="42"/>
      <c r="C3479" s="2"/>
      <c r="E3479" s="2"/>
    </row>
    <row r="3480" spans="2:5" x14ac:dyDescent="0.35">
      <c r="B3480" s="42"/>
      <c r="C3480" s="2"/>
      <c r="E3480" s="2"/>
    </row>
    <row r="3481" spans="2:5" x14ac:dyDescent="0.35">
      <c r="B3481" s="42"/>
      <c r="C3481" s="2"/>
      <c r="E3481" s="2"/>
    </row>
    <row r="3482" spans="2:5" x14ac:dyDescent="0.35">
      <c r="B3482" s="42"/>
      <c r="C3482" s="2"/>
      <c r="E3482" s="2"/>
    </row>
    <row r="3483" spans="2:5" x14ac:dyDescent="0.35">
      <c r="B3483" s="42"/>
      <c r="C3483" s="2"/>
      <c r="E3483" s="2"/>
    </row>
    <row r="3484" spans="2:5" x14ac:dyDescent="0.35">
      <c r="B3484" s="42"/>
      <c r="C3484" s="2"/>
      <c r="E3484" s="2"/>
    </row>
    <row r="3485" spans="2:5" x14ac:dyDescent="0.35">
      <c r="B3485" s="42"/>
      <c r="C3485" s="2"/>
      <c r="E3485" s="2"/>
    </row>
    <row r="3486" spans="2:5" x14ac:dyDescent="0.35">
      <c r="B3486" s="42"/>
      <c r="C3486" s="2"/>
      <c r="E3486" s="2"/>
    </row>
    <row r="3487" spans="2:5" x14ac:dyDescent="0.35">
      <c r="B3487" s="42"/>
      <c r="C3487" s="2"/>
      <c r="E3487" s="2"/>
    </row>
    <row r="3488" spans="2:5" x14ac:dyDescent="0.35">
      <c r="B3488" s="42"/>
      <c r="C3488" s="2"/>
      <c r="E3488" s="2"/>
    </row>
    <row r="3489" spans="2:5" x14ac:dyDescent="0.35">
      <c r="B3489" s="42"/>
      <c r="C3489" s="2"/>
      <c r="E3489" s="2"/>
    </row>
    <row r="3490" spans="2:5" x14ac:dyDescent="0.35">
      <c r="B3490" s="42"/>
      <c r="C3490" s="2"/>
      <c r="E3490" s="2"/>
    </row>
    <row r="3491" spans="2:5" x14ac:dyDescent="0.35">
      <c r="B3491" s="42"/>
      <c r="C3491" s="2"/>
      <c r="E3491" s="2"/>
    </row>
    <row r="3492" spans="2:5" x14ac:dyDescent="0.35">
      <c r="B3492" s="42"/>
      <c r="C3492" s="2"/>
      <c r="E3492" s="2"/>
    </row>
    <row r="3493" spans="2:5" x14ac:dyDescent="0.35">
      <c r="B3493" s="42"/>
      <c r="C3493" s="2"/>
      <c r="E3493" s="2"/>
    </row>
    <row r="3494" spans="2:5" x14ac:dyDescent="0.35">
      <c r="B3494" s="42"/>
      <c r="C3494" s="2"/>
      <c r="E3494" s="2"/>
    </row>
    <row r="3495" spans="2:5" x14ac:dyDescent="0.35">
      <c r="B3495" s="42"/>
      <c r="C3495" s="2"/>
      <c r="E3495" s="2"/>
    </row>
    <row r="3496" spans="2:5" x14ac:dyDescent="0.35">
      <c r="B3496" s="42"/>
      <c r="C3496" s="2"/>
      <c r="E3496" s="2"/>
    </row>
    <row r="3497" spans="2:5" x14ac:dyDescent="0.35">
      <c r="B3497" s="42"/>
      <c r="C3497" s="2"/>
      <c r="E3497" s="2"/>
    </row>
    <row r="3498" spans="2:5" x14ac:dyDescent="0.35">
      <c r="B3498" s="42"/>
      <c r="C3498" s="2"/>
      <c r="E3498" s="2"/>
    </row>
    <row r="3499" spans="2:5" x14ac:dyDescent="0.35">
      <c r="B3499" s="42"/>
      <c r="C3499" s="2"/>
      <c r="E3499" s="2"/>
    </row>
    <row r="3500" spans="2:5" x14ac:dyDescent="0.35">
      <c r="B3500" s="42"/>
      <c r="C3500" s="2"/>
      <c r="E3500" s="2"/>
    </row>
    <row r="3501" spans="2:5" x14ac:dyDescent="0.35">
      <c r="B3501" s="42"/>
      <c r="C3501" s="2"/>
      <c r="E3501" s="2"/>
    </row>
    <row r="3502" spans="2:5" x14ac:dyDescent="0.35">
      <c r="B3502" s="42"/>
      <c r="C3502" s="2"/>
      <c r="E3502" s="2"/>
    </row>
    <row r="3503" spans="2:5" x14ac:dyDescent="0.35">
      <c r="B3503" s="42"/>
      <c r="C3503" s="2"/>
      <c r="E3503" s="2"/>
    </row>
    <row r="3504" spans="2:5" x14ac:dyDescent="0.35">
      <c r="B3504" s="42"/>
      <c r="C3504" s="2"/>
      <c r="E3504" s="2"/>
    </row>
    <row r="3505" spans="2:5" x14ac:dyDescent="0.35">
      <c r="B3505" s="42"/>
      <c r="C3505" s="2"/>
      <c r="E3505" s="2"/>
    </row>
    <row r="3506" spans="2:5" x14ac:dyDescent="0.35">
      <c r="B3506" s="42"/>
      <c r="C3506" s="2"/>
      <c r="E3506" s="2"/>
    </row>
    <row r="3507" spans="2:5" x14ac:dyDescent="0.35">
      <c r="B3507" s="42"/>
      <c r="C3507" s="2"/>
      <c r="E3507" s="2"/>
    </row>
    <row r="3508" spans="2:5" x14ac:dyDescent="0.35">
      <c r="B3508" s="42"/>
      <c r="C3508" s="2"/>
      <c r="E3508" s="2"/>
    </row>
    <row r="3509" spans="2:5" x14ac:dyDescent="0.35">
      <c r="B3509" s="42"/>
      <c r="C3509" s="2"/>
      <c r="E3509" s="2"/>
    </row>
    <row r="3510" spans="2:5" x14ac:dyDescent="0.35">
      <c r="B3510" s="42"/>
      <c r="C3510" s="2"/>
      <c r="E3510" s="2"/>
    </row>
    <row r="3511" spans="2:5" x14ac:dyDescent="0.35">
      <c r="B3511" s="42"/>
      <c r="C3511" s="2"/>
      <c r="E3511" s="2"/>
    </row>
    <row r="3512" spans="2:5" x14ac:dyDescent="0.35">
      <c r="B3512" s="42"/>
      <c r="C3512" s="2"/>
      <c r="E3512" s="2"/>
    </row>
    <row r="3513" spans="2:5" x14ac:dyDescent="0.35">
      <c r="B3513" s="42"/>
      <c r="C3513" s="2"/>
      <c r="E3513" s="2"/>
    </row>
    <row r="3514" spans="2:5" x14ac:dyDescent="0.35">
      <c r="B3514" s="42"/>
      <c r="C3514" s="2"/>
      <c r="E3514" s="2"/>
    </row>
    <row r="3515" spans="2:5" x14ac:dyDescent="0.35">
      <c r="B3515" s="42"/>
      <c r="C3515" s="2"/>
      <c r="E3515" s="2"/>
    </row>
    <row r="3516" spans="2:5" x14ac:dyDescent="0.35">
      <c r="B3516" s="42"/>
      <c r="C3516" s="2"/>
      <c r="E3516" s="2"/>
    </row>
    <row r="3517" spans="2:5" x14ac:dyDescent="0.35">
      <c r="B3517" s="42"/>
      <c r="C3517" s="2"/>
      <c r="E3517" s="2"/>
    </row>
    <row r="3518" spans="2:5" x14ac:dyDescent="0.35">
      <c r="B3518" s="42"/>
      <c r="C3518" s="2"/>
      <c r="E3518" s="2"/>
    </row>
    <row r="3519" spans="2:5" x14ac:dyDescent="0.35">
      <c r="B3519" s="42"/>
      <c r="C3519" s="2"/>
      <c r="E3519" s="2"/>
    </row>
    <row r="3520" spans="2:5" x14ac:dyDescent="0.35">
      <c r="B3520" s="42"/>
      <c r="C3520" s="2"/>
      <c r="E3520" s="2"/>
    </row>
    <row r="3521" spans="2:5" x14ac:dyDescent="0.35">
      <c r="B3521" s="42"/>
      <c r="C3521" s="2"/>
      <c r="E3521" s="2"/>
    </row>
    <row r="3522" spans="2:5" x14ac:dyDescent="0.35">
      <c r="B3522" s="42"/>
      <c r="C3522" s="2"/>
      <c r="E3522" s="2"/>
    </row>
    <row r="3523" spans="2:5" x14ac:dyDescent="0.35">
      <c r="B3523" s="42"/>
      <c r="C3523" s="2"/>
      <c r="E3523" s="2"/>
    </row>
    <row r="3524" spans="2:5" x14ac:dyDescent="0.35">
      <c r="B3524" s="42"/>
      <c r="C3524" s="2"/>
      <c r="E3524" s="2"/>
    </row>
    <row r="3525" spans="2:5" x14ac:dyDescent="0.35">
      <c r="B3525" s="42"/>
      <c r="C3525" s="2"/>
      <c r="E3525" s="2"/>
    </row>
    <row r="3526" spans="2:5" x14ac:dyDescent="0.35">
      <c r="B3526" s="42"/>
      <c r="C3526" s="2"/>
      <c r="E3526" s="2"/>
    </row>
    <row r="3527" spans="2:5" x14ac:dyDescent="0.35">
      <c r="B3527" s="42"/>
      <c r="C3527" s="2"/>
      <c r="E3527" s="2"/>
    </row>
    <row r="3528" spans="2:5" x14ac:dyDescent="0.35">
      <c r="B3528" s="42"/>
      <c r="C3528" s="2"/>
      <c r="E3528" s="2"/>
    </row>
    <row r="3529" spans="2:5" x14ac:dyDescent="0.35">
      <c r="B3529" s="42"/>
      <c r="C3529" s="2"/>
      <c r="E3529" s="2"/>
    </row>
    <row r="3530" spans="2:5" x14ac:dyDescent="0.35">
      <c r="B3530" s="42"/>
      <c r="C3530" s="2"/>
      <c r="E3530" s="2"/>
    </row>
    <row r="3531" spans="2:5" x14ac:dyDescent="0.35">
      <c r="B3531" s="42"/>
      <c r="C3531" s="2"/>
      <c r="E3531" s="2"/>
    </row>
    <row r="3532" spans="2:5" x14ac:dyDescent="0.35">
      <c r="B3532" s="42"/>
      <c r="C3532" s="2"/>
      <c r="E3532" s="2"/>
    </row>
    <row r="3533" spans="2:5" x14ac:dyDescent="0.35">
      <c r="B3533" s="42"/>
      <c r="C3533" s="2"/>
      <c r="E3533" s="2"/>
    </row>
    <row r="3534" spans="2:5" x14ac:dyDescent="0.35">
      <c r="B3534" s="42"/>
      <c r="C3534" s="2"/>
      <c r="E3534" s="2"/>
    </row>
    <row r="3535" spans="2:5" x14ac:dyDescent="0.35">
      <c r="B3535" s="42"/>
      <c r="C3535" s="2"/>
      <c r="E3535" s="2"/>
    </row>
    <row r="3536" spans="2:5" x14ac:dyDescent="0.35">
      <c r="B3536" s="42"/>
      <c r="C3536" s="2"/>
      <c r="E3536" s="2"/>
    </row>
    <row r="3537" spans="2:5" x14ac:dyDescent="0.35">
      <c r="B3537" s="42"/>
      <c r="C3537" s="2"/>
      <c r="E3537" s="2"/>
    </row>
    <row r="3538" spans="2:5" x14ac:dyDescent="0.35">
      <c r="B3538" s="42"/>
      <c r="C3538" s="2"/>
      <c r="E3538" s="2"/>
    </row>
    <row r="3539" spans="2:5" x14ac:dyDescent="0.35">
      <c r="B3539" s="42"/>
      <c r="C3539" s="2"/>
      <c r="E3539" s="2"/>
    </row>
    <row r="3540" spans="2:5" x14ac:dyDescent="0.35">
      <c r="B3540" s="42"/>
      <c r="C3540" s="2"/>
      <c r="E3540" s="2"/>
    </row>
    <row r="3541" spans="2:5" x14ac:dyDescent="0.35">
      <c r="B3541" s="42"/>
      <c r="C3541" s="2"/>
      <c r="E3541" s="2"/>
    </row>
    <row r="3542" spans="2:5" x14ac:dyDescent="0.35">
      <c r="B3542" s="42"/>
      <c r="C3542" s="2"/>
      <c r="E3542" s="2"/>
    </row>
    <row r="3543" spans="2:5" x14ac:dyDescent="0.35">
      <c r="B3543" s="42"/>
      <c r="C3543" s="2"/>
      <c r="E3543" s="2"/>
    </row>
    <row r="3544" spans="2:5" x14ac:dyDescent="0.35">
      <c r="B3544" s="42"/>
      <c r="C3544" s="2"/>
      <c r="E3544" s="2"/>
    </row>
    <row r="3545" spans="2:5" x14ac:dyDescent="0.35">
      <c r="B3545" s="42"/>
      <c r="C3545" s="2"/>
      <c r="E3545" s="2"/>
    </row>
    <row r="3546" spans="2:5" x14ac:dyDescent="0.35">
      <c r="B3546" s="42"/>
      <c r="C3546" s="2"/>
      <c r="E3546" s="2"/>
    </row>
    <row r="3547" spans="2:5" x14ac:dyDescent="0.35">
      <c r="B3547" s="42"/>
      <c r="C3547" s="2"/>
      <c r="E3547" s="2"/>
    </row>
    <row r="3548" spans="2:5" x14ac:dyDescent="0.35">
      <c r="B3548" s="42"/>
      <c r="C3548" s="2"/>
      <c r="E3548" s="2"/>
    </row>
    <row r="3549" spans="2:5" x14ac:dyDescent="0.35">
      <c r="B3549" s="42"/>
      <c r="C3549" s="2"/>
      <c r="E3549" s="2"/>
    </row>
    <row r="3550" spans="2:5" x14ac:dyDescent="0.35">
      <c r="B3550" s="42"/>
      <c r="C3550" s="2"/>
      <c r="E3550" s="2"/>
    </row>
    <row r="3551" spans="2:5" x14ac:dyDescent="0.35">
      <c r="B3551" s="42"/>
      <c r="C3551" s="2"/>
      <c r="E3551" s="2"/>
    </row>
    <row r="3552" spans="2:5" x14ac:dyDescent="0.35">
      <c r="B3552" s="42"/>
      <c r="C3552" s="2"/>
      <c r="E3552" s="2"/>
    </row>
    <row r="3553" spans="2:5" x14ac:dyDescent="0.35">
      <c r="B3553" s="42"/>
      <c r="C3553" s="2"/>
      <c r="E3553" s="2"/>
    </row>
    <row r="3554" spans="2:5" x14ac:dyDescent="0.35">
      <c r="B3554" s="42"/>
      <c r="C3554" s="2"/>
      <c r="E3554" s="2"/>
    </row>
    <row r="3555" spans="2:5" x14ac:dyDescent="0.35">
      <c r="B3555" s="42"/>
      <c r="C3555" s="2"/>
      <c r="E3555" s="2"/>
    </row>
    <row r="3556" spans="2:5" x14ac:dyDescent="0.35">
      <c r="B3556" s="42"/>
      <c r="C3556" s="2"/>
      <c r="E3556" s="2"/>
    </row>
    <row r="3557" spans="2:5" x14ac:dyDescent="0.35">
      <c r="B3557" s="42"/>
      <c r="C3557" s="2"/>
      <c r="E3557" s="2"/>
    </row>
    <row r="3558" spans="2:5" x14ac:dyDescent="0.35">
      <c r="B3558" s="42"/>
      <c r="C3558" s="2"/>
      <c r="E3558" s="2"/>
    </row>
    <row r="3559" spans="2:5" x14ac:dyDescent="0.35">
      <c r="B3559" s="42"/>
      <c r="C3559" s="2"/>
      <c r="E3559" s="2"/>
    </row>
    <row r="3560" spans="2:5" x14ac:dyDescent="0.35">
      <c r="B3560" s="42"/>
      <c r="C3560" s="2"/>
      <c r="E3560" s="2"/>
    </row>
    <row r="3561" spans="2:5" x14ac:dyDescent="0.35">
      <c r="B3561" s="42"/>
      <c r="C3561" s="2"/>
      <c r="E3561" s="2"/>
    </row>
    <row r="3562" spans="2:5" x14ac:dyDescent="0.35">
      <c r="B3562" s="42"/>
      <c r="C3562" s="2"/>
      <c r="E3562" s="2"/>
    </row>
    <row r="3563" spans="2:5" x14ac:dyDescent="0.35">
      <c r="B3563" s="42"/>
      <c r="C3563" s="2"/>
      <c r="E3563" s="2"/>
    </row>
    <row r="3564" spans="2:5" x14ac:dyDescent="0.35">
      <c r="B3564" s="42"/>
      <c r="C3564" s="2"/>
      <c r="E3564" s="2"/>
    </row>
    <row r="3565" spans="2:5" x14ac:dyDescent="0.35">
      <c r="B3565" s="42"/>
      <c r="C3565" s="2"/>
      <c r="E3565" s="2"/>
    </row>
    <row r="3566" spans="2:5" x14ac:dyDescent="0.35">
      <c r="B3566" s="42"/>
      <c r="C3566" s="2"/>
      <c r="E3566" s="2"/>
    </row>
    <row r="3567" spans="2:5" x14ac:dyDescent="0.35">
      <c r="B3567" s="42"/>
      <c r="C3567" s="2"/>
      <c r="E3567" s="2"/>
    </row>
    <row r="3568" spans="2:5" x14ac:dyDescent="0.35">
      <c r="B3568" s="42"/>
      <c r="C3568" s="2"/>
      <c r="E3568" s="2"/>
    </row>
    <row r="3569" spans="2:5" x14ac:dyDescent="0.35">
      <c r="B3569" s="42"/>
      <c r="C3569" s="2"/>
      <c r="E3569" s="2"/>
    </row>
    <row r="3570" spans="2:5" x14ac:dyDescent="0.35">
      <c r="B3570" s="42"/>
      <c r="C3570" s="2"/>
      <c r="E3570" s="2"/>
    </row>
    <row r="3571" spans="2:5" x14ac:dyDescent="0.35">
      <c r="B3571" s="42"/>
      <c r="C3571" s="2"/>
      <c r="E3571" s="2"/>
    </row>
    <row r="3572" spans="2:5" x14ac:dyDescent="0.35">
      <c r="B3572" s="42"/>
      <c r="C3572" s="2"/>
      <c r="E3572" s="2"/>
    </row>
    <row r="3573" spans="2:5" x14ac:dyDescent="0.35">
      <c r="B3573" s="42"/>
      <c r="C3573" s="2"/>
      <c r="E3573" s="2"/>
    </row>
    <row r="3574" spans="2:5" x14ac:dyDescent="0.35">
      <c r="B3574" s="42"/>
      <c r="C3574" s="2"/>
      <c r="E3574" s="2"/>
    </row>
    <row r="3575" spans="2:5" x14ac:dyDescent="0.35">
      <c r="B3575" s="42"/>
      <c r="C3575" s="2"/>
      <c r="E3575" s="2"/>
    </row>
    <row r="3576" spans="2:5" x14ac:dyDescent="0.35">
      <c r="B3576" s="42"/>
      <c r="C3576" s="2"/>
      <c r="E3576" s="2"/>
    </row>
    <row r="3577" spans="2:5" x14ac:dyDescent="0.35">
      <c r="B3577" s="42"/>
      <c r="C3577" s="2"/>
      <c r="E3577" s="2"/>
    </row>
    <row r="3578" spans="2:5" x14ac:dyDescent="0.35">
      <c r="B3578" s="42"/>
      <c r="C3578" s="2"/>
      <c r="E3578" s="2"/>
    </row>
    <row r="3579" spans="2:5" x14ac:dyDescent="0.35">
      <c r="B3579" s="42"/>
      <c r="C3579" s="2"/>
      <c r="E3579" s="2"/>
    </row>
    <row r="3580" spans="2:5" x14ac:dyDescent="0.35">
      <c r="B3580" s="42"/>
      <c r="C3580" s="2"/>
      <c r="E3580" s="2"/>
    </row>
    <row r="3581" spans="2:5" x14ac:dyDescent="0.35">
      <c r="B3581" s="42"/>
      <c r="C3581" s="2"/>
      <c r="E3581" s="2"/>
    </row>
    <row r="3582" spans="2:5" x14ac:dyDescent="0.35">
      <c r="B3582" s="42"/>
      <c r="C3582" s="2"/>
      <c r="E3582" s="2"/>
    </row>
    <row r="3583" spans="2:5" x14ac:dyDescent="0.35">
      <c r="B3583" s="42"/>
      <c r="C3583" s="2"/>
      <c r="E3583" s="2"/>
    </row>
    <row r="3584" spans="2:5" x14ac:dyDescent="0.35">
      <c r="B3584" s="42"/>
      <c r="C3584" s="2"/>
      <c r="E3584" s="2"/>
    </row>
    <row r="3585" spans="2:5" x14ac:dyDescent="0.35">
      <c r="B3585" s="42"/>
      <c r="C3585" s="2"/>
      <c r="E3585" s="2"/>
    </row>
    <row r="3586" spans="2:5" x14ac:dyDescent="0.35">
      <c r="B3586" s="42"/>
      <c r="C3586" s="2"/>
      <c r="E3586" s="2"/>
    </row>
    <row r="3587" spans="2:5" x14ac:dyDescent="0.35">
      <c r="B3587" s="42"/>
      <c r="C3587" s="2"/>
      <c r="E3587" s="2"/>
    </row>
    <row r="3588" spans="2:5" x14ac:dyDescent="0.35">
      <c r="B3588" s="42"/>
      <c r="C3588" s="2"/>
      <c r="E3588" s="2"/>
    </row>
    <row r="3589" spans="2:5" x14ac:dyDescent="0.35">
      <c r="B3589" s="42"/>
      <c r="C3589" s="2"/>
      <c r="E3589" s="2"/>
    </row>
    <row r="3590" spans="2:5" x14ac:dyDescent="0.35">
      <c r="B3590" s="42"/>
      <c r="C3590" s="2"/>
      <c r="E3590" s="2"/>
    </row>
    <row r="3591" spans="2:5" x14ac:dyDescent="0.35">
      <c r="B3591" s="42"/>
      <c r="C3591" s="2"/>
      <c r="E3591" s="2"/>
    </row>
    <row r="3592" spans="2:5" x14ac:dyDescent="0.35">
      <c r="B3592" s="42"/>
      <c r="C3592" s="2"/>
      <c r="E3592" s="2"/>
    </row>
    <row r="3593" spans="2:5" x14ac:dyDescent="0.35">
      <c r="B3593" s="42"/>
      <c r="C3593" s="2"/>
      <c r="E3593" s="2"/>
    </row>
    <row r="3594" spans="2:5" x14ac:dyDescent="0.35">
      <c r="B3594" s="42"/>
      <c r="C3594" s="2"/>
      <c r="E3594" s="2"/>
    </row>
    <row r="3595" spans="2:5" x14ac:dyDescent="0.35">
      <c r="B3595" s="42"/>
      <c r="C3595" s="2"/>
      <c r="E3595" s="2"/>
    </row>
    <row r="3596" spans="2:5" x14ac:dyDescent="0.35">
      <c r="B3596" s="42"/>
      <c r="C3596" s="2"/>
      <c r="E3596" s="2"/>
    </row>
    <row r="3597" spans="2:5" x14ac:dyDescent="0.35">
      <c r="B3597" s="42"/>
      <c r="C3597" s="2"/>
      <c r="E3597" s="2"/>
    </row>
    <row r="3598" spans="2:5" x14ac:dyDescent="0.35">
      <c r="B3598" s="42"/>
      <c r="C3598" s="2"/>
      <c r="E3598" s="2"/>
    </row>
    <row r="3599" spans="2:5" x14ac:dyDescent="0.35">
      <c r="B3599" s="42"/>
      <c r="C3599" s="2"/>
      <c r="E3599" s="2"/>
    </row>
    <row r="3600" spans="2:5" x14ac:dyDescent="0.35">
      <c r="B3600" s="42"/>
      <c r="C3600" s="2"/>
      <c r="E3600" s="2"/>
    </row>
    <row r="3601" spans="2:5" x14ac:dyDescent="0.35">
      <c r="B3601" s="42"/>
      <c r="C3601" s="2"/>
      <c r="E3601" s="2"/>
    </row>
    <row r="3602" spans="2:5" x14ac:dyDescent="0.35">
      <c r="B3602" s="42"/>
      <c r="C3602" s="2"/>
      <c r="E3602" s="2"/>
    </row>
    <row r="3603" spans="2:5" x14ac:dyDescent="0.35">
      <c r="B3603" s="42"/>
      <c r="C3603" s="2"/>
      <c r="E3603" s="2"/>
    </row>
    <row r="3604" spans="2:5" x14ac:dyDescent="0.35">
      <c r="B3604" s="42"/>
      <c r="C3604" s="2"/>
      <c r="E3604" s="2"/>
    </row>
    <row r="3605" spans="2:5" x14ac:dyDescent="0.35">
      <c r="B3605" s="42"/>
      <c r="C3605" s="2"/>
      <c r="E3605" s="2"/>
    </row>
    <row r="3606" spans="2:5" x14ac:dyDescent="0.35">
      <c r="B3606" s="42"/>
      <c r="C3606" s="2"/>
      <c r="E3606" s="2"/>
    </row>
    <row r="3607" spans="2:5" x14ac:dyDescent="0.35">
      <c r="B3607" s="42"/>
      <c r="C3607" s="2"/>
      <c r="E3607" s="2"/>
    </row>
    <row r="3608" spans="2:5" x14ac:dyDescent="0.35">
      <c r="B3608" s="42"/>
      <c r="C3608" s="2"/>
      <c r="E3608" s="2"/>
    </row>
    <row r="3609" spans="2:5" x14ac:dyDescent="0.35">
      <c r="B3609" s="42"/>
      <c r="C3609" s="2"/>
      <c r="E3609" s="2"/>
    </row>
    <row r="3610" spans="2:5" x14ac:dyDescent="0.35">
      <c r="B3610" s="42"/>
      <c r="C3610" s="2"/>
      <c r="E3610" s="2"/>
    </row>
    <row r="3611" spans="2:5" x14ac:dyDescent="0.35">
      <c r="B3611" s="42"/>
      <c r="C3611" s="2"/>
      <c r="E3611" s="2"/>
    </row>
    <row r="3612" spans="2:5" x14ac:dyDescent="0.35">
      <c r="B3612" s="42"/>
      <c r="C3612" s="2"/>
      <c r="E3612" s="2"/>
    </row>
    <row r="3613" spans="2:5" x14ac:dyDescent="0.35">
      <c r="B3613" s="42"/>
      <c r="C3613" s="2"/>
      <c r="E3613" s="2"/>
    </row>
    <row r="3614" spans="2:5" x14ac:dyDescent="0.35">
      <c r="B3614" s="42"/>
      <c r="C3614" s="2"/>
      <c r="E3614" s="2"/>
    </row>
    <row r="3615" spans="2:5" x14ac:dyDescent="0.35">
      <c r="B3615" s="42"/>
      <c r="C3615" s="2"/>
      <c r="E3615" s="2"/>
    </row>
    <row r="3616" spans="2:5" x14ac:dyDescent="0.35">
      <c r="B3616" s="42"/>
      <c r="C3616" s="2"/>
      <c r="E3616" s="2"/>
    </row>
    <row r="3617" spans="2:5" x14ac:dyDescent="0.35">
      <c r="B3617" s="42"/>
      <c r="C3617" s="2"/>
      <c r="E3617" s="2"/>
    </row>
    <row r="3618" spans="2:5" x14ac:dyDescent="0.35">
      <c r="B3618" s="42"/>
      <c r="C3618" s="2"/>
      <c r="E3618" s="2"/>
    </row>
    <row r="3619" spans="2:5" x14ac:dyDescent="0.35">
      <c r="B3619" s="42"/>
      <c r="C3619" s="2"/>
      <c r="E3619" s="2"/>
    </row>
    <row r="3620" spans="2:5" x14ac:dyDescent="0.35">
      <c r="B3620" s="42"/>
      <c r="C3620" s="2"/>
      <c r="E3620" s="2"/>
    </row>
    <row r="3621" spans="2:5" x14ac:dyDescent="0.35">
      <c r="B3621" s="42"/>
      <c r="C3621" s="2"/>
      <c r="E3621" s="2"/>
    </row>
    <row r="3622" spans="2:5" x14ac:dyDescent="0.35">
      <c r="B3622" s="42"/>
      <c r="C3622" s="2"/>
      <c r="E3622" s="2"/>
    </row>
    <row r="3623" spans="2:5" x14ac:dyDescent="0.35">
      <c r="B3623" s="42"/>
      <c r="C3623" s="2"/>
      <c r="E3623" s="2"/>
    </row>
    <row r="3624" spans="2:5" x14ac:dyDescent="0.35">
      <c r="B3624" s="42"/>
      <c r="C3624" s="2"/>
      <c r="E3624" s="2"/>
    </row>
    <row r="3625" spans="2:5" x14ac:dyDescent="0.35">
      <c r="B3625" s="42"/>
      <c r="C3625" s="2"/>
      <c r="E3625" s="2"/>
    </row>
    <row r="3626" spans="2:5" x14ac:dyDescent="0.35">
      <c r="B3626" s="42"/>
      <c r="C3626" s="2"/>
      <c r="E3626" s="2"/>
    </row>
    <row r="3627" spans="2:5" x14ac:dyDescent="0.35">
      <c r="B3627" s="42"/>
      <c r="C3627" s="2"/>
      <c r="E3627" s="2"/>
    </row>
    <row r="3628" spans="2:5" x14ac:dyDescent="0.35">
      <c r="B3628" s="42"/>
      <c r="C3628" s="2"/>
      <c r="E3628" s="2"/>
    </row>
    <row r="3629" spans="2:5" x14ac:dyDescent="0.35">
      <c r="B3629" s="42"/>
      <c r="C3629" s="2"/>
      <c r="E3629" s="2"/>
    </row>
    <row r="3630" spans="2:5" x14ac:dyDescent="0.35">
      <c r="B3630" s="42"/>
      <c r="C3630" s="2"/>
      <c r="E3630" s="2"/>
    </row>
    <row r="3631" spans="2:5" x14ac:dyDescent="0.35">
      <c r="B3631" s="42"/>
      <c r="C3631" s="2"/>
      <c r="E3631" s="2"/>
    </row>
    <row r="3632" spans="2:5" x14ac:dyDescent="0.35">
      <c r="B3632" s="42"/>
      <c r="C3632" s="2"/>
      <c r="E3632" s="2"/>
    </row>
    <row r="3633" spans="2:5" x14ac:dyDescent="0.35">
      <c r="B3633" s="42"/>
      <c r="C3633" s="2"/>
      <c r="E3633" s="2"/>
    </row>
    <row r="3634" spans="2:5" x14ac:dyDescent="0.35">
      <c r="B3634" s="42"/>
      <c r="C3634" s="2"/>
      <c r="E3634" s="2"/>
    </row>
    <row r="3635" spans="2:5" x14ac:dyDescent="0.35">
      <c r="B3635" s="42"/>
      <c r="C3635" s="2"/>
      <c r="E3635" s="2"/>
    </row>
    <row r="3636" spans="2:5" x14ac:dyDescent="0.35">
      <c r="B3636" s="42"/>
      <c r="C3636" s="2"/>
      <c r="E3636" s="2"/>
    </row>
    <row r="3637" spans="2:5" x14ac:dyDescent="0.35">
      <c r="B3637" s="42"/>
      <c r="C3637" s="2"/>
      <c r="E3637" s="2"/>
    </row>
    <row r="3638" spans="2:5" x14ac:dyDescent="0.35">
      <c r="B3638" s="42"/>
      <c r="C3638" s="2"/>
      <c r="E3638" s="2"/>
    </row>
    <row r="3639" spans="2:5" x14ac:dyDescent="0.35">
      <c r="B3639" s="42"/>
      <c r="C3639" s="2"/>
      <c r="E3639" s="2"/>
    </row>
    <row r="3640" spans="2:5" x14ac:dyDescent="0.35">
      <c r="B3640" s="42"/>
      <c r="C3640" s="2"/>
      <c r="E3640" s="2"/>
    </row>
    <row r="3641" spans="2:5" x14ac:dyDescent="0.35">
      <c r="B3641" s="42"/>
      <c r="C3641" s="2"/>
      <c r="E3641" s="2"/>
    </row>
    <row r="3642" spans="2:5" x14ac:dyDescent="0.35">
      <c r="B3642" s="42"/>
      <c r="C3642" s="2"/>
      <c r="E3642" s="2"/>
    </row>
    <row r="3643" spans="2:5" x14ac:dyDescent="0.35">
      <c r="B3643" s="42"/>
      <c r="C3643" s="2"/>
      <c r="E3643" s="2"/>
    </row>
    <row r="3644" spans="2:5" x14ac:dyDescent="0.35">
      <c r="B3644" s="42"/>
      <c r="C3644" s="2"/>
      <c r="E3644" s="2"/>
    </row>
    <row r="3645" spans="2:5" x14ac:dyDescent="0.35">
      <c r="B3645" s="42"/>
      <c r="C3645" s="2"/>
      <c r="E3645" s="2"/>
    </row>
    <row r="3646" spans="2:5" x14ac:dyDescent="0.35">
      <c r="B3646" s="42"/>
      <c r="C3646" s="2"/>
      <c r="E3646" s="2"/>
    </row>
    <row r="3647" spans="2:5" x14ac:dyDescent="0.35">
      <c r="B3647" s="42"/>
      <c r="C3647" s="2"/>
      <c r="E3647" s="2"/>
    </row>
    <row r="3648" spans="2:5" x14ac:dyDescent="0.35">
      <c r="B3648" s="42"/>
      <c r="C3648" s="2"/>
      <c r="E3648" s="2"/>
    </row>
    <row r="3649" spans="2:5" x14ac:dyDescent="0.35">
      <c r="B3649" s="42"/>
      <c r="C3649" s="2"/>
      <c r="E3649" s="2"/>
    </row>
    <row r="3650" spans="2:5" x14ac:dyDescent="0.35">
      <c r="B3650" s="42"/>
      <c r="C3650" s="2"/>
      <c r="E3650" s="2"/>
    </row>
    <row r="3651" spans="2:5" x14ac:dyDescent="0.35">
      <c r="B3651" s="42"/>
      <c r="C3651" s="2"/>
      <c r="E3651" s="2"/>
    </row>
    <row r="3652" spans="2:5" x14ac:dyDescent="0.35">
      <c r="B3652" s="42"/>
      <c r="C3652" s="2"/>
      <c r="E3652" s="2"/>
    </row>
    <row r="3653" spans="2:5" x14ac:dyDescent="0.35">
      <c r="B3653" s="42"/>
      <c r="C3653" s="2"/>
      <c r="E3653" s="2"/>
    </row>
    <row r="3654" spans="2:5" x14ac:dyDescent="0.35">
      <c r="B3654" s="42"/>
      <c r="C3654" s="2"/>
      <c r="E3654" s="2"/>
    </row>
    <row r="3655" spans="2:5" x14ac:dyDescent="0.35">
      <c r="B3655" s="42"/>
      <c r="C3655" s="2"/>
      <c r="E3655" s="2"/>
    </row>
    <row r="3656" spans="2:5" x14ac:dyDescent="0.35">
      <c r="B3656" s="42"/>
      <c r="C3656" s="2"/>
      <c r="E3656" s="2"/>
    </row>
    <row r="3657" spans="2:5" x14ac:dyDescent="0.35">
      <c r="B3657" s="42"/>
      <c r="C3657" s="2"/>
      <c r="E3657" s="2"/>
    </row>
    <row r="3658" spans="2:5" x14ac:dyDescent="0.35">
      <c r="B3658" s="42"/>
      <c r="C3658" s="2"/>
      <c r="E3658" s="2"/>
    </row>
    <row r="3659" spans="2:5" x14ac:dyDescent="0.35">
      <c r="B3659" s="42"/>
      <c r="C3659" s="2"/>
      <c r="E3659" s="2"/>
    </row>
    <row r="3660" spans="2:5" x14ac:dyDescent="0.35">
      <c r="B3660" s="42"/>
      <c r="C3660" s="2"/>
      <c r="E3660" s="2"/>
    </row>
    <row r="3661" spans="2:5" x14ac:dyDescent="0.35">
      <c r="B3661" s="42"/>
      <c r="C3661" s="2"/>
      <c r="E3661" s="2"/>
    </row>
    <row r="3662" spans="2:5" x14ac:dyDescent="0.35">
      <c r="B3662" s="42"/>
      <c r="C3662" s="2"/>
      <c r="E3662" s="2"/>
    </row>
    <row r="3663" spans="2:5" x14ac:dyDescent="0.35">
      <c r="B3663" s="42"/>
      <c r="C3663" s="2"/>
      <c r="E3663" s="2"/>
    </row>
    <row r="3664" spans="2:5" x14ac:dyDescent="0.35">
      <c r="B3664" s="42"/>
      <c r="C3664" s="2"/>
      <c r="E3664" s="2"/>
    </row>
    <row r="3665" spans="2:5" x14ac:dyDescent="0.35">
      <c r="B3665" s="42"/>
      <c r="C3665" s="2"/>
      <c r="E3665" s="2"/>
    </row>
    <row r="3666" spans="2:5" x14ac:dyDescent="0.35">
      <c r="B3666" s="42"/>
      <c r="C3666" s="2"/>
      <c r="E3666" s="2"/>
    </row>
    <row r="3667" spans="2:5" x14ac:dyDescent="0.35">
      <c r="B3667" s="42"/>
      <c r="C3667" s="2"/>
      <c r="E3667" s="2"/>
    </row>
    <row r="3668" spans="2:5" x14ac:dyDescent="0.35">
      <c r="B3668" s="42"/>
      <c r="C3668" s="2"/>
      <c r="E3668" s="2"/>
    </row>
    <row r="3669" spans="2:5" x14ac:dyDescent="0.35">
      <c r="B3669" s="42"/>
      <c r="C3669" s="2"/>
      <c r="E3669" s="2"/>
    </row>
    <row r="3670" spans="2:5" x14ac:dyDescent="0.35">
      <c r="B3670" s="42"/>
      <c r="C3670" s="2"/>
      <c r="E3670" s="2"/>
    </row>
    <row r="3671" spans="2:5" x14ac:dyDescent="0.35">
      <c r="B3671" s="42"/>
      <c r="C3671" s="2"/>
      <c r="E3671" s="2"/>
    </row>
    <row r="3672" spans="2:5" x14ac:dyDescent="0.35">
      <c r="B3672" s="42"/>
      <c r="C3672" s="2"/>
      <c r="E3672" s="2"/>
    </row>
    <row r="3673" spans="2:5" x14ac:dyDescent="0.35">
      <c r="B3673" s="42"/>
      <c r="C3673" s="2"/>
      <c r="E3673" s="2"/>
    </row>
    <row r="3674" spans="2:5" x14ac:dyDescent="0.35">
      <c r="B3674" s="42"/>
      <c r="C3674" s="2"/>
      <c r="E3674" s="2"/>
    </row>
    <row r="3675" spans="2:5" x14ac:dyDescent="0.35">
      <c r="B3675" s="42"/>
      <c r="C3675" s="2"/>
      <c r="E3675" s="2"/>
    </row>
    <row r="3676" spans="2:5" x14ac:dyDescent="0.35">
      <c r="B3676" s="42"/>
      <c r="C3676" s="2"/>
      <c r="E3676" s="2"/>
    </row>
    <row r="3677" spans="2:5" x14ac:dyDescent="0.35">
      <c r="B3677" s="42"/>
      <c r="C3677" s="2"/>
      <c r="E3677" s="2"/>
    </row>
    <row r="3678" spans="2:5" x14ac:dyDescent="0.35">
      <c r="B3678" s="42"/>
      <c r="C3678" s="2"/>
      <c r="E3678" s="2"/>
    </row>
    <row r="3679" spans="2:5" x14ac:dyDescent="0.35">
      <c r="B3679" s="42"/>
      <c r="C3679" s="2"/>
      <c r="E3679" s="2"/>
    </row>
    <row r="3680" spans="2:5" x14ac:dyDescent="0.35">
      <c r="B3680" s="42"/>
      <c r="C3680" s="2"/>
      <c r="E3680" s="2"/>
    </row>
    <row r="3681" spans="2:5" x14ac:dyDescent="0.35">
      <c r="B3681" s="42"/>
      <c r="C3681" s="2"/>
      <c r="E3681" s="2"/>
    </row>
    <row r="3682" spans="2:5" x14ac:dyDescent="0.35">
      <c r="B3682" s="42"/>
      <c r="C3682" s="2"/>
      <c r="E3682" s="2"/>
    </row>
    <row r="3683" spans="2:5" x14ac:dyDescent="0.35">
      <c r="B3683" s="42"/>
      <c r="C3683" s="2"/>
      <c r="E3683" s="2"/>
    </row>
    <row r="3684" spans="2:5" x14ac:dyDescent="0.35">
      <c r="B3684" s="42"/>
      <c r="C3684" s="2"/>
      <c r="E3684" s="2"/>
    </row>
    <row r="3685" spans="2:5" x14ac:dyDescent="0.35">
      <c r="B3685" s="42"/>
      <c r="C3685" s="2"/>
      <c r="E3685" s="2"/>
    </row>
    <row r="3686" spans="2:5" x14ac:dyDescent="0.35">
      <c r="B3686" s="42"/>
      <c r="C3686" s="2"/>
      <c r="E3686" s="2"/>
    </row>
    <row r="3687" spans="2:5" x14ac:dyDescent="0.35">
      <c r="B3687" s="42"/>
      <c r="C3687" s="2"/>
      <c r="E3687" s="2"/>
    </row>
    <row r="3688" spans="2:5" x14ac:dyDescent="0.35">
      <c r="B3688" s="42"/>
      <c r="C3688" s="2"/>
      <c r="E3688" s="2"/>
    </row>
    <row r="3689" spans="2:5" x14ac:dyDescent="0.35">
      <c r="B3689" s="42"/>
      <c r="C3689" s="2"/>
      <c r="E3689" s="2"/>
    </row>
    <row r="3690" spans="2:5" x14ac:dyDescent="0.35">
      <c r="B3690" s="42"/>
      <c r="C3690" s="2"/>
      <c r="E3690" s="2"/>
    </row>
    <row r="3691" spans="2:5" x14ac:dyDescent="0.35">
      <c r="B3691" s="42"/>
      <c r="C3691" s="2"/>
      <c r="E3691" s="2"/>
    </row>
    <row r="3692" spans="2:5" x14ac:dyDescent="0.35">
      <c r="B3692" s="42"/>
      <c r="C3692" s="2"/>
      <c r="E3692" s="2"/>
    </row>
    <row r="3693" spans="2:5" x14ac:dyDescent="0.35">
      <c r="B3693" s="42"/>
      <c r="C3693" s="2"/>
      <c r="E3693" s="2"/>
    </row>
    <row r="3694" spans="2:5" x14ac:dyDescent="0.35">
      <c r="B3694" s="42"/>
      <c r="C3694" s="2"/>
      <c r="E3694" s="2"/>
    </row>
    <row r="3695" spans="2:5" x14ac:dyDescent="0.35">
      <c r="B3695" s="42"/>
      <c r="C3695" s="2"/>
      <c r="E3695" s="2"/>
    </row>
    <row r="3696" spans="2:5" x14ac:dyDescent="0.35">
      <c r="B3696" s="42"/>
      <c r="C3696" s="2"/>
      <c r="E3696" s="2"/>
    </row>
    <row r="3697" spans="2:5" x14ac:dyDescent="0.35">
      <c r="B3697" s="42"/>
      <c r="C3697" s="2"/>
      <c r="E3697" s="2"/>
    </row>
    <row r="3698" spans="2:5" x14ac:dyDescent="0.35">
      <c r="B3698" s="42"/>
      <c r="C3698" s="2"/>
      <c r="E3698" s="2"/>
    </row>
    <row r="3699" spans="2:5" x14ac:dyDescent="0.35">
      <c r="B3699" s="42"/>
      <c r="C3699" s="2"/>
      <c r="E3699" s="2"/>
    </row>
    <row r="3700" spans="2:5" x14ac:dyDescent="0.35">
      <c r="B3700" s="42"/>
      <c r="C3700" s="2"/>
      <c r="E3700" s="2"/>
    </row>
    <row r="3701" spans="2:5" x14ac:dyDescent="0.35">
      <c r="B3701" s="42"/>
      <c r="C3701" s="2"/>
      <c r="E3701" s="2"/>
    </row>
    <row r="3702" spans="2:5" x14ac:dyDescent="0.35">
      <c r="B3702" s="42"/>
      <c r="C3702" s="2"/>
      <c r="E3702" s="2"/>
    </row>
    <row r="3703" spans="2:5" x14ac:dyDescent="0.35">
      <c r="B3703" s="42"/>
      <c r="C3703" s="2"/>
      <c r="E3703" s="2"/>
    </row>
    <row r="3704" spans="2:5" x14ac:dyDescent="0.35">
      <c r="B3704" s="42"/>
      <c r="C3704" s="2"/>
      <c r="E3704" s="2"/>
    </row>
    <row r="3705" spans="2:5" x14ac:dyDescent="0.35">
      <c r="B3705" s="42"/>
      <c r="C3705" s="2"/>
      <c r="E3705" s="2"/>
    </row>
    <row r="3706" spans="2:5" x14ac:dyDescent="0.35">
      <c r="B3706" s="42"/>
      <c r="C3706" s="2"/>
      <c r="E3706" s="2"/>
    </row>
    <row r="3707" spans="2:5" x14ac:dyDescent="0.35">
      <c r="B3707" s="42"/>
      <c r="C3707" s="2"/>
      <c r="E3707" s="2"/>
    </row>
    <row r="3708" spans="2:5" x14ac:dyDescent="0.35">
      <c r="B3708" s="42"/>
      <c r="C3708" s="2"/>
      <c r="E3708" s="2"/>
    </row>
    <row r="3709" spans="2:5" x14ac:dyDescent="0.35">
      <c r="B3709" s="42"/>
      <c r="C3709" s="2"/>
      <c r="E3709" s="2"/>
    </row>
    <row r="3710" spans="2:5" x14ac:dyDescent="0.35">
      <c r="B3710" s="42"/>
      <c r="C3710" s="2"/>
      <c r="E3710" s="2"/>
    </row>
    <row r="3711" spans="2:5" x14ac:dyDescent="0.35">
      <c r="B3711" s="42"/>
      <c r="C3711" s="2"/>
      <c r="E3711" s="2"/>
    </row>
    <row r="3712" spans="2:5" x14ac:dyDescent="0.35">
      <c r="B3712" s="42"/>
      <c r="C3712" s="2"/>
      <c r="E3712" s="2"/>
    </row>
    <row r="3713" spans="2:5" x14ac:dyDescent="0.35">
      <c r="B3713" s="42"/>
      <c r="C3713" s="2"/>
      <c r="E3713" s="2"/>
    </row>
    <row r="3714" spans="2:5" x14ac:dyDescent="0.35">
      <c r="B3714" s="42"/>
      <c r="C3714" s="2"/>
      <c r="E3714" s="2"/>
    </row>
    <row r="3715" spans="2:5" x14ac:dyDescent="0.35">
      <c r="B3715" s="42"/>
      <c r="C3715" s="2"/>
      <c r="E3715" s="2"/>
    </row>
    <row r="3716" spans="2:5" x14ac:dyDescent="0.35">
      <c r="B3716" s="42"/>
      <c r="C3716" s="2"/>
      <c r="E3716" s="2"/>
    </row>
    <row r="3717" spans="2:5" x14ac:dyDescent="0.35">
      <c r="B3717" s="42"/>
      <c r="C3717" s="2"/>
      <c r="E3717" s="2"/>
    </row>
    <row r="3718" spans="2:5" x14ac:dyDescent="0.35">
      <c r="B3718" s="42"/>
      <c r="C3718" s="2"/>
      <c r="E3718" s="2"/>
    </row>
    <row r="3719" spans="2:5" x14ac:dyDescent="0.35">
      <c r="B3719" s="42"/>
      <c r="C3719" s="2"/>
      <c r="E3719" s="2"/>
    </row>
    <row r="3720" spans="2:5" x14ac:dyDescent="0.35">
      <c r="B3720" s="42"/>
      <c r="C3720" s="2"/>
      <c r="E3720" s="2"/>
    </row>
    <row r="3721" spans="2:5" x14ac:dyDescent="0.35">
      <c r="B3721" s="42"/>
      <c r="C3721" s="2"/>
      <c r="E3721" s="2"/>
    </row>
    <row r="3722" spans="2:5" x14ac:dyDescent="0.35">
      <c r="B3722" s="42"/>
      <c r="C3722" s="2"/>
      <c r="E3722" s="2"/>
    </row>
    <row r="3723" spans="2:5" x14ac:dyDescent="0.35">
      <c r="B3723" s="42"/>
      <c r="C3723" s="2"/>
      <c r="E3723" s="2"/>
    </row>
    <row r="3724" spans="2:5" x14ac:dyDescent="0.35">
      <c r="B3724" s="42"/>
      <c r="C3724" s="2"/>
      <c r="E3724" s="2"/>
    </row>
    <row r="3725" spans="2:5" x14ac:dyDescent="0.35">
      <c r="B3725" s="42"/>
      <c r="C3725" s="2"/>
      <c r="E3725" s="2"/>
    </row>
    <row r="3726" spans="2:5" x14ac:dyDescent="0.35">
      <c r="B3726" s="42"/>
      <c r="C3726" s="2"/>
      <c r="E3726" s="2"/>
    </row>
    <row r="3727" spans="2:5" x14ac:dyDescent="0.35">
      <c r="B3727" s="42"/>
      <c r="C3727" s="2"/>
      <c r="E3727" s="2"/>
    </row>
    <row r="3728" spans="2:5" x14ac:dyDescent="0.35">
      <c r="B3728" s="42"/>
      <c r="C3728" s="2"/>
      <c r="E3728" s="2"/>
    </row>
    <row r="3729" spans="2:5" x14ac:dyDescent="0.35">
      <c r="B3729" s="42"/>
      <c r="C3729" s="2"/>
      <c r="E3729" s="2"/>
    </row>
    <row r="3730" spans="2:5" x14ac:dyDescent="0.35">
      <c r="B3730" s="42"/>
      <c r="C3730" s="2"/>
      <c r="E3730" s="2"/>
    </row>
    <row r="3731" spans="2:5" x14ac:dyDescent="0.35">
      <c r="B3731" s="42"/>
      <c r="C3731" s="2"/>
      <c r="E3731" s="2"/>
    </row>
    <row r="3732" spans="2:5" x14ac:dyDescent="0.35">
      <c r="B3732" s="42"/>
      <c r="C3732" s="2"/>
      <c r="E3732" s="2"/>
    </row>
    <row r="3733" spans="2:5" x14ac:dyDescent="0.35">
      <c r="B3733" s="42"/>
      <c r="C3733" s="2"/>
      <c r="E3733" s="2"/>
    </row>
    <row r="3734" spans="2:5" x14ac:dyDescent="0.35">
      <c r="B3734" s="42"/>
      <c r="C3734" s="2"/>
      <c r="E3734" s="2"/>
    </row>
    <row r="3735" spans="2:5" x14ac:dyDescent="0.35">
      <c r="B3735" s="42"/>
      <c r="C3735" s="2"/>
      <c r="E3735" s="2"/>
    </row>
    <row r="3736" spans="2:5" x14ac:dyDescent="0.35">
      <c r="B3736" s="42"/>
      <c r="C3736" s="2"/>
      <c r="E3736" s="2"/>
    </row>
    <row r="3737" spans="2:5" x14ac:dyDescent="0.35">
      <c r="B3737" s="42"/>
      <c r="C3737" s="2"/>
      <c r="E3737" s="2"/>
    </row>
    <row r="3738" spans="2:5" x14ac:dyDescent="0.35">
      <c r="B3738" s="42"/>
      <c r="C3738" s="2"/>
      <c r="E3738" s="2"/>
    </row>
    <row r="3739" spans="2:5" x14ac:dyDescent="0.35">
      <c r="B3739" s="42"/>
      <c r="C3739" s="2"/>
      <c r="E3739" s="2"/>
    </row>
    <row r="3740" spans="2:5" x14ac:dyDescent="0.35">
      <c r="B3740" s="42"/>
      <c r="C3740" s="2"/>
      <c r="E3740" s="2"/>
    </row>
    <row r="3741" spans="2:5" x14ac:dyDescent="0.35">
      <c r="B3741" s="42"/>
      <c r="C3741" s="2"/>
      <c r="E3741" s="2"/>
    </row>
    <row r="3742" spans="2:5" x14ac:dyDescent="0.35">
      <c r="B3742" s="42"/>
      <c r="C3742" s="2"/>
      <c r="E3742" s="2"/>
    </row>
    <row r="3743" spans="2:5" x14ac:dyDescent="0.35">
      <c r="B3743" s="42"/>
      <c r="C3743" s="2"/>
      <c r="E3743" s="2"/>
    </row>
    <row r="3744" spans="2:5" x14ac:dyDescent="0.35">
      <c r="B3744" s="42"/>
      <c r="C3744" s="2"/>
      <c r="E3744" s="2"/>
    </row>
    <row r="3745" spans="2:5" x14ac:dyDescent="0.35">
      <c r="B3745" s="42"/>
      <c r="C3745" s="2"/>
      <c r="E3745" s="2"/>
    </row>
    <row r="3746" spans="2:5" x14ac:dyDescent="0.35">
      <c r="B3746" s="42"/>
      <c r="C3746" s="2"/>
      <c r="E3746" s="2"/>
    </row>
    <row r="3747" spans="2:5" x14ac:dyDescent="0.35">
      <c r="B3747" s="42"/>
      <c r="C3747" s="2"/>
      <c r="E3747" s="2"/>
    </row>
    <row r="3748" spans="2:5" x14ac:dyDescent="0.35">
      <c r="B3748" s="42"/>
      <c r="C3748" s="2"/>
      <c r="E3748" s="2"/>
    </row>
    <row r="3749" spans="2:5" x14ac:dyDescent="0.35">
      <c r="B3749" s="42"/>
      <c r="C3749" s="2"/>
      <c r="E3749" s="2"/>
    </row>
    <row r="3750" spans="2:5" x14ac:dyDescent="0.35">
      <c r="B3750" s="42"/>
      <c r="C3750" s="2"/>
      <c r="E3750" s="2"/>
    </row>
    <row r="3751" spans="2:5" x14ac:dyDescent="0.35">
      <c r="B3751" s="42"/>
      <c r="C3751" s="2"/>
      <c r="E3751" s="2"/>
    </row>
    <row r="3752" spans="2:5" x14ac:dyDescent="0.35">
      <c r="B3752" s="42"/>
      <c r="C3752" s="2"/>
      <c r="E3752" s="2"/>
    </row>
    <row r="3753" spans="2:5" x14ac:dyDescent="0.35">
      <c r="B3753" s="42"/>
      <c r="C3753" s="2"/>
      <c r="E3753" s="2"/>
    </row>
    <row r="3754" spans="2:5" x14ac:dyDescent="0.35">
      <c r="B3754" s="42"/>
      <c r="C3754" s="2"/>
      <c r="E3754" s="2"/>
    </row>
    <row r="3755" spans="2:5" x14ac:dyDescent="0.35">
      <c r="B3755" s="42"/>
      <c r="C3755" s="2"/>
      <c r="E3755" s="2"/>
    </row>
    <row r="3756" spans="2:5" x14ac:dyDescent="0.35">
      <c r="B3756" s="42"/>
      <c r="C3756" s="2"/>
      <c r="E3756" s="2"/>
    </row>
    <row r="3757" spans="2:5" x14ac:dyDescent="0.35">
      <c r="B3757" s="42"/>
      <c r="C3757" s="2"/>
      <c r="E3757" s="2"/>
    </row>
    <row r="3758" spans="2:5" x14ac:dyDescent="0.35">
      <c r="B3758" s="42"/>
      <c r="C3758" s="2"/>
      <c r="E3758" s="2"/>
    </row>
    <row r="3759" spans="2:5" x14ac:dyDescent="0.35">
      <c r="B3759" s="42"/>
      <c r="C3759" s="2"/>
      <c r="E3759" s="2"/>
    </row>
    <row r="3760" spans="2:5" x14ac:dyDescent="0.35">
      <c r="B3760" s="42"/>
      <c r="C3760" s="2"/>
      <c r="E3760" s="2"/>
    </row>
    <row r="3761" spans="2:5" x14ac:dyDescent="0.35">
      <c r="B3761" s="42"/>
      <c r="C3761" s="2"/>
      <c r="E3761" s="2"/>
    </row>
    <row r="3762" spans="2:5" x14ac:dyDescent="0.35">
      <c r="B3762" s="42"/>
      <c r="C3762" s="2"/>
      <c r="E3762" s="2"/>
    </row>
    <row r="3763" spans="2:5" x14ac:dyDescent="0.35">
      <c r="B3763" s="42"/>
      <c r="C3763" s="2"/>
      <c r="E3763" s="2"/>
    </row>
    <row r="3764" spans="2:5" x14ac:dyDescent="0.35">
      <c r="B3764" s="42"/>
      <c r="C3764" s="2"/>
      <c r="E3764" s="2"/>
    </row>
    <row r="3765" spans="2:5" x14ac:dyDescent="0.35">
      <c r="B3765" s="42"/>
      <c r="C3765" s="2"/>
      <c r="E3765" s="2"/>
    </row>
    <row r="3766" spans="2:5" x14ac:dyDescent="0.35">
      <c r="B3766" s="42"/>
      <c r="C3766" s="2"/>
      <c r="E3766" s="2"/>
    </row>
    <row r="3767" spans="2:5" x14ac:dyDescent="0.35">
      <c r="B3767" s="42"/>
      <c r="C3767" s="2"/>
      <c r="E3767" s="2"/>
    </row>
    <row r="3768" spans="2:5" x14ac:dyDescent="0.35">
      <c r="B3768" s="42"/>
      <c r="C3768" s="2"/>
      <c r="E3768" s="2"/>
    </row>
    <row r="3769" spans="2:5" x14ac:dyDescent="0.35">
      <c r="B3769" s="42"/>
      <c r="C3769" s="2"/>
      <c r="E3769" s="2"/>
    </row>
    <row r="3770" spans="2:5" x14ac:dyDescent="0.35">
      <c r="B3770" s="42"/>
      <c r="C3770" s="2"/>
      <c r="E3770" s="2"/>
    </row>
    <row r="3771" spans="2:5" x14ac:dyDescent="0.35">
      <c r="B3771" s="42"/>
      <c r="C3771" s="2"/>
      <c r="E3771" s="2"/>
    </row>
    <row r="3772" spans="2:5" x14ac:dyDescent="0.35">
      <c r="B3772" s="42"/>
      <c r="C3772" s="2"/>
      <c r="E3772" s="2"/>
    </row>
    <row r="3773" spans="2:5" x14ac:dyDescent="0.35">
      <c r="B3773" s="42"/>
      <c r="C3773" s="2"/>
      <c r="E3773" s="2"/>
    </row>
    <row r="3774" spans="2:5" x14ac:dyDescent="0.35">
      <c r="B3774" s="42"/>
      <c r="C3774" s="2"/>
      <c r="E3774" s="2"/>
    </row>
    <row r="3775" spans="2:5" x14ac:dyDescent="0.35">
      <c r="B3775" s="42"/>
      <c r="C3775" s="2"/>
      <c r="E3775" s="2"/>
    </row>
    <row r="3776" spans="2:5" x14ac:dyDescent="0.35">
      <c r="B3776" s="42"/>
      <c r="C3776" s="2"/>
      <c r="E3776" s="2"/>
    </row>
    <row r="3777" spans="2:5" x14ac:dyDescent="0.35">
      <c r="B3777" s="42"/>
      <c r="C3777" s="2"/>
      <c r="E3777" s="2"/>
    </row>
    <row r="3778" spans="2:5" x14ac:dyDescent="0.35">
      <c r="B3778" s="42"/>
      <c r="C3778" s="2"/>
      <c r="E3778" s="2"/>
    </row>
    <row r="3779" spans="2:5" x14ac:dyDescent="0.35">
      <c r="B3779" s="42"/>
      <c r="C3779" s="2"/>
      <c r="E3779" s="2"/>
    </row>
    <row r="3780" spans="2:5" x14ac:dyDescent="0.35">
      <c r="B3780" s="42"/>
      <c r="C3780" s="2"/>
      <c r="E3780" s="2"/>
    </row>
    <row r="3781" spans="2:5" x14ac:dyDescent="0.35">
      <c r="B3781" s="42"/>
      <c r="C3781" s="2"/>
      <c r="E3781" s="2"/>
    </row>
    <row r="3782" spans="2:5" x14ac:dyDescent="0.35">
      <c r="B3782" s="42"/>
      <c r="C3782" s="2"/>
      <c r="E3782" s="2"/>
    </row>
    <row r="3783" spans="2:5" x14ac:dyDescent="0.35">
      <c r="B3783" s="42"/>
      <c r="C3783" s="2"/>
      <c r="E3783" s="2"/>
    </row>
    <row r="3784" spans="2:5" x14ac:dyDescent="0.35">
      <c r="B3784" s="42"/>
      <c r="C3784" s="2"/>
      <c r="E3784" s="2"/>
    </row>
    <row r="3785" spans="2:5" x14ac:dyDescent="0.35">
      <c r="B3785" s="42"/>
      <c r="C3785" s="2"/>
      <c r="E3785" s="2"/>
    </row>
    <row r="3786" spans="2:5" x14ac:dyDescent="0.35">
      <c r="B3786" s="42"/>
      <c r="C3786" s="2"/>
      <c r="E3786" s="2"/>
    </row>
    <row r="3787" spans="2:5" x14ac:dyDescent="0.35">
      <c r="B3787" s="42"/>
      <c r="C3787" s="2"/>
      <c r="E3787" s="2"/>
    </row>
    <row r="3788" spans="2:5" x14ac:dyDescent="0.35">
      <c r="B3788" s="42"/>
      <c r="C3788" s="2"/>
      <c r="E3788" s="2"/>
    </row>
    <row r="3789" spans="2:5" x14ac:dyDescent="0.35">
      <c r="B3789" s="42"/>
      <c r="C3789" s="2"/>
      <c r="E3789" s="2"/>
    </row>
    <row r="3790" spans="2:5" x14ac:dyDescent="0.35">
      <c r="B3790" s="42"/>
      <c r="C3790" s="2"/>
      <c r="E3790" s="2"/>
    </row>
    <row r="3791" spans="2:5" x14ac:dyDescent="0.35">
      <c r="B3791" s="42"/>
      <c r="C3791" s="2"/>
      <c r="E3791" s="2"/>
    </row>
    <row r="3792" spans="2:5" x14ac:dyDescent="0.35">
      <c r="B3792" s="42"/>
      <c r="C3792" s="2"/>
      <c r="E3792" s="2"/>
    </row>
    <row r="3793" spans="2:5" x14ac:dyDescent="0.35">
      <c r="B3793" s="42"/>
      <c r="C3793" s="2"/>
      <c r="E3793" s="2"/>
    </row>
    <row r="3794" spans="2:5" x14ac:dyDescent="0.35">
      <c r="B3794" s="42"/>
      <c r="C3794" s="2"/>
      <c r="E3794" s="2"/>
    </row>
    <row r="3795" spans="2:5" x14ac:dyDescent="0.35">
      <c r="B3795" s="42"/>
      <c r="C3795" s="2"/>
      <c r="E3795" s="2"/>
    </row>
    <row r="3796" spans="2:5" x14ac:dyDescent="0.35">
      <c r="B3796" s="42"/>
      <c r="C3796" s="2"/>
      <c r="E3796" s="2"/>
    </row>
    <row r="3797" spans="2:5" x14ac:dyDescent="0.35">
      <c r="B3797" s="42"/>
      <c r="C3797" s="2"/>
      <c r="E3797" s="2"/>
    </row>
    <row r="3798" spans="2:5" x14ac:dyDescent="0.35">
      <c r="B3798" s="42"/>
      <c r="C3798" s="2"/>
      <c r="E3798" s="2"/>
    </row>
    <row r="3799" spans="2:5" x14ac:dyDescent="0.35">
      <c r="B3799" s="42"/>
      <c r="C3799" s="2"/>
      <c r="E3799" s="2"/>
    </row>
    <row r="3800" spans="2:5" x14ac:dyDescent="0.35">
      <c r="B3800" s="42"/>
      <c r="C3800" s="2"/>
      <c r="E3800" s="2"/>
    </row>
    <row r="3801" spans="2:5" x14ac:dyDescent="0.35">
      <c r="B3801" s="42"/>
      <c r="C3801" s="2"/>
      <c r="E3801" s="2"/>
    </row>
    <row r="3802" spans="2:5" x14ac:dyDescent="0.35">
      <c r="B3802" s="42"/>
      <c r="C3802" s="2"/>
      <c r="E3802" s="2"/>
    </row>
    <row r="3803" spans="2:5" x14ac:dyDescent="0.35">
      <c r="B3803" s="42"/>
      <c r="C3803" s="2"/>
      <c r="E3803" s="2"/>
    </row>
    <row r="3804" spans="2:5" x14ac:dyDescent="0.35">
      <c r="B3804" s="42"/>
      <c r="C3804" s="2"/>
      <c r="E3804" s="2"/>
    </row>
    <row r="3805" spans="2:5" x14ac:dyDescent="0.35">
      <c r="B3805" s="42"/>
      <c r="C3805" s="2"/>
      <c r="E3805" s="2"/>
    </row>
    <row r="3806" spans="2:5" x14ac:dyDescent="0.35">
      <c r="B3806" s="42"/>
      <c r="C3806" s="2"/>
      <c r="E3806" s="2"/>
    </row>
    <row r="3807" spans="2:5" x14ac:dyDescent="0.35">
      <c r="B3807" s="42"/>
      <c r="C3807" s="2"/>
      <c r="E3807" s="2"/>
    </row>
    <row r="3808" spans="2:5" x14ac:dyDescent="0.35">
      <c r="B3808" s="42"/>
      <c r="C3808" s="2"/>
      <c r="E3808" s="2"/>
    </row>
    <row r="3809" spans="2:5" x14ac:dyDescent="0.35">
      <c r="B3809" s="42"/>
      <c r="C3809" s="2"/>
      <c r="E3809" s="2"/>
    </row>
    <row r="3810" spans="2:5" x14ac:dyDescent="0.35">
      <c r="B3810" s="42"/>
      <c r="C3810" s="2"/>
      <c r="E3810" s="2"/>
    </row>
    <row r="3811" spans="2:5" x14ac:dyDescent="0.35">
      <c r="B3811" s="42"/>
      <c r="C3811" s="2"/>
      <c r="E3811" s="2"/>
    </row>
    <row r="3812" spans="2:5" x14ac:dyDescent="0.35">
      <c r="B3812" s="42"/>
      <c r="C3812" s="2"/>
      <c r="E3812" s="2"/>
    </row>
    <row r="3813" spans="2:5" x14ac:dyDescent="0.35">
      <c r="B3813" s="42"/>
      <c r="C3813" s="2"/>
      <c r="E3813" s="2"/>
    </row>
    <row r="3814" spans="2:5" x14ac:dyDescent="0.35">
      <c r="B3814" s="42"/>
      <c r="C3814" s="2"/>
      <c r="E3814" s="2"/>
    </row>
    <row r="3815" spans="2:5" x14ac:dyDescent="0.35">
      <c r="B3815" s="42"/>
      <c r="C3815" s="2"/>
      <c r="E3815" s="2"/>
    </row>
    <row r="3816" spans="2:5" x14ac:dyDescent="0.35">
      <c r="B3816" s="42"/>
      <c r="C3816" s="2"/>
      <c r="E3816" s="2"/>
    </row>
    <row r="3817" spans="2:5" x14ac:dyDescent="0.35">
      <c r="B3817" s="42"/>
      <c r="C3817" s="2"/>
      <c r="E3817" s="2"/>
    </row>
    <row r="3818" spans="2:5" x14ac:dyDescent="0.35">
      <c r="B3818" s="42"/>
      <c r="C3818" s="2"/>
      <c r="E3818" s="2"/>
    </row>
    <row r="3819" spans="2:5" x14ac:dyDescent="0.35">
      <c r="B3819" s="42"/>
      <c r="C3819" s="2"/>
      <c r="E3819" s="2"/>
    </row>
    <row r="3820" spans="2:5" x14ac:dyDescent="0.35">
      <c r="B3820" s="42"/>
      <c r="C3820" s="2"/>
      <c r="E3820" s="2"/>
    </row>
    <row r="3821" spans="2:5" x14ac:dyDescent="0.35">
      <c r="B3821" s="42"/>
      <c r="C3821" s="2"/>
      <c r="E3821" s="2"/>
    </row>
    <row r="3822" spans="2:5" x14ac:dyDescent="0.35">
      <c r="B3822" s="42"/>
      <c r="C3822" s="2"/>
      <c r="E3822" s="2"/>
    </row>
    <row r="3823" spans="2:5" x14ac:dyDescent="0.35">
      <c r="B3823" s="42"/>
      <c r="C3823" s="2"/>
      <c r="E3823" s="2"/>
    </row>
    <row r="3824" spans="2:5" x14ac:dyDescent="0.35">
      <c r="B3824" s="42"/>
      <c r="C3824" s="2"/>
      <c r="E3824" s="2"/>
    </row>
    <row r="3825" spans="2:5" x14ac:dyDescent="0.35">
      <c r="B3825" s="42"/>
      <c r="C3825" s="2"/>
      <c r="E3825" s="2"/>
    </row>
    <row r="3826" spans="2:5" x14ac:dyDescent="0.35">
      <c r="B3826" s="42"/>
      <c r="C3826" s="2"/>
      <c r="E3826" s="2"/>
    </row>
    <row r="3827" spans="2:5" x14ac:dyDescent="0.35">
      <c r="B3827" s="42"/>
      <c r="C3827" s="2"/>
      <c r="E3827" s="2"/>
    </row>
    <row r="3828" spans="2:5" x14ac:dyDescent="0.35">
      <c r="B3828" s="42"/>
      <c r="C3828" s="2"/>
      <c r="E3828" s="2"/>
    </row>
    <row r="3829" spans="2:5" x14ac:dyDescent="0.35">
      <c r="B3829" s="42"/>
      <c r="C3829" s="2"/>
      <c r="E3829" s="2"/>
    </row>
    <row r="3830" spans="2:5" x14ac:dyDescent="0.35">
      <c r="B3830" s="42"/>
      <c r="C3830" s="2"/>
      <c r="E3830" s="2"/>
    </row>
    <row r="3831" spans="2:5" x14ac:dyDescent="0.35">
      <c r="B3831" s="42"/>
      <c r="C3831" s="2"/>
      <c r="E3831" s="2"/>
    </row>
    <row r="3832" spans="2:5" x14ac:dyDescent="0.35">
      <c r="B3832" s="42"/>
      <c r="C3832" s="2"/>
      <c r="E3832" s="2"/>
    </row>
    <row r="3833" spans="2:5" x14ac:dyDescent="0.35">
      <c r="B3833" s="42"/>
      <c r="C3833" s="2"/>
      <c r="E3833" s="2"/>
    </row>
    <row r="3834" spans="2:5" x14ac:dyDescent="0.35">
      <c r="B3834" s="42"/>
      <c r="C3834" s="2"/>
      <c r="E3834" s="2"/>
    </row>
    <row r="3835" spans="2:5" x14ac:dyDescent="0.35">
      <c r="B3835" s="42"/>
      <c r="C3835" s="2"/>
      <c r="E3835" s="2"/>
    </row>
    <row r="3836" spans="2:5" x14ac:dyDescent="0.35">
      <c r="B3836" s="42"/>
      <c r="C3836" s="2"/>
      <c r="E3836" s="2"/>
    </row>
    <row r="3837" spans="2:5" x14ac:dyDescent="0.35">
      <c r="B3837" s="42"/>
      <c r="C3837" s="2"/>
      <c r="E3837" s="2"/>
    </row>
    <row r="3838" spans="2:5" x14ac:dyDescent="0.35">
      <c r="B3838" s="42"/>
      <c r="C3838" s="2"/>
      <c r="E3838" s="2"/>
    </row>
    <row r="3839" spans="2:5" x14ac:dyDescent="0.35">
      <c r="B3839" s="42"/>
      <c r="C3839" s="2"/>
      <c r="E3839" s="2"/>
    </row>
    <row r="3840" spans="2:5" x14ac:dyDescent="0.35">
      <c r="B3840" s="42"/>
      <c r="C3840" s="2"/>
      <c r="E3840" s="2"/>
    </row>
    <row r="3841" spans="2:5" x14ac:dyDescent="0.35">
      <c r="B3841" s="42"/>
      <c r="C3841" s="2"/>
      <c r="E3841" s="2"/>
    </row>
    <row r="3842" spans="2:5" x14ac:dyDescent="0.35">
      <c r="B3842" s="42"/>
      <c r="C3842" s="2"/>
      <c r="E3842" s="2"/>
    </row>
    <row r="3843" spans="2:5" x14ac:dyDescent="0.35">
      <c r="B3843" s="42"/>
      <c r="C3843" s="2"/>
      <c r="E3843" s="2"/>
    </row>
    <row r="3844" spans="2:5" x14ac:dyDescent="0.35">
      <c r="B3844" s="42"/>
      <c r="C3844" s="2"/>
      <c r="E3844" s="2"/>
    </row>
    <row r="3845" spans="2:5" x14ac:dyDescent="0.35">
      <c r="B3845" s="42"/>
      <c r="C3845" s="2"/>
      <c r="E3845" s="2"/>
    </row>
    <row r="3846" spans="2:5" x14ac:dyDescent="0.35">
      <c r="B3846" s="42"/>
      <c r="C3846" s="2"/>
      <c r="E3846" s="2"/>
    </row>
    <row r="3847" spans="2:5" x14ac:dyDescent="0.35">
      <c r="B3847" s="42"/>
      <c r="C3847" s="2"/>
      <c r="E3847" s="2"/>
    </row>
    <row r="3848" spans="2:5" x14ac:dyDescent="0.35">
      <c r="B3848" s="42"/>
      <c r="C3848" s="2"/>
      <c r="E3848" s="2"/>
    </row>
    <row r="3849" spans="2:5" x14ac:dyDescent="0.35">
      <c r="B3849" s="42"/>
      <c r="C3849" s="2"/>
      <c r="E3849" s="2"/>
    </row>
    <row r="3850" spans="2:5" x14ac:dyDescent="0.35">
      <c r="B3850" s="42"/>
      <c r="C3850" s="2"/>
      <c r="E3850" s="2"/>
    </row>
    <row r="3851" spans="2:5" x14ac:dyDescent="0.35">
      <c r="B3851" s="42"/>
      <c r="C3851" s="2"/>
      <c r="E3851" s="2"/>
    </row>
    <row r="3852" spans="2:5" x14ac:dyDescent="0.35">
      <c r="B3852" s="42"/>
      <c r="C3852" s="2"/>
      <c r="E3852" s="2"/>
    </row>
    <row r="3853" spans="2:5" x14ac:dyDescent="0.35">
      <c r="B3853" s="42"/>
      <c r="C3853" s="2"/>
      <c r="E3853" s="2"/>
    </row>
    <row r="3854" spans="2:5" x14ac:dyDescent="0.35">
      <c r="B3854" s="42"/>
      <c r="C3854" s="2"/>
      <c r="E3854" s="2"/>
    </row>
    <row r="3855" spans="2:5" x14ac:dyDescent="0.35">
      <c r="B3855" s="42"/>
      <c r="C3855" s="2"/>
      <c r="E3855" s="2"/>
    </row>
    <row r="3856" spans="2:5" x14ac:dyDescent="0.35">
      <c r="B3856" s="42"/>
      <c r="C3856" s="2"/>
      <c r="E3856" s="2"/>
    </row>
    <row r="3857" spans="2:5" x14ac:dyDescent="0.35">
      <c r="B3857" s="42"/>
      <c r="C3857" s="2"/>
      <c r="E3857" s="2"/>
    </row>
    <row r="3858" spans="2:5" x14ac:dyDescent="0.35">
      <c r="B3858" s="42"/>
      <c r="C3858" s="2"/>
      <c r="E3858" s="2"/>
    </row>
    <row r="3859" spans="2:5" x14ac:dyDescent="0.35">
      <c r="B3859" s="42"/>
      <c r="C3859" s="2"/>
      <c r="E3859" s="2"/>
    </row>
    <row r="3860" spans="2:5" x14ac:dyDescent="0.35">
      <c r="B3860" s="42"/>
      <c r="C3860" s="2"/>
      <c r="E3860" s="2"/>
    </row>
    <row r="3861" spans="2:5" x14ac:dyDescent="0.35">
      <c r="B3861" s="42"/>
      <c r="C3861" s="2"/>
      <c r="E3861" s="2"/>
    </row>
    <row r="3862" spans="2:5" x14ac:dyDescent="0.35">
      <c r="B3862" s="42"/>
      <c r="C3862" s="2"/>
      <c r="E3862" s="2"/>
    </row>
    <row r="3863" spans="2:5" x14ac:dyDescent="0.35">
      <c r="B3863" s="42"/>
      <c r="C3863" s="2"/>
      <c r="E3863" s="2"/>
    </row>
    <row r="3864" spans="2:5" x14ac:dyDescent="0.35">
      <c r="B3864" s="42"/>
      <c r="C3864" s="2"/>
      <c r="E3864" s="2"/>
    </row>
    <row r="3865" spans="2:5" x14ac:dyDescent="0.35">
      <c r="B3865" s="42"/>
      <c r="C3865" s="2"/>
      <c r="E3865" s="2"/>
    </row>
    <row r="3866" spans="2:5" x14ac:dyDescent="0.35">
      <c r="B3866" s="42"/>
      <c r="C3866" s="2"/>
      <c r="E3866" s="2"/>
    </row>
    <row r="3867" spans="2:5" x14ac:dyDescent="0.35">
      <c r="B3867" s="42"/>
      <c r="C3867" s="2"/>
      <c r="E3867" s="2"/>
    </row>
    <row r="3868" spans="2:5" x14ac:dyDescent="0.35">
      <c r="B3868" s="42"/>
      <c r="C3868" s="2"/>
      <c r="E3868" s="2"/>
    </row>
    <row r="3869" spans="2:5" x14ac:dyDescent="0.35">
      <c r="B3869" s="42"/>
      <c r="C3869" s="2"/>
      <c r="E3869" s="2"/>
    </row>
    <row r="3870" spans="2:5" x14ac:dyDescent="0.35">
      <c r="B3870" s="42"/>
      <c r="C3870" s="2"/>
      <c r="E3870" s="2"/>
    </row>
    <row r="3871" spans="2:5" x14ac:dyDescent="0.35">
      <c r="B3871" s="42"/>
      <c r="C3871" s="2"/>
      <c r="E3871" s="2"/>
    </row>
    <row r="3872" spans="2:5" x14ac:dyDescent="0.35">
      <c r="B3872" s="42"/>
      <c r="C3872" s="2"/>
      <c r="E3872" s="2"/>
    </row>
    <row r="3873" spans="2:5" x14ac:dyDescent="0.35">
      <c r="B3873" s="42"/>
      <c r="C3873" s="2"/>
      <c r="E3873" s="2"/>
    </row>
    <row r="3874" spans="2:5" x14ac:dyDescent="0.35">
      <c r="B3874" s="42"/>
      <c r="C3874" s="2"/>
      <c r="E3874" s="2"/>
    </row>
    <row r="3875" spans="2:5" x14ac:dyDescent="0.35">
      <c r="B3875" s="42"/>
      <c r="C3875" s="2"/>
      <c r="E3875" s="2"/>
    </row>
    <row r="3876" spans="2:5" x14ac:dyDescent="0.35">
      <c r="B3876" s="42"/>
      <c r="C3876" s="2"/>
      <c r="E3876" s="2"/>
    </row>
    <row r="3877" spans="2:5" x14ac:dyDescent="0.35">
      <c r="B3877" s="42"/>
      <c r="C3877" s="2"/>
      <c r="E3877" s="2"/>
    </row>
    <row r="3878" spans="2:5" x14ac:dyDescent="0.35">
      <c r="B3878" s="42"/>
      <c r="C3878" s="2"/>
      <c r="E3878" s="2"/>
    </row>
    <row r="3879" spans="2:5" x14ac:dyDescent="0.35">
      <c r="B3879" s="42"/>
      <c r="C3879" s="2"/>
      <c r="E3879" s="2"/>
    </row>
    <row r="3880" spans="2:5" x14ac:dyDescent="0.35">
      <c r="B3880" s="42"/>
      <c r="C3880" s="2"/>
      <c r="E3880" s="2"/>
    </row>
    <row r="3881" spans="2:5" x14ac:dyDescent="0.35">
      <c r="B3881" s="42"/>
      <c r="C3881" s="2"/>
      <c r="E3881" s="2"/>
    </row>
    <row r="3882" spans="2:5" x14ac:dyDescent="0.35">
      <c r="B3882" s="42"/>
      <c r="C3882" s="2"/>
      <c r="E3882" s="2"/>
    </row>
    <row r="3883" spans="2:5" x14ac:dyDescent="0.35">
      <c r="B3883" s="42"/>
      <c r="C3883" s="2"/>
      <c r="E3883" s="2"/>
    </row>
    <row r="3884" spans="2:5" x14ac:dyDescent="0.35">
      <c r="B3884" s="42"/>
      <c r="C3884" s="2"/>
      <c r="E3884" s="2"/>
    </row>
    <row r="3885" spans="2:5" x14ac:dyDescent="0.35">
      <c r="B3885" s="42"/>
      <c r="C3885" s="2"/>
      <c r="E3885" s="2"/>
    </row>
    <row r="3886" spans="2:5" x14ac:dyDescent="0.35">
      <c r="B3886" s="42"/>
      <c r="C3886" s="2"/>
      <c r="E3886" s="2"/>
    </row>
    <row r="3887" spans="2:5" x14ac:dyDescent="0.35">
      <c r="B3887" s="42"/>
      <c r="C3887" s="2"/>
      <c r="E3887" s="2"/>
    </row>
    <row r="3888" spans="2:5" x14ac:dyDescent="0.35">
      <c r="B3888" s="42"/>
      <c r="C3888" s="2"/>
      <c r="E3888" s="2"/>
    </row>
    <row r="3889" spans="2:5" x14ac:dyDescent="0.35">
      <c r="B3889" s="42"/>
      <c r="C3889" s="2"/>
      <c r="E3889" s="2"/>
    </row>
    <row r="3890" spans="2:5" x14ac:dyDescent="0.35">
      <c r="B3890" s="42"/>
      <c r="C3890" s="2"/>
      <c r="E3890" s="2"/>
    </row>
    <row r="3891" spans="2:5" x14ac:dyDescent="0.35">
      <c r="B3891" s="42"/>
      <c r="C3891" s="2"/>
      <c r="E3891" s="2"/>
    </row>
    <row r="3892" spans="2:5" x14ac:dyDescent="0.35">
      <c r="B3892" s="42"/>
      <c r="C3892" s="2"/>
      <c r="E3892" s="2"/>
    </row>
    <row r="3893" spans="2:5" x14ac:dyDescent="0.35">
      <c r="B3893" s="42"/>
      <c r="C3893" s="2"/>
      <c r="E3893" s="2"/>
    </row>
    <row r="3894" spans="2:5" x14ac:dyDescent="0.35">
      <c r="B3894" s="42"/>
      <c r="C3894" s="2"/>
      <c r="E3894" s="2"/>
    </row>
    <row r="3895" spans="2:5" x14ac:dyDescent="0.35">
      <c r="B3895" s="42"/>
      <c r="C3895" s="2"/>
      <c r="E3895" s="2"/>
    </row>
    <row r="3896" spans="2:5" x14ac:dyDescent="0.35">
      <c r="B3896" s="42"/>
      <c r="C3896" s="2"/>
      <c r="E3896" s="2"/>
    </row>
    <row r="3897" spans="2:5" x14ac:dyDescent="0.35">
      <c r="B3897" s="42"/>
      <c r="C3897" s="2"/>
      <c r="E3897" s="2"/>
    </row>
    <row r="3898" spans="2:5" x14ac:dyDescent="0.35">
      <c r="B3898" s="42"/>
      <c r="C3898" s="2"/>
      <c r="E3898" s="2"/>
    </row>
    <row r="3899" spans="2:5" x14ac:dyDescent="0.35">
      <c r="B3899" s="42"/>
      <c r="C3899" s="2"/>
      <c r="E3899" s="2"/>
    </row>
    <row r="3900" spans="2:5" x14ac:dyDescent="0.35">
      <c r="B3900" s="42"/>
      <c r="C3900" s="2"/>
      <c r="E3900" s="2"/>
    </row>
    <row r="3901" spans="2:5" x14ac:dyDescent="0.35">
      <c r="B3901" s="42"/>
      <c r="C3901" s="2"/>
      <c r="E3901" s="2"/>
    </row>
    <row r="3902" spans="2:5" x14ac:dyDescent="0.35">
      <c r="B3902" s="42"/>
      <c r="C3902" s="2"/>
      <c r="E3902" s="2"/>
    </row>
    <row r="3903" spans="2:5" x14ac:dyDescent="0.35">
      <c r="B3903" s="42"/>
      <c r="C3903" s="2"/>
      <c r="E3903" s="2"/>
    </row>
    <row r="3904" spans="2:5" x14ac:dyDescent="0.35">
      <c r="B3904" s="42"/>
      <c r="C3904" s="2"/>
      <c r="E3904" s="2"/>
    </row>
    <row r="3905" spans="2:5" x14ac:dyDescent="0.35">
      <c r="B3905" s="42"/>
      <c r="C3905" s="2"/>
      <c r="E3905" s="2"/>
    </row>
    <row r="3906" spans="2:5" x14ac:dyDescent="0.35">
      <c r="B3906" s="42"/>
      <c r="C3906" s="2"/>
      <c r="E3906" s="2"/>
    </row>
    <row r="3907" spans="2:5" x14ac:dyDescent="0.35">
      <c r="B3907" s="42"/>
      <c r="C3907" s="2"/>
      <c r="E3907" s="2"/>
    </row>
    <row r="3908" spans="2:5" x14ac:dyDescent="0.35">
      <c r="B3908" s="42"/>
      <c r="C3908" s="2"/>
      <c r="E3908" s="2"/>
    </row>
    <row r="3909" spans="2:5" x14ac:dyDescent="0.35">
      <c r="B3909" s="42"/>
      <c r="C3909" s="2"/>
      <c r="E3909" s="2"/>
    </row>
    <row r="3910" spans="2:5" x14ac:dyDescent="0.35">
      <c r="B3910" s="42"/>
      <c r="C3910" s="2"/>
      <c r="E3910" s="2"/>
    </row>
    <row r="3911" spans="2:5" x14ac:dyDescent="0.35">
      <c r="B3911" s="42"/>
      <c r="C3911" s="2"/>
      <c r="E3911" s="2"/>
    </row>
    <row r="3912" spans="2:5" x14ac:dyDescent="0.35">
      <c r="B3912" s="42"/>
      <c r="C3912" s="2"/>
      <c r="E3912" s="2"/>
    </row>
    <row r="3913" spans="2:5" x14ac:dyDescent="0.35">
      <c r="B3913" s="42"/>
      <c r="C3913" s="2"/>
      <c r="E3913" s="2"/>
    </row>
    <row r="3914" spans="2:5" x14ac:dyDescent="0.35">
      <c r="B3914" s="42"/>
      <c r="C3914" s="2"/>
      <c r="E3914" s="2"/>
    </row>
    <row r="3915" spans="2:5" x14ac:dyDescent="0.35">
      <c r="B3915" s="42"/>
      <c r="C3915" s="2"/>
      <c r="E3915" s="2"/>
    </row>
    <row r="3916" spans="2:5" x14ac:dyDescent="0.35">
      <c r="B3916" s="42"/>
      <c r="C3916" s="2"/>
      <c r="E3916" s="2"/>
    </row>
    <row r="3917" spans="2:5" x14ac:dyDescent="0.35">
      <c r="B3917" s="42"/>
      <c r="C3917" s="2"/>
      <c r="E3917" s="2"/>
    </row>
    <row r="3918" spans="2:5" x14ac:dyDescent="0.35">
      <c r="B3918" s="42"/>
      <c r="C3918" s="2"/>
      <c r="E3918" s="2"/>
    </row>
    <row r="3919" spans="2:5" x14ac:dyDescent="0.35">
      <c r="B3919" s="42"/>
      <c r="C3919" s="2"/>
      <c r="E3919" s="2"/>
    </row>
    <row r="3920" spans="2:5" x14ac:dyDescent="0.35">
      <c r="B3920" s="42"/>
      <c r="C3920" s="2"/>
      <c r="E3920" s="2"/>
    </row>
    <row r="3921" spans="2:5" x14ac:dyDescent="0.35">
      <c r="B3921" s="42"/>
      <c r="C3921" s="2"/>
      <c r="E3921" s="2"/>
    </row>
    <row r="3922" spans="2:5" x14ac:dyDescent="0.35">
      <c r="B3922" s="42"/>
      <c r="C3922" s="2"/>
      <c r="E3922" s="2"/>
    </row>
    <row r="3923" spans="2:5" x14ac:dyDescent="0.35">
      <c r="B3923" s="42"/>
      <c r="C3923" s="2"/>
      <c r="E3923" s="2"/>
    </row>
    <row r="3924" spans="2:5" x14ac:dyDescent="0.35">
      <c r="B3924" s="42"/>
      <c r="C3924" s="2"/>
      <c r="E3924" s="2"/>
    </row>
    <row r="3925" spans="2:5" x14ac:dyDescent="0.35">
      <c r="B3925" s="42"/>
      <c r="C3925" s="2"/>
      <c r="E3925" s="2"/>
    </row>
    <row r="3926" spans="2:5" x14ac:dyDescent="0.35">
      <c r="B3926" s="42"/>
      <c r="C3926" s="2"/>
      <c r="E3926" s="2"/>
    </row>
    <row r="3927" spans="2:5" x14ac:dyDescent="0.35">
      <c r="B3927" s="42"/>
      <c r="C3927" s="2"/>
      <c r="E3927" s="2"/>
    </row>
    <row r="3928" spans="2:5" x14ac:dyDescent="0.35">
      <c r="B3928" s="42"/>
      <c r="C3928" s="2"/>
      <c r="E3928" s="2"/>
    </row>
    <row r="3929" spans="2:5" x14ac:dyDescent="0.35">
      <c r="B3929" s="42"/>
      <c r="C3929" s="2"/>
      <c r="E3929" s="2"/>
    </row>
    <row r="3930" spans="2:5" x14ac:dyDescent="0.35">
      <c r="B3930" s="42"/>
      <c r="C3930" s="2"/>
      <c r="E3930" s="2"/>
    </row>
    <row r="3931" spans="2:5" x14ac:dyDescent="0.35">
      <c r="B3931" s="42"/>
      <c r="C3931" s="2"/>
      <c r="E3931" s="2"/>
    </row>
    <row r="3932" spans="2:5" x14ac:dyDescent="0.35">
      <c r="B3932" s="42"/>
      <c r="C3932" s="2"/>
      <c r="E3932" s="2"/>
    </row>
    <row r="3933" spans="2:5" x14ac:dyDescent="0.35">
      <c r="B3933" s="42"/>
      <c r="C3933" s="2"/>
      <c r="E3933" s="2"/>
    </row>
    <row r="3934" spans="2:5" x14ac:dyDescent="0.35">
      <c r="B3934" s="42"/>
      <c r="C3934" s="2"/>
      <c r="E3934" s="2"/>
    </row>
    <row r="3935" spans="2:5" x14ac:dyDescent="0.35">
      <c r="B3935" s="42"/>
      <c r="C3935" s="2"/>
      <c r="E3935" s="2"/>
    </row>
    <row r="3936" spans="2:5" x14ac:dyDescent="0.35">
      <c r="B3936" s="42"/>
      <c r="C3936" s="2"/>
      <c r="E3936" s="2"/>
    </row>
    <row r="3937" spans="2:5" x14ac:dyDescent="0.35">
      <c r="B3937" s="42"/>
      <c r="C3937" s="2"/>
      <c r="E3937" s="2"/>
    </row>
    <row r="3938" spans="2:5" x14ac:dyDescent="0.35">
      <c r="B3938" s="42"/>
      <c r="C3938" s="2"/>
      <c r="E3938" s="2"/>
    </row>
    <row r="3939" spans="2:5" x14ac:dyDescent="0.35">
      <c r="B3939" s="42"/>
      <c r="C3939" s="2"/>
      <c r="E3939" s="2"/>
    </row>
    <row r="3940" spans="2:5" x14ac:dyDescent="0.35">
      <c r="B3940" s="42"/>
      <c r="C3940" s="2"/>
      <c r="E3940" s="2"/>
    </row>
    <row r="3941" spans="2:5" x14ac:dyDescent="0.35">
      <c r="B3941" s="42"/>
      <c r="C3941" s="2"/>
      <c r="E3941" s="2"/>
    </row>
    <row r="3942" spans="2:5" x14ac:dyDescent="0.35">
      <c r="B3942" s="42"/>
      <c r="C3942" s="2"/>
      <c r="E3942" s="2"/>
    </row>
    <row r="3943" spans="2:5" x14ac:dyDescent="0.35">
      <c r="B3943" s="42"/>
      <c r="C3943" s="2"/>
      <c r="E3943" s="2"/>
    </row>
    <row r="3944" spans="2:5" x14ac:dyDescent="0.35">
      <c r="B3944" s="42"/>
      <c r="C3944" s="2"/>
      <c r="E3944" s="2"/>
    </row>
    <row r="3945" spans="2:5" x14ac:dyDescent="0.35">
      <c r="B3945" s="42"/>
      <c r="C3945" s="2"/>
      <c r="E3945" s="2"/>
    </row>
    <row r="3946" spans="2:5" x14ac:dyDescent="0.35">
      <c r="B3946" s="42"/>
      <c r="C3946" s="2"/>
      <c r="E3946" s="2"/>
    </row>
    <row r="3947" spans="2:5" x14ac:dyDescent="0.35">
      <c r="B3947" s="42"/>
      <c r="C3947" s="2"/>
      <c r="E3947" s="2"/>
    </row>
    <row r="3948" spans="2:5" x14ac:dyDescent="0.35">
      <c r="B3948" s="42"/>
      <c r="C3948" s="2"/>
      <c r="E3948" s="2"/>
    </row>
    <row r="3949" spans="2:5" x14ac:dyDescent="0.35">
      <c r="B3949" s="42"/>
      <c r="C3949" s="2"/>
      <c r="E3949" s="2"/>
    </row>
    <row r="3950" spans="2:5" x14ac:dyDescent="0.35">
      <c r="B3950" s="42"/>
      <c r="C3950" s="2"/>
      <c r="E3950" s="2"/>
    </row>
    <row r="3951" spans="2:5" x14ac:dyDescent="0.35">
      <c r="B3951" s="42"/>
      <c r="C3951" s="2"/>
      <c r="E3951" s="2"/>
    </row>
    <row r="3952" spans="2:5" x14ac:dyDescent="0.35">
      <c r="B3952" s="42"/>
      <c r="C3952" s="2"/>
      <c r="E3952" s="2"/>
    </row>
    <row r="3953" spans="2:5" x14ac:dyDescent="0.35">
      <c r="B3953" s="42"/>
      <c r="C3953" s="2"/>
      <c r="E3953" s="2"/>
    </row>
    <row r="3954" spans="2:5" x14ac:dyDescent="0.35">
      <c r="B3954" s="42"/>
      <c r="C3954" s="2"/>
      <c r="E3954" s="2"/>
    </row>
    <row r="3955" spans="2:5" x14ac:dyDescent="0.35">
      <c r="B3955" s="42"/>
      <c r="C3955" s="2"/>
      <c r="E3955" s="2"/>
    </row>
    <row r="3956" spans="2:5" x14ac:dyDescent="0.35">
      <c r="B3956" s="42"/>
      <c r="C3956" s="2"/>
      <c r="E3956" s="2"/>
    </row>
    <row r="3957" spans="2:5" x14ac:dyDescent="0.35">
      <c r="B3957" s="42"/>
      <c r="C3957" s="2"/>
      <c r="E3957" s="2"/>
    </row>
    <row r="3958" spans="2:5" x14ac:dyDescent="0.35">
      <c r="B3958" s="42"/>
      <c r="C3958" s="2"/>
      <c r="E3958" s="2"/>
    </row>
    <row r="3959" spans="2:5" x14ac:dyDescent="0.35">
      <c r="B3959" s="42"/>
      <c r="C3959" s="2"/>
      <c r="E3959" s="2"/>
    </row>
    <row r="3960" spans="2:5" x14ac:dyDescent="0.35">
      <c r="B3960" s="42"/>
      <c r="C3960" s="2"/>
      <c r="E3960" s="2"/>
    </row>
    <row r="3961" spans="2:5" x14ac:dyDescent="0.35">
      <c r="B3961" s="42"/>
      <c r="C3961" s="2"/>
      <c r="E3961" s="2"/>
    </row>
    <row r="3962" spans="2:5" x14ac:dyDescent="0.35">
      <c r="B3962" s="42"/>
      <c r="C3962" s="2"/>
      <c r="E3962" s="2"/>
    </row>
    <row r="3963" spans="2:5" x14ac:dyDescent="0.35">
      <c r="B3963" s="42"/>
      <c r="C3963" s="2"/>
      <c r="E3963" s="2"/>
    </row>
    <row r="3964" spans="2:5" x14ac:dyDescent="0.35">
      <c r="B3964" s="42"/>
      <c r="C3964" s="2"/>
      <c r="E3964" s="2"/>
    </row>
    <row r="3965" spans="2:5" x14ac:dyDescent="0.35">
      <c r="B3965" s="42"/>
      <c r="C3965" s="2"/>
      <c r="E3965" s="2"/>
    </row>
    <row r="3966" spans="2:5" x14ac:dyDescent="0.35">
      <c r="B3966" s="42"/>
      <c r="C3966" s="2"/>
      <c r="E3966" s="2"/>
    </row>
    <row r="3967" spans="2:5" x14ac:dyDescent="0.35">
      <c r="B3967" s="42"/>
      <c r="C3967" s="2"/>
      <c r="E3967" s="2"/>
    </row>
    <row r="3968" spans="2:5" x14ac:dyDescent="0.35">
      <c r="B3968" s="42"/>
      <c r="C3968" s="2"/>
      <c r="E3968" s="2"/>
    </row>
    <row r="3969" spans="2:5" x14ac:dyDescent="0.35">
      <c r="B3969" s="42"/>
      <c r="C3969" s="2"/>
      <c r="E3969" s="2"/>
    </row>
    <row r="3970" spans="2:5" x14ac:dyDescent="0.35">
      <c r="B3970" s="42"/>
      <c r="C3970" s="2"/>
      <c r="E3970" s="2"/>
    </row>
    <row r="3971" spans="2:5" x14ac:dyDescent="0.35">
      <c r="B3971" s="42"/>
      <c r="C3971" s="2"/>
      <c r="E3971" s="2"/>
    </row>
    <row r="3972" spans="2:5" x14ac:dyDescent="0.35">
      <c r="B3972" s="42"/>
      <c r="C3972" s="2"/>
      <c r="E3972" s="2"/>
    </row>
    <row r="3973" spans="2:5" x14ac:dyDescent="0.35">
      <c r="B3973" s="42"/>
      <c r="C3973" s="2"/>
      <c r="E3973" s="2"/>
    </row>
    <row r="3974" spans="2:5" x14ac:dyDescent="0.35">
      <c r="B3974" s="42"/>
      <c r="C3974" s="2"/>
      <c r="E3974" s="2"/>
    </row>
    <row r="3975" spans="2:5" x14ac:dyDescent="0.35">
      <c r="B3975" s="42"/>
      <c r="C3975" s="2"/>
      <c r="E3975" s="2"/>
    </row>
    <row r="3976" spans="2:5" x14ac:dyDescent="0.35">
      <c r="B3976" s="42"/>
      <c r="C3976" s="2"/>
      <c r="E3976" s="2"/>
    </row>
    <row r="3977" spans="2:5" x14ac:dyDescent="0.35">
      <c r="B3977" s="42"/>
      <c r="C3977" s="2"/>
      <c r="E3977" s="2"/>
    </row>
    <row r="3978" spans="2:5" x14ac:dyDescent="0.35">
      <c r="B3978" s="42"/>
      <c r="C3978" s="2"/>
      <c r="E3978" s="2"/>
    </row>
    <row r="3979" spans="2:5" x14ac:dyDescent="0.35">
      <c r="B3979" s="42"/>
      <c r="C3979" s="2"/>
      <c r="E3979" s="2"/>
    </row>
    <row r="3980" spans="2:5" x14ac:dyDescent="0.35">
      <c r="B3980" s="42"/>
      <c r="C3980" s="2"/>
      <c r="E3980" s="2"/>
    </row>
    <row r="3981" spans="2:5" x14ac:dyDescent="0.35">
      <c r="B3981" s="42"/>
      <c r="C3981" s="2"/>
      <c r="E3981" s="2"/>
    </row>
    <row r="3982" spans="2:5" x14ac:dyDescent="0.35">
      <c r="B3982" s="42"/>
      <c r="C3982" s="2"/>
      <c r="E3982" s="2"/>
    </row>
    <row r="3983" spans="2:5" x14ac:dyDescent="0.35">
      <c r="B3983" s="42"/>
      <c r="C3983" s="2"/>
      <c r="E3983" s="2"/>
    </row>
    <row r="3984" spans="2:5" x14ac:dyDescent="0.35">
      <c r="B3984" s="42"/>
      <c r="C3984" s="2"/>
      <c r="E3984" s="2"/>
    </row>
    <row r="3985" spans="2:5" x14ac:dyDescent="0.35">
      <c r="B3985" s="42"/>
      <c r="C3985" s="2"/>
      <c r="E3985" s="2"/>
    </row>
    <row r="3986" spans="2:5" x14ac:dyDescent="0.35">
      <c r="B3986" s="42"/>
      <c r="C3986" s="2"/>
      <c r="E3986" s="2"/>
    </row>
    <row r="3987" spans="2:5" x14ac:dyDescent="0.35">
      <c r="B3987" s="42"/>
      <c r="C3987" s="2"/>
      <c r="E3987" s="2"/>
    </row>
    <row r="3988" spans="2:5" x14ac:dyDescent="0.35">
      <c r="B3988" s="42"/>
      <c r="C3988" s="2"/>
      <c r="E3988" s="2"/>
    </row>
    <row r="3989" spans="2:5" x14ac:dyDescent="0.35">
      <c r="B3989" s="42"/>
      <c r="C3989" s="2"/>
      <c r="E3989" s="2"/>
    </row>
    <row r="3990" spans="2:5" x14ac:dyDescent="0.35">
      <c r="B3990" s="42"/>
      <c r="C3990" s="2"/>
      <c r="E3990" s="2"/>
    </row>
    <row r="3991" spans="2:5" x14ac:dyDescent="0.35">
      <c r="B3991" s="42"/>
      <c r="C3991" s="2"/>
      <c r="E3991" s="2"/>
    </row>
    <row r="3992" spans="2:5" x14ac:dyDescent="0.35">
      <c r="B3992" s="42"/>
      <c r="C3992" s="2"/>
      <c r="E3992" s="2"/>
    </row>
    <row r="3993" spans="2:5" x14ac:dyDescent="0.35">
      <c r="B3993" s="42"/>
      <c r="C3993" s="2"/>
      <c r="E3993" s="2"/>
    </row>
    <row r="3994" spans="2:5" x14ac:dyDescent="0.35">
      <c r="B3994" s="42"/>
      <c r="C3994" s="2"/>
      <c r="E3994" s="2"/>
    </row>
    <row r="3995" spans="2:5" x14ac:dyDescent="0.35">
      <c r="B3995" s="42"/>
      <c r="C3995" s="2"/>
      <c r="E3995" s="2"/>
    </row>
    <row r="3996" spans="2:5" x14ac:dyDescent="0.35">
      <c r="B3996" s="42"/>
      <c r="C3996" s="2"/>
      <c r="E3996" s="2"/>
    </row>
    <row r="3997" spans="2:5" x14ac:dyDescent="0.35">
      <c r="B3997" s="42"/>
      <c r="C3997" s="2"/>
      <c r="E3997" s="2"/>
    </row>
    <row r="3998" spans="2:5" x14ac:dyDescent="0.35">
      <c r="B3998" s="42"/>
      <c r="C3998" s="2"/>
      <c r="E3998" s="2"/>
    </row>
    <row r="3999" spans="2:5" x14ac:dyDescent="0.35">
      <c r="B3999" s="42"/>
      <c r="C3999" s="2"/>
      <c r="E3999" s="2"/>
    </row>
    <row r="4000" spans="2:5" x14ac:dyDescent="0.35">
      <c r="B4000" s="42"/>
      <c r="C4000" s="2"/>
      <c r="E4000" s="2"/>
    </row>
    <row r="4001" spans="2:5" x14ac:dyDescent="0.35">
      <c r="B4001" s="42"/>
      <c r="C4001" s="2"/>
      <c r="E4001" s="2"/>
    </row>
    <row r="4002" spans="2:5" x14ac:dyDescent="0.35">
      <c r="B4002" s="42"/>
      <c r="C4002" s="2"/>
      <c r="E4002" s="2"/>
    </row>
    <row r="4003" spans="2:5" x14ac:dyDescent="0.35">
      <c r="B4003" s="42"/>
      <c r="C4003" s="2"/>
      <c r="E4003" s="2"/>
    </row>
    <row r="4004" spans="2:5" x14ac:dyDescent="0.35">
      <c r="B4004" s="42"/>
      <c r="C4004" s="2"/>
      <c r="E4004" s="2"/>
    </row>
    <row r="4005" spans="2:5" x14ac:dyDescent="0.35">
      <c r="B4005" s="42"/>
      <c r="C4005" s="2"/>
      <c r="E4005" s="2"/>
    </row>
    <row r="4006" spans="2:5" x14ac:dyDescent="0.35">
      <c r="B4006" s="42"/>
      <c r="C4006" s="2"/>
      <c r="E4006" s="2"/>
    </row>
    <row r="4007" spans="2:5" x14ac:dyDescent="0.35">
      <c r="B4007" s="42"/>
      <c r="C4007" s="2"/>
      <c r="E4007" s="2"/>
    </row>
    <row r="4008" spans="2:5" x14ac:dyDescent="0.35">
      <c r="B4008" s="42"/>
      <c r="C4008" s="2"/>
      <c r="E4008" s="2"/>
    </row>
    <row r="4009" spans="2:5" x14ac:dyDescent="0.35">
      <c r="B4009" s="42"/>
      <c r="C4009" s="2"/>
      <c r="E4009" s="2"/>
    </row>
    <row r="4010" spans="2:5" x14ac:dyDescent="0.35">
      <c r="B4010" s="42"/>
      <c r="C4010" s="2"/>
      <c r="E4010" s="2"/>
    </row>
    <row r="4011" spans="2:5" x14ac:dyDescent="0.35">
      <c r="B4011" s="42"/>
      <c r="C4011" s="2"/>
      <c r="E4011" s="2"/>
    </row>
    <row r="4012" spans="2:5" x14ac:dyDescent="0.35">
      <c r="B4012" s="42"/>
      <c r="C4012" s="2"/>
      <c r="E4012" s="2"/>
    </row>
    <row r="4013" spans="2:5" x14ac:dyDescent="0.35">
      <c r="B4013" s="42"/>
      <c r="C4013" s="2"/>
      <c r="E4013" s="2"/>
    </row>
    <row r="4014" spans="2:5" x14ac:dyDescent="0.35">
      <c r="B4014" s="42"/>
      <c r="C4014" s="2"/>
      <c r="E4014" s="2"/>
    </row>
    <row r="4015" spans="2:5" x14ac:dyDescent="0.35">
      <c r="B4015" s="42"/>
      <c r="C4015" s="2"/>
      <c r="E4015" s="2"/>
    </row>
    <row r="4016" spans="2:5" x14ac:dyDescent="0.35">
      <c r="B4016" s="42"/>
      <c r="C4016" s="2"/>
      <c r="E4016" s="2"/>
    </row>
    <row r="4017" spans="2:5" x14ac:dyDescent="0.35">
      <c r="B4017" s="42"/>
      <c r="C4017" s="2"/>
      <c r="E4017" s="2"/>
    </row>
    <row r="4018" spans="2:5" x14ac:dyDescent="0.35">
      <c r="B4018" s="42"/>
      <c r="C4018" s="2"/>
      <c r="E4018" s="2"/>
    </row>
    <row r="4019" spans="2:5" x14ac:dyDescent="0.35">
      <c r="B4019" s="42"/>
      <c r="C4019" s="2"/>
      <c r="E4019" s="2"/>
    </row>
    <row r="4020" spans="2:5" x14ac:dyDescent="0.35">
      <c r="B4020" s="42"/>
      <c r="C4020" s="2"/>
      <c r="E4020" s="2"/>
    </row>
    <row r="4021" spans="2:5" x14ac:dyDescent="0.35">
      <c r="B4021" s="42"/>
      <c r="C4021" s="2"/>
      <c r="E4021" s="2"/>
    </row>
    <row r="4022" spans="2:5" x14ac:dyDescent="0.35">
      <c r="B4022" s="42"/>
      <c r="C4022" s="2"/>
      <c r="E4022" s="2"/>
    </row>
    <row r="4023" spans="2:5" x14ac:dyDescent="0.35">
      <c r="B4023" s="42"/>
      <c r="C4023" s="2"/>
      <c r="E4023" s="2"/>
    </row>
    <row r="4024" spans="2:5" x14ac:dyDescent="0.35">
      <c r="B4024" s="42"/>
      <c r="C4024" s="2"/>
      <c r="E4024" s="2"/>
    </row>
    <row r="4025" spans="2:5" x14ac:dyDescent="0.35">
      <c r="B4025" s="42"/>
      <c r="C4025" s="2"/>
      <c r="E4025" s="2"/>
    </row>
    <row r="4026" spans="2:5" x14ac:dyDescent="0.35">
      <c r="B4026" s="42"/>
      <c r="C4026" s="2"/>
      <c r="E4026" s="2"/>
    </row>
    <row r="4027" spans="2:5" x14ac:dyDescent="0.35">
      <c r="B4027" s="42"/>
      <c r="C4027" s="2"/>
      <c r="E4027" s="2"/>
    </row>
    <row r="4028" spans="2:5" x14ac:dyDescent="0.35">
      <c r="B4028" s="42"/>
      <c r="C4028" s="2"/>
      <c r="E4028" s="2"/>
    </row>
    <row r="4029" spans="2:5" x14ac:dyDescent="0.35">
      <c r="B4029" s="42"/>
      <c r="C4029" s="2"/>
      <c r="E4029" s="2"/>
    </row>
    <row r="4030" spans="2:5" x14ac:dyDescent="0.35">
      <c r="B4030" s="42"/>
      <c r="C4030" s="2"/>
      <c r="E4030" s="2"/>
    </row>
    <row r="4031" spans="2:5" x14ac:dyDescent="0.35">
      <c r="B4031" s="42"/>
      <c r="C4031" s="2"/>
      <c r="E4031" s="2"/>
    </row>
    <row r="4032" spans="2:5" x14ac:dyDescent="0.35">
      <c r="B4032" s="42"/>
      <c r="C4032" s="2"/>
      <c r="E4032" s="2"/>
    </row>
    <row r="4033" spans="2:5" x14ac:dyDescent="0.35">
      <c r="B4033" s="42"/>
      <c r="C4033" s="2"/>
      <c r="E4033" s="2"/>
    </row>
    <row r="4034" spans="2:5" x14ac:dyDescent="0.35">
      <c r="B4034" s="42"/>
      <c r="C4034" s="2"/>
      <c r="E4034" s="2"/>
    </row>
    <row r="4035" spans="2:5" x14ac:dyDescent="0.35">
      <c r="B4035" s="42"/>
      <c r="C4035" s="2"/>
      <c r="E4035" s="2"/>
    </row>
    <row r="4036" spans="2:5" x14ac:dyDescent="0.35">
      <c r="B4036" s="42"/>
      <c r="C4036" s="2"/>
      <c r="E4036" s="2"/>
    </row>
    <row r="4037" spans="2:5" x14ac:dyDescent="0.35">
      <c r="B4037" s="42"/>
      <c r="C4037" s="2"/>
      <c r="E4037" s="2"/>
    </row>
    <row r="4038" spans="2:5" x14ac:dyDescent="0.35">
      <c r="B4038" s="42"/>
      <c r="C4038" s="2"/>
      <c r="E4038" s="2"/>
    </row>
    <row r="4039" spans="2:5" x14ac:dyDescent="0.35">
      <c r="B4039" s="42"/>
      <c r="C4039" s="2"/>
      <c r="E4039" s="2"/>
    </row>
    <row r="4040" spans="2:5" x14ac:dyDescent="0.35">
      <c r="B4040" s="42"/>
      <c r="C4040" s="2"/>
      <c r="E4040" s="2"/>
    </row>
    <row r="4041" spans="2:5" x14ac:dyDescent="0.35">
      <c r="B4041" s="42"/>
      <c r="C4041" s="2"/>
      <c r="E4041" s="2"/>
    </row>
    <row r="4042" spans="2:5" x14ac:dyDescent="0.35">
      <c r="B4042" s="42"/>
      <c r="C4042" s="2"/>
      <c r="E4042" s="2"/>
    </row>
    <row r="4043" spans="2:5" x14ac:dyDescent="0.35">
      <c r="B4043" s="42"/>
      <c r="C4043" s="2"/>
      <c r="E4043" s="2"/>
    </row>
    <row r="4044" spans="2:5" x14ac:dyDescent="0.35">
      <c r="B4044" s="42"/>
      <c r="C4044" s="2"/>
      <c r="E4044" s="2"/>
    </row>
    <row r="4045" spans="2:5" x14ac:dyDescent="0.35">
      <c r="B4045" s="42"/>
      <c r="C4045" s="2"/>
      <c r="E4045" s="2"/>
    </row>
    <row r="4046" spans="2:5" x14ac:dyDescent="0.35">
      <c r="B4046" s="42"/>
      <c r="C4046" s="2"/>
      <c r="E4046" s="2"/>
    </row>
    <row r="4047" spans="2:5" x14ac:dyDescent="0.35">
      <c r="B4047" s="42"/>
      <c r="C4047" s="2"/>
      <c r="E4047" s="2"/>
    </row>
    <row r="4048" spans="2:5" x14ac:dyDescent="0.35">
      <c r="B4048" s="42"/>
      <c r="C4048" s="2"/>
      <c r="E4048" s="2"/>
    </row>
    <row r="4049" spans="2:5" x14ac:dyDescent="0.35">
      <c r="B4049" s="42"/>
      <c r="C4049" s="2"/>
      <c r="E4049" s="2"/>
    </row>
    <row r="4050" spans="2:5" x14ac:dyDescent="0.35">
      <c r="B4050" s="42"/>
      <c r="C4050" s="2"/>
      <c r="E4050" s="2"/>
    </row>
    <row r="4051" spans="2:5" x14ac:dyDescent="0.35">
      <c r="B4051" s="42"/>
      <c r="C4051" s="2"/>
      <c r="E4051" s="2"/>
    </row>
    <row r="4052" spans="2:5" x14ac:dyDescent="0.35">
      <c r="B4052" s="42"/>
      <c r="C4052" s="2"/>
      <c r="E4052" s="2"/>
    </row>
    <row r="4053" spans="2:5" x14ac:dyDescent="0.35">
      <c r="B4053" s="42"/>
      <c r="C4053" s="2"/>
      <c r="E4053" s="2"/>
    </row>
    <row r="4054" spans="2:5" x14ac:dyDescent="0.35">
      <c r="B4054" s="42"/>
      <c r="C4054" s="2"/>
      <c r="E4054" s="2"/>
    </row>
    <row r="4055" spans="2:5" x14ac:dyDescent="0.35">
      <c r="B4055" s="42"/>
      <c r="C4055" s="2"/>
      <c r="E4055" s="2"/>
    </row>
    <row r="4056" spans="2:5" x14ac:dyDescent="0.35">
      <c r="B4056" s="42"/>
      <c r="C4056" s="2"/>
      <c r="E4056" s="2"/>
    </row>
    <row r="4057" spans="2:5" x14ac:dyDescent="0.35">
      <c r="B4057" s="42"/>
      <c r="C4057" s="2"/>
      <c r="E4057" s="2"/>
    </row>
    <row r="4058" spans="2:5" x14ac:dyDescent="0.35">
      <c r="B4058" s="42"/>
      <c r="C4058" s="2"/>
      <c r="E4058" s="2"/>
    </row>
    <row r="4059" spans="2:5" x14ac:dyDescent="0.35">
      <c r="B4059" s="42"/>
      <c r="C4059" s="2"/>
      <c r="E4059" s="2"/>
    </row>
    <row r="4060" spans="2:5" x14ac:dyDescent="0.35">
      <c r="B4060" s="42"/>
      <c r="C4060" s="2"/>
      <c r="E4060" s="2"/>
    </row>
    <row r="4061" spans="2:5" x14ac:dyDescent="0.35">
      <c r="B4061" s="42"/>
      <c r="C4061" s="2"/>
      <c r="E4061" s="2"/>
    </row>
    <row r="4062" spans="2:5" x14ac:dyDescent="0.35">
      <c r="B4062" s="42"/>
      <c r="C4062" s="2"/>
      <c r="E4062" s="2"/>
    </row>
    <row r="4063" spans="2:5" x14ac:dyDescent="0.35">
      <c r="B4063" s="42"/>
      <c r="C4063" s="2"/>
      <c r="E4063" s="2"/>
    </row>
    <row r="4064" spans="2:5" x14ac:dyDescent="0.35">
      <c r="B4064" s="42"/>
      <c r="C4064" s="2"/>
      <c r="E4064" s="2"/>
    </row>
    <row r="4065" spans="2:5" x14ac:dyDescent="0.35">
      <c r="B4065" s="42"/>
      <c r="C4065" s="2"/>
      <c r="E4065" s="2"/>
    </row>
    <row r="4066" spans="2:5" x14ac:dyDescent="0.35">
      <c r="B4066" s="42"/>
      <c r="C4066" s="2"/>
      <c r="E4066" s="2"/>
    </row>
    <row r="4067" spans="2:5" x14ac:dyDescent="0.35">
      <c r="B4067" s="42"/>
      <c r="C4067" s="2"/>
      <c r="E4067" s="2"/>
    </row>
    <row r="4068" spans="2:5" x14ac:dyDescent="0.35">
      <c r="B4068" s="42"/>
      <c r="C4068" s="2"/>
      <c r="E4068" s="2"/>
    </row>
    <row r="4069" spans="2:5" x14ac:dyDescent="0.35">
      <c r="B4069" s="42"/>
      <c r="C4069" s="2"/>
      <c r="E4069" s="2"/>
    </row>
    <row r="4070" spans="2:5" x14ac:dyDescent="0.35">
      <c r="B4070" s="42"/>
      <c r="C4070" s="2"/>
      <c r="E4070" s="2"/>
    </row>
    <row r="4071" spans="2:5" x14ac:dyDescent="0.35">
      <c r="B4071" s="42"/>
      <c r="C4071" s="2"/>
      <c r="E4071" s="2"/>
    </row>
    <row r="4072" spans="2:5" x14ac:dyDescent="0.35">
      <c r="B4072" s="42"/>
      <c r="C4072" s="2"/>
      <c r="E4072" s="2"/>
    </row>
    <row r="4073" spans="2:5" x14ac:dyDescent="0.35">
      <c r="B4073" s="42"/>
      <c r="C4073" s="2"/>
      <c r="E4073" s="2"/>
    </row>
    <row r="4074" spans="2:5" x14ac:dyDescent="0.35">
      <c r="B4074" s="42"/>
      <c r="C4074" s="2"/>
      <c r="E4074" s="2"/>
    </row>
    <row r="4075" spans="2:5" x14ac:dyDescent="0.35">
      <c r="B4075" s="42"/>
      <c r="C4075" s="2"/>
      <c r="E4075" s="2"/>
    </row>
    <row r="4076" spans="2:5" x14ac:dyDescent="0.35">
      <c r="B4076" s="42"/>
      <c r="C4076" s="2"/>
      <c r="E4076" s="2"/>
    </row>
    <row r="4077" spans="2:5" x14ac:dyDescent="0.35">
      <c r="B4077" s="42"/>
      <c r="C4077" s="2"/>
      <c r="E4077" s="2"/>
    </row>
    <row r="4078" spans="2:5" x14ac:dyDescent="0.35">
      <c r="B4078" s="42"/>
      <c r="C4078" s="2"/>
      <c r="E4078" s="2"/>
    </row>
    <row r="4079" spans="2:5" x14ac:dyDescent="0.35">
      <c r="B4079" s="42"/>
      <c r="C4079" s="2"/>
      <c r="E4079" s="2"/>
    </row>
    <row r="4080" spans="2:5" x14ac:dyDescent="0.35">
      <c r="B4080" s="42"/>
      <c r="C4080" s="2"/>
      <c r="E4080" s="2"/>
    </row>
    <row r="4081" spans="2:5" x14ac:dyDescent="0.35">
      <c r="B4081" s="42"/>
      <c r="C4081" s="2"/>
      <c r="E4081" s="2"/>
    </row>
    <row r="4082" spans="2:5" x14ac:dyDescent="0.35">
      <c r="B4082" s="42"/>
      <c r="C4082" s="2"/>
      <c r="E4082" s="2"/>
    </row>
    <row r="4083" spans="2:5" x14ac:dyDescent="0.35">
      <c r="B4083" s="42"/>
      <c r="C4083" s="2"/>
      <c r="E4083" s="2"/>
    </row>
    <row r="4084" spans="2:5" x14ac:dyDescent="0.35">
      <c r="B4084" s="42"/>
      <c r="C4084" s="2"/>
      <c r="E4084" s="2"/>
    </row>
    <row r="4085" spans="2:5" x14ac:dyDescent="0.35">
      <c r="B4085" s="42"/>
      <c r="C4085" s="2"/>
      <c r="E4085" s="2"/>
    </row>
    <row r="4086" spans="2:5" x14ac:dyDescent="0.35">
      <c r="B4086" s="42"/>
      <c r="C4086" s="2"/>
      <c r="E4086" s="2"/>
    </row>
    <row r="4087" spans="2:5" x14ac:dyDescent="0.35">
      <c r="B4087" s="42"/>
      <c r="C4087" s="2"/>
      <c r="E4087" s="2"/>
    </row>
    <row r="4088" spans="2:5" x14ac:dyDescent="0.35">
      <c r="B4088" s="42"/>
      <c r="C4088" s="2"/>
      <c r="E4088" s="2"/>
    </row>
    <row r="4089" spans="2:5" x14ac:dyDescent="0.35">
      <c r="B4089" s="42"/>
      <c r="C4089" s="2"/>
      <c r="E4089" s="2"/>
    </row>
    <row r="4090" spans="2:5" x14ac:dyDescent="0.35">
      <c r="B4090" s="42"/>
      <c r="C4090" s="2"/>
      <c r="E4090" s="2"/>
    </row>
    <row r="4091" spans="2:5" x14ac:dyDescent="0.35">
      <c r="B4091" s="42"/>
      <c r="C4091" s="2"/>
      <c r="E4091" s="2"/>
    </row>
    <row r="4092" spans="2:5" x14ac:dyDescent="0.35">
      <c r="B4092" s="42"/>
      <c r="C4092" s="2"/>
      <c r="E4092" s="2"/>
    </row>
    <row r="4093" spans="2:5" x14ac:dyDescent="0.35">
      <c r="B4093" s="42"/>
      <c r="C4093" s="2"/>
      <c r="E4093" s="2"/>
    </row>
    <row r="4094" spans="2:5" x14ac:dyDescent="0.35">
      <c r="B4094" s="42"/>
      <c r="C4094" s="2"/>
      <c r="E4094" s="2"/>
    </row>
    <row r="4095" spans="2:5" x14ac:dyDescent="0.35">
      <c r="B4095" s="42"/>
      <c r="C4095" s="2"/>
      <c r="E4095" s="2"/>
    </row>
    <row r="4096" spans="2:5" x14ac:dyDescent="0.35">
      <c r="B4096" s="42"/>
      <c r="C4096" s="2"/>
      <c r="E4096" s="2"/>
    </row>
    <row r="4097" spans="2:5" x14ac:dyDescent="0.35">
      <c r="B4097" s="42"/>
      <c r="C4097" s="2"/>
      <c r="E4097" s="2"/>
    </row>
    <row r="4098" spans="2:5" x14ac:dyDescent="0.35">
      <c r="B4098" s="42"/>
      <c r="C4098" s="2"/>
      <c r="E4098" s="2"/>
    </row>
    <row r="4099" spans="2:5" x14ac:dyDescent="0.35">
      <c r="B4099" s="42"/>
      <c r="C4099" s="2"/>
      <c r="E4099" s="2"/>
    </row>
    <row r="4100" spans="2:5" x14ac:dyDescent="0.35">
      <c r="B4100" s="42"/>
      <c r="C4100" s="2"/>
      <c r="E4100" s="2"/>
    </row>
    <row r="4101" spans="2:5" x14ac:dyDescent="0.35">
      <c r="B4101" s="42"/>
      <c r="C4101" s="2"/>
      <c r="E4101" s="2"/>
    </row>
    <row r="4102" spans="2:5" x14ac:dyDescent="0.35">
      <c r="B4102" s="42"/>
      <c r="C4102" s="2"/>
      <c r="E4102" s="2"/>
    </row>
    <row r="4103" spans="2:5" x14ac:dyDescent="0.35">
      <c r="B4103" s="42"/>
      <c r="C4103" s="2"/>
      <c r="E4103" s="2"/>
    </row>
    <row r="4104" spans="2:5" x14ac:dyDescent="0.35">
      <c r="B4104" s="42"/>
      <c r="C4104" s="2"/>
      <c r="E4104" s="2"/>
    </row>
    <row r="4105" spans="2:5" x14ac:dyDescent="0.35">
      <c r="B4105" s="42"/>
      <c r="C4105" s="2"/>
      <c r="E4105" s="2"/>
    </row>
    <row r="4106" spans="2:5" x14ac:dyDescent="0.35">
      <c r="B4106" s="42"/>
      <c r="C4106" s="2"/>
      <c r="E4106" s="2"/>
    </row>
    <row r="4107" spans="2:5" x14ac:dyDescent="0.35">
      <c r="B4107" s="42"/>
      <c r="C4107" s="2"/>
      <c r="E4107" s="2"/>
    </row>
    <row r="4108" spans="2:5" x14ac:dyDescent="0.35">
      <c r="B4108" s="42"/>
      <c r="C4108" s="2"/>
      <c r="E4108" s="2"/>
    </row>
    <row r="4109" spans="2:5" x14ac:dyDescent="0.35">
      <c r="B4109" s="42"/>
      <c r="C4109" s="2"/>
      <c r="E4109" s="2"/>
    </row>
    <row r="4110" spans="2:5" x14ac:dyDescent="0.35">
      <c r="B4110" s="42"/>
      <c r="C4110" s="2"/>
      <c r="E4110" s="2"/>
    </row>
    <row r="4111" spans="2:5" x14ac:dyDescent="0.35">
      <c r="B4111" s="42"/>
      <c r="C4111" s="2"/>
      <c r="E4111" s="2"/>
    </row>
    <row r="4112" spans="2:5" x14ac:dyDescent="0.35">
      <c r="B4112" s="42"/>
      <c r="C4112" s="2"/>
      <c r="E4112" s="2"/>
    </row>
    <row r="4113" spans="2:5" x14ac:dyDescent="0.35">
      <c r="B4113" s="42"/>
      <c r="C4113" s="2"/>
      <c r="E4113" s="2"/>
    </row>
    <row r="4114" spans="2:5" x14ac:dyDescent="0.35">
      <c r="B4114" s="42"/>
      <c r="C4114" s="2"/>
      <c r="E4114" s="2"/>
    </row>
    <row r="4115" spans="2:5" x14ac:dyDescent="0.35">
      <c r="B4115" s="42"/>
      <c r="C4115" s="2"/>
      <c r="E4115" s="2"/>
    </row>
    <row r="4116" spans="2:5" x14ac:dyDescent="0.35">
      <c r="B4116" s="42"/>
      <c r="C4116" s="2"/>
      <c r="E4116" s="2"/>
    </row>
    <row r="4117" spans="2:5" x14ac:dyDescent="0.35">
      <c r="B4117" s="42"/>
      <c r="C4117" s="2"/>
      <c r="E4117" s="2"/>
    </row>
    <row r="4118" spans="2:5" x14ac:dyDescent="0.35">
      <c r="B4118" s="42"/>
      <c r="C4118" s="2"/>
      <c r="E4118" s="2"/>
    </row>
    <row r="4119" spans="2:5" x14ac:dyDescent="0.35">
      <c r="B4119" s="42"/>
      <c r="C4119" s="2"/>
      <c r="E4119" s="2"/>
    </row>
    <row r="4120" spans="2:5" x14ac:dyDescent="0.35">
      <c r="B4120" s="42"/>
      <c r="C4120" s="2"/>
      <c r="E4120" s="2"/>
    </row>
    <row r="4121" spans="2:5" x14ac:dyDescent="0.35">
      <c r="B4121" s="42"/>
      <c r="C4121" s="2"/>
      <c r="E4121" s="2"/>
    </row>
    <row r="4122" spans="2:5" x14ac:dyDescent="0.35">
      <c r="B4122" s="42"/>
      <c r="C4122" s="2"/>
      <c r="E4122" s="2"/>
    </row>
    <row r="4123" spans="2:5" x14ac:dyDescent="0.35">
      <c r="B4123" s="42"/>
      <c r="C4123" s="2"/>
      <c r="E4123" s="2"/>
    </row>
    <row r="4124" spans="2:5" x14ac:dyDescent="0.35">
      <c r="B4124" s="42"/>
      <c r="C4124" s="2"/>
      <c r="E4124" s="2"/>
    </row>
    <row r="4125" spans="2:5" x14ac:dyDescent="0.35">
      <c r="B4125" s="42"/>
      <c r="C4125" s="2"/>
      <c r="E4125" s="2"/>
    </row>
    <row r="4126" spans="2:5" x14ac:dyDescent="0.35">
      <c r="B4126" s="42"/>
      <c r="C4126" s="2"/>
      <c r="E4126" s="2"/>
    </row>
    <row r="4127" spans="2:5" x14ac:dyDescent="0.35">
      <c r="B4127" s="42"/>
      <c r="C4127" s="2"/>
      <c r="E4127" s="2"/>
    </row>
    <row r="4128" spans="2:5" x14ac:dyDescent="0.35">
      <c r="B4128" s="42"/>
      <c r="C4128" s="2"/>
      <c r="E4128" s="2"/>
    </row>
    <row r="4129" spans="2:5" x14ac:dyDescent="0.35">
      <c r="B4129" s="42"/>
      <c r="C4129" s="2"/>
      <c r="E4129" s="2"/>
    </row>
    <row r="4130" spans="2:5" x14ac:dyDescent="0.35">
      <c r="B4130" s="42"/>
      <c r="C4130" s="2"/>
      <c r="E4130" s="2"/>
    </row>
    <row r="4131" spans="2:5" x14ac:dyDescent="0.35">
      <c r="B4131" s="42"/>
      <c r="C4131" s="2"/>
      <c r="E4131" s="2"/>
    </row>
    <row r="4132" spans="2:5" x14ac:dyDescent="0.35">
      <c r="B4132" s="42"/>
      <c r="C4132" s="2"/>
      <c r="E4132" s="2"/>
    </row>
    <row r="4133" spans="2:5" x14ac:dyDescent="0.35">
      <c r="B4133" s="42"/>
      <c r="C4133" s="2"/>
      <c r="E4133" s="2"/>
    </row>
    <row r="4134" spans="2:5" x14ac:dyDescent="0.35">
      <c r="B4134" s="42"/>
      <c r="C4134" s="2"/>
      <c r="E4134" s="2"/>
    </row>
    <row r="4135" spans="2:5" x14ac:dyDescent="0.35">
      <c r="B4135" s="42"/>
      <c r="C4135" s="2"/>
      <c r="E4135" s="2"/>
    </row>
    <row r="4136" spans="2:5" x14ac:dyDescent="0.35">
      <c r="B4136" s="42"/>
      <c r="C4136" s="2"/>
      <c r="E4136" s="2"/>
    </row>
    <row r="4137" spans="2:5" x14ac:dyDescent="0.35">
      <c r="B4137" s="42"/>
      <c r="C4137" s="2"/>
      <c r="E4137" s="2"/>
    </row>
    <row r="4138" spans="2:5" x14ac:dyDescent="0.35">
      <c r="B4138" s="42"/>
      <c r="C4138" s="2"/>
      <c r="E4138" s="2"/>
    </row>
    <row r="4139" spans="2:5" x14ac:dyDescent="0.35">
      <c r="B4139" s="42"/>
      <c r="C4139" s="2"/>
      <c r="E4139" s="2"/>
    </row>
    <row r="4140" spans="2:5" x14ac:dyDescent="0.35">
      <c r="B4140" s="42"/>
      <c r="C4140" s="2"/>
      <c r="E4140" s="2"/>
    </row>
    <row r="4141" spans="2:5" x14ac:dyDescent="0.35">
      <c r="B4141" s="42"/>
      <c r="C4141" s="2"/>
      <c r="E4141" s="2"/>
    </row>
    <row r="4142" spans="2:5" x14ac:dyDescent="0.35">
      <c r="B4142" s="42"/>
      <c r="C4142" s="2"/>
      <c r="E4142" s="2"/>
    </row>
    <row r="4143" spans="2:5" x14ac:dyDescent="0.35">
      <c r="B4143" s="42"/>
      <c r="C4143" s="2"/>
      <c r="E4143" s="2"/>
    </row>
    <row r="4144" spans="2:5" x14ac:dyDescent="0.35">
      <c r="B4144" s="42"/>
      <c r="C4144" s="2"/>
      <c r="E4144" s="2"/>
    </row>
    <row r="4145" spans="2:5" x14ac:dyDescent="0.35">
      <c r="B4145" s="42"/>
      <c r="C4145" s="2"/>
      <c r="E4145" s="2"/>
    </row>
    <row r="4146" spans="2:5" x14ac:dyDescent="0.35">
      <c r="B4146" s="42"/>
      <c r="C4146" s="2"/>
      <c r="E4146" s="2"/>
    </row>
    <row r="4147" spans="2:5" x14ac:dyDescent="0.35">
      <c r="B4147" s="42"/>
      <c r="C4147" s="2"/>
      <c r="E4147" s="2"/>
    </row>
    <row r="4148" spans="2:5" x14ac:dyDescent="0.35">
      <c r="B4148" s="42"/>
      <c r="C4148" s="2"/>
      <c r="E4148" s="2"/>
    </row>
    <row r="4149" spans="2:5" x14ac:dyDescent="0.35">
      <c r="B4149" s="42"/>
      <c r="C4149" s="2"/>
      <c r="E4149" s="2"/>
    </row>
    <row r="4150" spans="2:5" x14ac:dyDescent="0.35">
      <c r="B4150" s="42"/>
      <c r="C4150" s="2"/>
      <c r="E4150" s="2"/>
    </row>
    <row r="4151" spans="2:5" x14ac:dyDescent="0.35">
      <c r="B4151" s="42"/>
      <c r="C4151" s="2"/>
      <c r="E4151" s="2"/>
    </row>
    <row r="4152" spans="2:5" x14ac:dyDescent="0.35">
      <c r="B4152" s="42"/>
      <c r="C4152" s="2"/>
      <c r="E4152" s="2"/>
    </row>
    <row r="4153" spans="2:5" x14ac:dyDescent="0.35">
      <c r="B4153" s="42"/>
      <c r="C4153" s="2"/>
      <c r="E4153" s="2"/>
    </row>
    <row r="4154" spans="2:5" x14ac:dyDescent="0.35">
      <c r="B4154" s="42"/>
      <c r="C4154" s="2"/>
      <c r="E4154" s="2"/>
    </row>
    <row r="4155" spans="2:5" x14ac:dyDescent="0.35">
      <c r="B4155" s="42"/>
      <c r="C4155" s="2"/>
      <c r="E4155" s="2"/>
    </row>
    <row r="4156" spans="2:5" x14ac:dyDescent="0.35">
      <c r="B4156" s="42"/>
      <c r="C4156" s="2"/>
      <c r="E4156" s="2"/>
    </row>
    <row r="4157" spans="2:5" x14ac:dyDescent="0.35">
      <c r="B4157" s="42"/>
      <c r="C4157" s="2"/>
      <c r="E4157" s="2"/>
    </row>
    <row r="4158" spans="2:5" x14ac:dyDescent="0.35">
      <c r="B4158" s="42"/>
      <c r="C4158" s="2"/>
      <c r="E4158" s="2"/>
    </row>
    <row r="4159" spans="2:5" x14ac:dyDescent="0.35">
      <c r="B4159" s="42"/>
      <c r="C4159" s="2"/>
      <c r="E4159" s="2"/>
    </row>
    <row r="4160" spans="2:5" x14ac:dyDescent="0.35">
      <c r="B4160" s="42"/>
      <c r="C4160" s="2"/>
      <c r="E4160" s="2"/>
    </row>
    <row r="4161" spans="2:5" x14ac:dyDescent="0.35">
      <c r="B4161" s="42"/>
      <c r="C4161" s="2"/>
      <c r="E4161" s="2"/>
    </row>
    <row r="4162" spans="2:5" x14ac:dyDescent="0.35">
      <c r="B4162" s="42"/>
      <c r="C4162" s="2"/>
      <c r="E4162" s="2"/>
    </row>
    <row r="4163" spans="2:5" x14ac:dyDescent="0.35">
      <c r="B4163" s="42"/>
      <c r="C4163" s="2"/>
      <c r="E4163" s="2"/>
    </row>
    <row r="4164" spans="2:5" x14ac:dyDescent="0.35">
      <c r="B4164" s="42"/>
      <c r="C4164" s="2"/>
      <c r="E4164" s="2"/>
    </row>
    <row r="4165" spans="2:5" x14ac:dyDescent="0.35">
      <c r="B4165" s="42"/>
      <c r="C4165" s="2"/>
      <c r="E4165" s="2"/>
    </row>
    <row r="4166" spans="2:5" x14ac:dyDescent="0.35">
      <c r="B4166" s="42"/>
      <c r="C4166" s="2"/>
      <c r="E4166" s="2"/>
    </row>
    <row r="4167" spans="2:5" x14ac:dyDescent="0.35">
      <c r="B4167" s="42"/>
      <c r="C4167" s="2"/>
      <c r="E4167" s="2"/>
    </row>
    <row r="4168" spans="2:5" x14ac:dyDescent="0.35">
      <c r="B4168" s="42"/>
      <c r="C4168" s="2"/>
      <c r="E4168" s="2"/>
    </row>
    <row r="4169" spans="2:5" x14ac:dyDescent="0.35">
      <c r="B4169" s="42"/>
      <c r="C4169" s="2"/>
      <c r="E4169" s="2"/>
    </row>
    <row r="4170" spans="2:5" x14ac:dyDescent="0.35">
      <c r="B4170" s="42"/>
      <c r="C4170" s="2"/>
      <c r="E4170" s="2"/>
    </row>
    <row r="4171" spans="2:5" x14ac:dyDescent="0.35">
      <c r="B4171" s="42"/>
      <c r="C4171" s="2"/>
      <c r="E4171" s="2"/>
    </row>
    <row r="4172" spans="2:5" x14ac:dyDescent="0.35">
      <c r="B4172" s="42"/>
      <c r="C4172" s="2"/>
      <c r="E4172" s="2"/>
    </row>
    <row r="4173" spans="2:5" x14ac:dyDescent="0.35">
      <c r="B4173" s="42"/>
      <c r="C4173" s="2"/>
      <c r="E4173" s="2"/>
    </row>
    <row r="4174" spans="2:5" x14ac:dyDescent="0.35">
      <c r="B4174" s="42"/>
      <c r="C4174" s="2"/>
      <c r="E4174" s="2"/>
    </row>
    <row r="4175" spans="2:5" x14ac:dyDescent="0.35">
      <c r="B4175" s="42"/>
      <c r="C4175" s="2"/>
      <c r="E4175" s="2"/>
    </row>
    <row r="4176" spans="2:5" x14ac:dyDescent="0.35">
      <c r="B4176" s="42"/>
      <c r="C4176" s="2"/>
      <c r="E4176" s="2"/>
    </row>
    <row r="4177" spans="2:5" x14ac:dyDescent="0.35">
      <c r="B4177" s="42"/>
      <c r="C4177" s="2"/>
      <c r="E4177" s="2"/>
    </row>
    <row r="4178" spans="2:5" x14ac:dyDescent="0.35">
      <c r="B4178" s="42"/>
      <c r="C4178" s="2"/>
      <c r="E4178" s="2"/>
    </row>
    <row r="4179" spans="2:5" x14ac:dyDescent="0.35">
      <c r="B4179" s="42"/>
      <c r="C4179" s="2"/>
      <c r="E4179" s="2"/>
    </row>
    <row r="4180" spans="2:5" x14ac:dyDescent="0.35">
      <c r="B4180" s="42"/>
      <c r="C4180" s="2"/>
      <c r="E4180" s="2"/>
    </row>
    <row r="4181" spans="2:5" x14ac:dyDescent="0.35">
      <c r="B4181" s="42"/>
      <c r="C4181" s="2"/>
      <c r="E4181" s="2"/>
    </row>
    <row r="4182" spans="2:5" x14ac:dyDescent="0.35">
      <c r="B4182" s="42"/>
      <c r="C4182" s="2"/>
      <c r="E4182" s="2"/>
    </row>
    <row r="4183" spans="2:5" x14ac:dyDescent="0.35">
      <c r="B4183" s="42"/>
      <c r="C4183" s="2"/>
      <c r="E4183" s="2"/>
    </row>
    <row r="4184" spans="2:5" x14ac:dyDescent="0.35">
      <c r="B4184" s="42"/>
      <c r="C4184" s="2"/>
      <c r="E4184" s="2"/>
    </row>
    <row r="4185" spans="2:5" x14ac:dyDescent="0.35">
      <c r="B4185" s="42"/>
      <c r="C4185" s="2"/>
      <c r="E4185" s="2"/>
    </row>
    <row r="4186" spans="2:5" x14ac:dyDescent="0.35">
      <c r="B4186" s="42"/>
      <c r="C4186" s="2"/>
      <c r="E4186" s="2"/>
    </row>
    <row r="4187" spans="2:5" x14ac:dyDescent="0.35">
      <c r="B4187" s="42"/>
      <c r="C4187" s="2"/>
      <c r="E4187" s="2"/>
    </row>
    <row r="4188" spans="2:5" x14ac:dyDescent="0.35">
      <c r="B4188" s="42"/>
      <c r="C4188" s="2"/>
      <c r="E4188" s="2"/>
    </row>
    <row r="4189" spans="2:5" x14ac:dyDescent="0.35">
      <c r="B4189" s="42"/>
      <c r="C4189" s="2"/>
      <c r="E4189" s="2"/>
    </row>
    <row r="4190" spans="2:5" x14ac:dyDescent="0.35">
      <c r="B4190" s="42"/>
      <c r="C4190" s="2"/>
      <c r="E4190" s="2"/>
    </row>
    <row r="4191" spans="2:5" x14ac:dyDescent="0.35">
      <c r="B4191" s="42"/>
      <c r="C4191" s="2"/>
      <c r="E4191" s="2"/>
    </row>
    <row r="4192" spans="2:5" x14ac:dyDescent="0.35">
      <c r="B4192" s="42"/>
      <c r="C4192" s="2"/>
      <c r="E4192" s="2"/>
    </row>
    <row r="4193" spans="2:5" x14ac:dyDescent="0.35">
      <c r="B4193" s="42"/>
      <c r="C4193" s="2"/>
      <c r="E4193" s="2"/>
    </row>
    <row r="4194" spans="2:5" x14ac:dyDescent="0.35">
      <c r="B4194" s="42"/>
      <c r="C4194" s="2"/>
      <c r="E4194" s="2"/>
    </row>
    <row r="4195" spans="2:5" x14ac:dyDescent="0.35">
      <c r="B4195" s="42"/>
      <c r="C4195" s="2"/>
      <c r="E4195" s="2"/>
    </row>
    <row r="4196" spans="2:5" x14ac:dyDescent="0.35">
      <c r="B4196" s="42"/>
      <c r="C4196" s="2"/>
      <c r="E4196" s="2"/>
    </row>
    <row r="4197" spans="2:5" x14ac:dyDescent="0.35">
      <c r="B4197" s="42"/>
      <c r="C4197" s="2"/>
      <c r="E4197" s="2"/>
    </row>
    <row r="4198" spans="2:5" x14ac:dyDescent="0.35">
      <c r="B4198" s="42"/>
      <c r="C4198" s="2"/>
      <c r="E4198" s="2"/>
    </row>
    <row r="4199" spans="2:5" x14ac:dyDescent="0.35">
      <c r="B4199" s="42"/>
      <c r="C4199" s="2"/>
      <c r="E4199" s="2"/>
    </row>
    <row r="4200" spans="2:5" x14ac:dyDescent="0.35">
      <c r="B4200" s="42"/>
      <c r="C4200" s="2"/>
      <c r="E4200" s="2"/>
    </row>
    <row r="4201" spans="2:5" x14ac:dyDescent="0.35">
      <c r="B4201" s="42"/>
      <c r="C4201" s="2"/>
      <c r="E4201" s="2"/>
    </row>
    <row r="4202" spans="2:5" x14ac:dyDescent="0.35">
      <c r="B4202" s="42"/>
      <c r="C4202" s="2"/>
      <c r="E4202" s="2"/>
    </row>
    <row r="4203" spans="2:5" x14ac:dyDescent="0.35">
      <c r="B4203" s="42"/>
      <c r="C4203" s="2"/>
      <c r="E4203" s="2"/>
    </row>
    <row r="4204" spans="2:5" x14ac:dyDescent="0.35">
      <c r="B4204" s="42"/>
      <c r="C4204" s="2"/>
      <c r="E4204" s="2"/>
    </row>
    <row r="4205" spans="2:5" x14ac:dyDescent="0.35">
      <c r="B4205" s="42"/>
      <c r="C4205" s="2"/>
      <c r="E4205" s="2"/>
    </row>
    <row r="4206" spans="2:5" x14ac:dyDescent="0.35">
      <c r="B4206" s="42"/>
      <c r="C4206" s="2"/>
      <c r="E4206" s="2"/>
    </row>
    <row r="4207" spans="2:5" x14ac:dyDescent="0.35">
      <c r="B4207" s="42"/>
      <c r="C4207" s="2"/>
      <c r="E4207" s="2"/>
    </row>
    <row r="4208" spans="2:5" x14ac:dyDescent="0.35">
      <c r="B4208" s="42"/>
      <c r="C4208" s="2"/>
      <c r="E4208" s="2"/>
    </row>
    <row r="4209" spans="2:5" x14ac:dyDescent="0.35">
      <c r="B4209" s="42"/>
      <c r="C4209" s="2"/>
      <c r="E4209" s="2"/>
    </row>
    <row r="4210" spans="2:5" x14ac:dyDescent="0.35">
      <c r="B4210" s="42"/>
      <c r="C4210" s="2"/>
      <c r="E4210" s="2"/>
    </row>
    <row r="4211" spans="2:5" x14ac:dyDescent="0.35">
      <c r="B4211" s="42"/>
      <c r="C4211" s="2"/>
      <c r="E4211" s="2"/>
    </row>
    <row r="4212" spans="2:5" x14ac:dyDescent="0.35">
      <c r="B4212" s="42"/>
      <c r="C4212" s="2"/>
      <c r="E4212" s="2"/>
    </row>
    <row r="4213" spans="2:5" x14ac:dyDescent="0.35">
      <c r="B4213" s="42"/>
      <c r="C4213" s="2"/>
      <c r="E4213" s="2"/>
    </row>
    <row r="4214" spans="2:5" x14ac:dyDescent="0.35">
      <c r="B4214" s="42"/>
      <c r="C4214" s="2"/>
      <c r="E4214" s="2"/>
    </row>
    <row r="4215" spans="2:5" x14ac:dyDescent="0.35">
      <c r="B4215" s="42"/>
      <c r="C4215" s="2"/>
      <c r="E4215" s="2"/>
    </row>
    <row r="4216" spans="2:5" x14ac:dyDescent="0.35">
      <c r="B4216" s="42"/>
      <c r="C4216" s="2"/>
      <c r="E4216" s="2"/>
    </row>
    <row r="4217" spans="2:5" x14ac:dyDescent="0.35">
      <c r="B4217" s="42"/>
      <c r="C4217" s="2"/>
      <c r="E4217" s="2"/>
    </row>
    <row r="4218" spans="2:5" x14ac:dyDescent="0.35">
      <c r="B4218" s="42"/>
      <c r="C4218" s="2"/>
      <c r="E4218" s="2"/>
    </row>
    <row r="4219" spans="2:5" x14ac:dyDescent="0.35">
      <c r="B4219" s="42"/>
      <c r="C4219" s="2"/>
      <c r="E4219" s="2"/>
    </row>
    <row r="4220" spans="2:5" x14ac:dyDescent="0.35">
      <c r="B4220" s="42"/>
      <c r="C4220" s="2"/>
      <c r="E4220" s="2"/>
    </row>
    <row r="4221" spans="2:5" x14ac:dyDescent="0.35">
      <c r="B4221" s="42"/>
      <c r="C4221" s="2"/>
      <c r="E4221" s="2"/>
    </row>
    <row r="4222" spans="2:5" x14ac:dyDescent="0.35">
      <c r="B4222" s="42"/>
      <c r="C4222" s="2"/>
      <c r="E4222" s="2"/>
    </row>
    <row r="4223" spans="2:5" x14ac:dyDescent="0.35">
      <c r="B4223" s="42"/>
      <c r="C4223" s="2"/>
      <c r="E4223" s="2"/>
    </row>
    <row r="4224" spans="2:5" x14ac:dyDescent="0.35">
      <c r="B4224" s="42"/>
      <c r="C4224" s="2"/>
      <c r="E4224" s="2"/>
    </row>
    <row r="4225" spans="2:5" x14ac:dyDescent="0.35">
      <c r="B4225" s="42"/>
      <c r="C4225" s="2"/>
      <c r="E4225" s="2"/>
    </row>
    <row r="4226" spans="2:5" x14ac:dyDescent="0.35">
      <c r="B4226" s="42"/>
      <c r="C4226" s="2"/>
      <c r="E4226" s="2"/>
    </row>
    <row r="4227" spans="2:5" x14ac:dyDescent="0.35">
      <c r="B4227" s="42"/>
      <c r="C4227" s="2"/>
      <c r="E4227" s="2"/>
    </row>
    <row r="4228" spans="2:5" x14ac:dyDescent="0.35">
      <c r="B4228" s="42"/>
      <c r="C4228" s="2"/>
      <c r="E4228" s="2"/>
    </row>
    <row r="4229" spans="2:5" x14ac:dyDescent="0.35">
      <c r="B4229" s="42"/>
      <c r="C4229" s="2"/>
      <c r="E4229" s="2"/>
    </row>
    <row r="4230" spans="2:5" x14ac:dyDescent="0.35">
      <c r="B4230" s="42"/>
      <c r="C4230" s="2"/>
      <c r="E4230" s="2"/>
    </row>
    <row r="4231" spans="2:5" x14ac:dyDescent="0.35">
      <c r="B4231" s="42"/>
      <c r="C4231" s="2"/>
      <c r="E4231" s="2"/>
    </row>
    <row r="4232" spans="2:5" x14ac:dyDescent="0.35">
      <c r="B4232" s="42"/>
      <c r="C4232" s="2"/>
      <c r="E4232" s="2"/>
    </row>
    <row r="4233" spans="2:5" x14ac:dyDescent="0.35">
      <c r="B4233" s="42"/>
      <c r="C4233" s="2"/>
      <c r="E4233" s="2"/>
    </row>
    <row r="4234" spans="2:5" x14ac:dyDescent="0.35">
      <c r="B4234" s="42"/>
      <c r="C4234" s="2"/>
      <c r="E4234" s="2"/>
    </row>
    <row r="4235" spans="2:5" x14ac:dyDescent="0.35">
      <c r="B4235" s="42"/>
      <c r="C4235" s="2"/>
      <c r="E4235" s="2"/>
    </row>
    <row r="4236" spans="2:5" x14ac:dyDescent="0.35">
      <c r="B4236" s="42"/>
      <c r="C4236" s="2"/>
      <c r="E4236" s="2"/>
    </row>
    <row r="4237" spans="2:5" x14ac:dyDescent="0.35">
      <c r="B4237" s="42"/>
      <c r="C4237" s="2"/>
      <c r="E4237" s="2"/>
    </row>
    <row r="4238" spans="2:5" x14ac:dyDescent="0.35">
      <c r="B4238" s="42"/>
      <c r="C4238" s="2"/>
      <c r="E4238" s="2"/>
    </row>
    <row r="4239" spans="2:5" x14ac:dyDescent="0.35">
      <c r="B4239" s="42"/>
      <c r="C4239" s="2"/>
      <c r="E4239" s="2"/>
    </row>
    <row r="4240" spans="2:5" x14ac:dyDescent="0.35">
      <c r="B4240" s="42"/>
      <c r="C4240" s="2"/>
      <c r="E4240" s="2"/>
    </row>
    <row r="4241" spans="2:5" x14ac:dyDescent="0.35">
      <c r="B4241" s="42"/>
      <c r="C4241" s="2"/>
      <c r="E4241" s="2"/>
    </row>
    <row r="4242" spans="2:5" x14ac:dyDescent="0.35">
      <c r="B4242" s="42"/>
      <c r="C4242" s="2"/>
      <c r="E4242" s="2"/>
    </row>
    <row r="4243" spans="2:5" x14ac:dyDescent="0.35">
      <c r="B4243" s="42"/>
      <c r="C4243" s="2"/>
      <c r="E4243" s="2"/>
    </row>
    <row r="4244" spans="2:5" x14ac:dyDescent="0.35">
      <c r="B4244" s="42"/>
      <c r="C4244" s="2"/>
      <c r="E4244" s="2"/>
    </row>
    <row r="4245" spans="2:5" x14ac:dyDescent="0.35">
      <c r="B4245" s="42"/>
      <c r="C4245" s="2"/>
      <c r="E4245" s="2"/>
    </row>
    <row r="4246" spans="2:5" x14ac:dyDescent="0.35">
      <c r="B4246" s="42"/>
      <c r="C4246" s="2"/>
      <c r="E4246" s="2"/>
    </row>
    <row r="4247" spans="2:5" x14ac:dyDescent="0.35">
      <c r="B4247" s="42"/>
      <c r="C4247" s="2"/>
      <c r="E4247" s="2"/>
    </row>
    <row r="4248" spans="2:5" x14ac:dyDescent="0.35">
      <c r="B4248" s="42"/>
      <c r="C4248" s="2"/>
      <c r="E4248" s="2"/>
    </row>
    <row r="4249" spans="2:5" x14ac:dyDescent="0.35">
      <c r="B4249" s="42"/>
      <c r="C4249" s="2"/>
      <c r="E4249" s="2"/>
    </row>
    <row r="4250" spans="2:5" x14ac:dyDescent="0.35">
      <c r="B4250" s="42"/>
      <c r="C4250" s="2"/>
      <c r="E4250" s="2"/>
    </row>
    <row r="4251" spans="2:5" x14ac:dyDescent="0.35">
      <c r="B4251" s="42"/>
      <c r="C4251" s="2"/>
      <c r="E4251" s="2"/>
    </row>
    <row r="4252" spans="2:5" x14ac:dyDescent="0.35">
      <c r="B4252" s="42"/>
      <c r="C4252" s="2"/>
      <c r="E4252" s="2"/>
    </row>
    <row r="4253" spans="2:5" x14ac:dyDescent="0.35">
      <c r="B4253" s="42"/>
      <c r="C4253" s="2"/>
      <c r="E4253" s="2"/>
    </row>
    <row r="4254" spans="2:5" x14ac:dyDescent="0.35">
      <c r="B4254" s="42"/>
      <c r="C4254" s="2"/>
      <c r="E4254" s="2"/>
    </row>
    <row r="4255" spans="2:5" x14ac:dyDescent="0.35">
      <c r="B4255" s="42"/>
      <c r="C4255" s="2"/>
      <c r="E4255" s="2"/>
    </row>
    <row r="4256" spans="2:5" x14ac:dyDescent="0.35">
      <c r="B4256" s="42"/>
      <c r="C4256" s="2"/>
      <c r="E4256" s="2"/>
    </row>
    <row r="4257" spans="2:5" x14ac:dyDescent="0.35">
      <c r="B4257" s="42"/>
      <c r="C4257" s="2"/>
      <c r="E4257" s="2"/>
    </row>
    <row r="4258" spans="2:5" x14ac:dyDescent="0.35">
      <c r="B4258" s="42"/>
      <c r="C4258" s="2"/>
      <c r="E4258" s="2"/>
    </row>
    <row r="4259" spans="2:5" x14ac:dyDescent="0.35">
      <c r="B4259" s="42"/>
      <c r="C4259" s="2"/>
      <c r="E4259" s="2"/>
    </row>
    <row r="4260" spans="2:5" x14ac:dyDescent="0.35">
      <c r="B4260" s="42"/>
      <c r="C4260" s="2"/>
      <c r="E4260" s="2"/>
    </row>
    <row r="4261" spans="2:5" x14ac:dyDescent="0.35">
      <c r="B4261" s="42"/>
      <c r="C4261" s="2"/>
      <c r="E4261" s="2"/>
    </row>
    <row r="4262" spans="2:5" x14ac:dyDescent="0.35">
      <c r="B4262" s="42"/>
      <c r="C4262" s="2"/>
      <c r="E4262" s="2"/>
    </row>
    <row r="4263" spans="2:5" x14ac:dyDescent="0.35">
      <c r="B4263" s="42"/>
      <c r="C4263" s="2"/>
      <c r="E4263" s="2"/>
    </row>
    <row r="4264" spans="2:5" x14ac:dyDescent="0.35">
      <c r="B4264" s="42"/>
      <c r="C4264" s="2"/>
      <c r="E4264" s="2"/>
    </row>
    <row r="4265" spans="2:5" x14ac:dyDescent="0.35">
      <c r="B4265" s="42"/>
      <c r="C4265" s="2"/>
      <c r="E4265" s="2"/>
    </row>
    <row r="4266" spans="2:5" x14ac:dyDescent="0.35">
      <c r="B4266" s="42"/>
      <c r="C4266" s="2"/>
      <c r="E4266" s="2"/>
    </row>
    <row r="4267" spans="2:5" x14ac:dyDescent="0.35">
      <c r="B4267" s="42"/>
      <c r="C4267" s="2"/>
      <c r="E4267" s="2"/>
    </row>
    <row r="4268" spans="2:5" x14ac:dyDescent="0.35">
      <c r="B4268" s="42"/>
      <c r="C4268" s="2"/>
      <c r="E4268" s="2"/>
    </row>
    <row r="4269" spans="2:5" x14ac:dyDescent="0.35">
      <c r="B4269" s="42"/>
      <c r="C4269" s="2"/>
      <c r="E4269" s="2"/>
    </row>
    <row r="4270" spans="2:5" x14ac:dyDescent="0.35">
      <c r="B4270" s="42"/>
      <c r="C4270" s="2"/>
      <c r="E4270" s="2"/>
    </row>
    <row r="4271" spans="2:5" x14ac:dyDescent="0.35">
      <c r="B4271" s="42"/>
      <c r="C4271" s="2"/>
      <c r="E4271" s="2"/>
    </row>
    <row r="4272" spans="2:5" x14ac:dyDescent="0.35">
      <c r="B4272" s="42"/>
      <c r="C4272" s="2"/>
      <c r="E4272" s="2"/>
    </row>
    <row r="4273" spans="2:5" x14ac:dyDescent="0.35">
      <c r="B4273" s="42"/>
      <c r="C4273" s="2"/>
      <c r="E4273" s="2"/>
    </row>
    <row r="4274" spans="2:5" x14ac:dyDescent="0.35">
      <c r="B4274" s="42"/>
      <c r="C4274" s="2"/>
      <c r="E4274" s="2"/>
    </row>
    <row r="4275" spans="2:5" x14ac:dyDescent="0.35">
      <c r="B4275" s="42"/>
      <c r="C4275" s="2"/>
      <c r="E4275" s="2"/>
    </row>
    <row r="4276" spans="2:5" x14ac:dyDescent="0.35">
      <c r="B4276" s="42"/>
      <c r="C4276" s="2"/>
      <c r="E4276" s="2"/>
    </row>
    <row r="4277" spans="2:5" x14ac:dyDescent="0.35">
      <c r="B4277" s="42"/>
      <c r="C4277" s="2"/>
      <c r="E4277" s="2"/>
    </row>
    <row r="4278" spans="2:5" x14ac:dyDescent="0.35">
      <c r="B4278" s="42"/>
      <c r="C4278" s="2"/>
      <c r="E4278" s="2"/>
    </row>
    <row r="4279" spans="2:5" x14ac:dyDescent="0.35">
      <c r="B4279" s="42"/>
      <c r="C4279" s="2"/>
      <c r="E4279" s="2"/>
    </row>
    <row r="4280" spans="2:5" x14ac:dyDescent="0.35">
      <c r="B4280" s="42"/>
      <c r="C4280" s="2"/>
      <c r="E4280" s="2"/>
    </row>
    <row r="4281" spans="2:5" x14ac:dyDescent="0.35">
      <c r="B4281" s="42"/>
      <c r="C4281" s="2"/>
      <c r="E4281" s="2"/>
    </row>
    <row r="4282" spans="2:5" x14ac:dyDescent="0.35">
      <c r="B4282" s="42"/>
      <c r="C4282" s="2"/>
      <c r="E4282" s="2"/>
    </row>
    <row r="4283" spans="2:5" x14ac:dyDescent="0.35">
      <c r="B4283" s="42"/>
      <c r="C4283" s="2"/>
      <c r="E4283" s="2"/>
    </row>
    <row r="4284" spans="2:5" x14ac:dyDescent="0.35">
      <c r="B4284" s="42"/>
      <c r="C4284" s="2"/>
      <c r="E4284" s="2"/>
    </row>
    <row r="4285" spans="2:5" x14ac:dyDescent="0.35">
      <c r="B4285" s="42"/>
      <c r="C4285" s="2"/>
      <c r="E4285" s="2"/>
    </row>
    <row r="4286" spans="2:5" x14ac:dyDescent="0.35">
      <c r="B4286" s="42"/>
      <c r="C4286" s="2"/>
      <c r="E4286" s="2"/>
    </row>
    <row r="4287" spans="2:5" x14ac:dyDescent="0.35">
      <c r="B4287" s="42"/>
      <c r="C4287" s="2"/>
      <c r="E4287" s="2"/>
    </row>
    <row r="4288" spans="2:5" x14ac:dyDescent="0.35">
      <c r="B4288" s="42"/>
      <c r="C4288" s="2"/>
      <c r="E4288" s="2"/>
    </row>
    <row r="4289" spans="2:5" x14ac:dyDescent="0.35">
      <c r="B4289" s="42"/>
      <c r="C4289" s="2"/>
      <c r="E4289" s="2"/>
    </row>
    <row r="4290" spans="2:5" x14ac:dyDescent="0.35">
      <c r="B4290" s="42"/>
      <c r="C4290" s="2"/>
      <c r="E4290" s="2"/>
    </row>
    <row r="4291" spans="2:5" x14ac:dyDescent="0.35">
      <c r="B4291" s="42"/>
      <c r="C4291" s="2"/>
      <c r="E4291" s="2"/>
    </row>
    <row r="4292" spans="2:5" x14ac:dyDescent="0.35">
      <c r="B4292" s="42"/>
      <c r="C4292" s="2"/>
      <c r="E4292" s="2"/>
    </row>
    <row r="4293" spans="2:5" x14ac:dyDescent="0.35">
      <c r="B4293" s="42"/>
      <c r="C4293" s="2"/>
      <c r="E4293" s="2"/>
    </row>
    <row r="4294" spans="2:5" x14ac:dyDescent="0.35">
      <c r="B4294" s="42"/>
      <c r="C4294" s="2"/>
      <c r="E4294" s="2"/>
    </row>
    <row r="4295" spans="2:5" x14ac:dyDescent="0.35">
      <c r="B4295" s="42"/>
      <c r="C4295" s="2"/>
      <c r="E4295" s="2"/>
    </row>
    <row r="4296" spans="2:5" x14ac:dyDescent="0.35">
      <c r="B4296" s="42"/>
      <c r="C4296" s="2"/>
      <c r="E4296" s="2"/>
    </row>
    <row r="4297" spans="2:5" x14ac:dyDescent="0.35">
      <c r="B4297" s="42"/>
      <c r="C4297" s="2"/>
      <c r="E4297" s="2"/>
    </row>
    <row r="4298" spans="2:5" x14ac:dyDescent="0.35">
      <c r="B4298" s="42"/>
      <c r="C4298" s="2"/>
      <c r="E4298" s="2"/>
    </row>
    <row r="4299" spans="2:5" x14ac:dyDescent="0.35">
      <c r="B4299" s="42"/>
      <c r="C4299" s="2"/>
      <c r="E4299" s="2"/>
    </row>
    <row r="4300" spans="2:5" x14ac:dyDescent="0.35">
      <c r="B4300" s="42"/>
      <c r="C4300" s="2"/>
      <c r="E4300" s="2"/>
    </row>
    <row r="4301" spans="2:5" x14ac:dyDescent="0.35">
      <c r="B4301" s="42"/>
      <c r="C4301" s="2"/>
      <c r="E4301" s="2"/>
    </row>
    <row r="4302" spans="2:5" x14ac:dyDescent="0.35">
      <c r="B4302" s="42"/>
      <c r="C4302" s="2"/>
      <c r="E4302" s="2"/>
    </row>
    <row r="4303" spans="2:5" x14ac:dyDescent="0.35">
      <c r="B4303" s="42"/>
      <c r="C4303" s="2"/>
      <c r="E4303" s="2"/>
    </row>
    <row r="4304" spans="2:5" x14ac:dyDescent="0.35">
      <c r="B4304" s="42"/>
      <c r="C4304" s="2"/>
      <c r="E4304" s="2"/>
    </row>
    <row r="4305" spans="2:5" x14ac:dyDescent="0.35">
      <c r="B4305" s="42"/>
      <c r="C4305" s="2"/>
      <c r="E4305" s="2"/>
    </row>
    <row r="4306" spans="2:5" x14ac:dyDescent="0.35">
      <c r="B4306" s="42"/>
      <c r="C4306" s="2"/>
      <c r="E4306" s="2"/>
    </row>
    <row r="4307" spans="2:5" x14ac:dyDescent="0.35">
      <c r="B4307" s="42"/>
      <c r="C4307" s="2"/>
      <c r="E4307" s="2"/>
    </row>
    <row r="4308" spans="2:5" x14ac:dyDescent="0.35">
      <c r="B4308" s="42"/>
      <c r="C4308" s="2"/>
      <c r="E4308" s="2"/>
    </row>
    <row r="4309" spans="2:5" x14ac:dyDescent="0.35">
      <c r="B4309" s="42"/>
      <c r="C4309" s="2"/>
      <c r="E4309" s="2"/>
    </row>
    <row r="4310" spans="2:5" x14ac:dyDescent="0.35">
      <c r="B4310" s="42"/>
      <c r="C4310" s="2"/>
      <c r="E4310" s="2"/>
    </row>
    <row r="4311" spans="2:5" x14ac:dyDescent="0.35">
      <c r="B4311" s="42"/>
      <c r="C4311" s="2"/>
      <c r="E4311" s="2"/>
    </row>
    <row r="4312" spans="2:5" x14ac:dyDescent="0.35">
      <c r="B4312" s="42"/>
      <c r="C4312" s="2"/>
      <c r="E4312" s="2"/>
    </row>
    <row r="4313" spans="2:5" x14ac:dyDescent="0.35">
      <c r="B4313" s="42"/>
      <c r="C4313" s="2"/>
      <c r="E4313" s="2"/>
    </row>
    <row r="4314" spans="2:5" x14ac:dyDescent="0.35">
      <c r="B4314" s="42"/>
      <c r="C4314" s="2"/>
      <c r="E4314" s="2"/>
    </row>
    <row r="4315" spans="2:5" x14ac:dyDescent="0.35">
      <c r="B4315" s="42"/>
      <c r="C4315" s="2"/>
      <c r="E4315" s="2"/>
    </row>
    <row r="4316" spans="2:5" x14ac:dyDescent="0.35">
      <c r="B4316" s="42"/>
      <c r="C4316" s="2"/>
      <c r="E4316" s="2"/>
    </row>
    <row r="4317" spans="2:5" x14ac:dyDescent="0.35">
      <c r="B4317" s="42"/>
      <c r="C4317" s="2"/>
      <c r="E4317" s="2"/>
    </row>
    <row r="4318" spans="2:5" x14ac:dyDescent="0.35">
      <c r="B4318" s="42"/>
      <c r="C4318" s="2"/>
      <c r="E4318" s="2"/>
    </row>
    <row r="4319" spans="2:5" x14ac:dyDescent="0.35">
      <c r="B4319" s="42"/>
      <c r="C4319" s="2"/>
      <c r="E4319" s="2"/>
    </row>
    <row r="4320" spans="2:5" x14ac:dyDescent="0.35">
      <c r="B4320" s="42"/>
      <c r="C4320" s="2"/>
      <c r="E4320" s="2"/>
    </row>
    <row r="4321" spans="2:5" x14ac:dyDescent="0.35">
      <c r="B4321" s="42"/>
      <c r="C4321" s="2"/>
      <c r="E4321" s="2"/>
    </row>
    <row r="4322" spans="2:5" x14ac:dyDescent="0.35">
      <c r="B4322" s="42"/>
      <c r="C4322" s="2"/>
      <c r="E4322" s="2"/>
    </row>
    <row r="4323" spans="2:5" x14ac:dyDescent="0.35">
      <c r="B4323" s="42"/>
      <c r="C4323" s="2"/>
      <c r="E4323" s="2"/>
    </row>
    <row r="4324" spans="2:5" x14ac:dyDescent="0.35">
      <c r="B4324" s="42"/>
      <c r="C4324" s="2"/>
      <c r="E4324" s="2"/>
    </row>
    <row r="4325" spans="2:5" x14ac:dyDescent="0.35">
      <c r="B4325" s="42"/>
      <c r="C4325" s="2"/>
      <c r="E4325" s="2"/>
    </row>
    <row r="4326" spans="2:5" x14ac:dyDescent="0.35">
      <c r="B4326" s="42"/>
      <c r="C4326" s="2"/>
      <c r="E4326" s="2"/>
    </row>
    <row r="4327" spans="2:5" x14ac:dyDescent="0.35">
      <c r="B4327" s="42"/>
      <c r="C4327" s="2"/>
      <c r="E4327" s="2"/>
    </row>
    <row r="4328" spans="2:5" x14ac:dyDescent="0.35">
      <c r="B4328" s="42"/>
      <c r="C4328" s="2"/>
      <c r="E4328" s="2"/>
    </row>
    <row r="4329" spans="2:5" x14ac:dyDescent="0.35">
      <c r="B4329" s="42"/>
      <c r="C4329" s="2"/>
      <c r="E4329" s="2"/>
    </row>
    <row r="4330" spans="2:5" x14ac:dyDescent="0.35">
      <c r="B4330" s="42"/>
      <c r="C4330" s="2"/>
      <c r="E4330" s="2"/>
    </row>
    <row r="4331" spans="2:5" x14ac:dyDescent="0.35">
      <c r="B4331" s="42"/>
      <c r="C4331" s="2"/>
      <c r="E4331" s="2"/>
    </row>
    <row r="4332" spans="2:5" x14ac:dyDescent="0.35">
      <c r="B4332" s="42"/>
      <c r="C4332" s="2"/>
      <c r="E4332" s="2"/>
    </row>
    <row r="4333" spans="2:5" x14ac:dyDescent="0.35">
      <c r="B4333" s="42"/>
      <c r="C4333" s="2"/>
      <c r="E4333" s="2"/>
    </row>
    <row r="4334" spans="2:5" x14ac:dyDescent="0.35">
      <c r="B4334" s="42"/>
      <c r="C4334" s="2"/>
      <c r="E4334" s="2"/>
    </row>
    <row r="4335" spans="2:5" x14ac:dyDescent="0.35">
      <c r="B4335" s="42"/>
      <c r="C4335" s="2"/>
      <c r="E4335" s="2"/>
    </row>
    <row r="4336" spans="2:5" x14ac:dyDescent="0.35">
      <c r="B4336" s="42"/>
      <c r="C4336" s="2"/>
      <c r="E4336" s="2"/>
    </row>
    <row r="4337" spans="2:5" x14ac:dyDescent="0.35">
      <c r="B4337" s="42"/>
      <c r="C4337" s="2"/>
      <c r="E4337" s="2"/>
    </row>
    <row r="4338" spans="2:5" x14ac:dyDescent="0.35">
      <c r="B4338" s="42"/>
      <c r="C4338" s="2"/>
      <c r="E4338" s="2"/>
    </row>
    <row r="4339" spans="2:5" x14ac:dyDescent="0.35">
      <c r="B4339" s="42"/>
      <c r="C4339" s="2"/>
      <c r="E4339" s="2"/>
    </row>
    <row r="4340" spans="2:5" x14ac:dyDescent="0.35">
      <c r="B4340" s="42"/>
      <c r="C4340" s="2"/>
      <c r="E4340" s="2"/>
    </row>
    <row r="4341" spans="2:5" x14ac:dyDescent="0.35">
      <c r="B4341" s="42"/>
      <c r="C4341" s="2"/>
      <c r="E4341" s="2"/>
    </row>
    <row r="4342" spans="2:5" x14ac:dyDescent="0.35">
      <c r="B4342" s="42"/>
      <c r="C4342" s="2"/>
      <c r="E4342" s="2"/>
    </row>
    <row r="4343" spans="2:5" x14ac:dyDescent="0.35">
      <c r="B4343" s="42"/>
      <c r="C4343" s="2"/>
      <c r="E4343" s="2"/>
    </row>
    <row r="4344" spans="2:5" x14ac:dyDescent="0.35">
      <c r="B4344" s="42"/>
      <c r="C4344" s="2"/>
      <c r="E4344" s="2"/>
    </row>
    <row r="4345" spans="2:5" x14ac:dyDescent="0.35">
      <c r="B4345" s="42"/>
      <c r="C4345" s="2"/>
      <c r="E4345" s="2"/>
    </row>
    <row r="4346" spans="2:5" x14ac:dyDescent="0.35">
      <c r="B4346" s="42"/>
      <c r="C4346" s="2"/>
      <c r="E4346" s="2"/>
    </row>
    <row r="4347" spans="2:5" x14ac:dyDescent="0.35">
      <c r="B4347" s="42"/>
      <c r="C4347" s="2"/>
      <c r="E4347" s="2"/>
    </row>
    <row r="4348" spans="2:5" x14ac:dyDescent="0.35">
      <c r="B4348" s="42"/>
      <c r="C4348" s="2"/>
      <c r="E4348" s="2"/>
    </row>
    <row r="4349" spans="2:5" x14ac:dyDescent="0.35">
      <c r="B4349" s="42"/>
      <c r="C4349" s="2"/>
      <c r="E4349" s="2"/>
    </row>
    <row r="4350" spans="2:5" x14ac:dyDescent="0.35">
      <c r="B4350" s="42"/>
      <c r="C4350" s="2"/>
      <c r="E4350" s="2"/>
    </row>
    <row r="4351" spans="2:5" x14ac:dyDescent="0.35">
      <c r="B4351" s="42"/>
      <c r="C4351" s="2"/>
      <c r="E4351" s="2"/>
    </row>
    <row r="4352" spans="2:5" x14ac:dyDescent="0.35">
      <c r="B4352" s="42"/>
      <c r="C4352" s="2"/>
      <c r="E4352" s="2"/>
    </row>
    <row r="4353" spans="2:5" x14ac:dyDescent="0.35">
      <c r="B4353" s="42"/>
      <c r="C4353" s="2"/>
      <c r="E4353" s="2"/>
    </row>
    <row r="4354" spans="2:5" x14ac:dyDescent="0.35">
      <c r="B4354" s="42"/>
      <c r="C4354" s="2"/>
      <c r="E4354" s="2"/>
    </row>
    <row r="4355" spans="2:5" x14ac:dyDescent="0.35">
      <c r="B4355" s="42"/>
      <c r="C4355" s="2"/>
      <c r="E4355" s="2"/>
    </row>
    <row r="4356" spans="2:5" x14ac:dyDescent="0.35">
      <c r="B4356" s="42"/>
      <c r="C4356" s="2"/>
      <c r="E4356" s="2"/>
    </row>
    <row r="4357" spans="2:5" x14ac:dyDescent="0.35">
      <c r="B4357" s="42"/>
      <c r="C4357" s="2"/>
      <c r="E4357" s="2"/>
    </row>
    <row r="4358" spans="2:5" x14ac:dyDescent="0.35">
      <c r="B4358" s="42"/>
      <c r="C4358" s="2"/>
      <c r="E4358" s="2"/>
    </row>
    <row r="4359" spans="2:5" x14ac:dyDescent="0.35">
      <c r="B4359" s="42"/>
      <c r="C4359" s="2"/>
      <c r="E4359" s="2"/>
    </row>
    <row r="4360" spans="2:5" x14ac:dyDescent="0.35">
      <c r="B4360" s="42"/>
      <c r="C4360" s="2"/>
      <c r="E4360" s="2"/>
    </row>
    <row r="4361" spans="2:5" x14ac:dyDescent="0.35">
      <c r="B4361" s="42"/>
      <c r="C4361" s="2"/>
      <c r="E4361" s="2"/>
    </row>
    <row r="4362" spans="2:5" x14ac:dyDescent="0.35">
      <c r="B4362" s="42"/>
      <c r="C4362" s="2"/>
      <c r="E4362" s="2"/>
    </row>
    <row r="4363" spans="2:5" x14ac:dyDescent="0.35">
      <c r="B4363" s="42"/>
      <c r="C4363" s="2"/>
      <c r="E4363" s="2"/>
    </row>
    <row r="4364" spans="2:5" x14ac:dyDescent="0.35">
      <c r="B4364" s="42"/>
      <c r="C4364" s="2"/>
      <c r="E4364" s="2"/>
    </row>
    <row r="4365" spans="2:5" x14ac:dyDescent="0.35">
      <c r="B4365" s="42"/>
      <c r="C4365" s="2"/>
      <c r="E4365" s="2"/>
    </row>
    <row r="4366" spans="2:5" x14ac:dyDescent="0.35">
      <c r="B4366" s="42"/>
      <c r="C4366" s="2"/>
      <c r="E4366" s="2"/>
    </row>
    <row r="4367" spans="2:5" x14ac:dyDescent="0.35">
      <c r="B4367" s="42"/>
      <c r="C4367" s="2"/>
      <c r="E4367" s="2"/>
    </row>
    <row r="4368" spans="2:5" x14ac:dyDescent="0.35">
      <c r="B4368" s="42"/>
      <c r="C4368" s="2"/>
      <c r="E4368" s="2"/>
    </row>
    <row r="4369" spans="2:5" x14ac:dyDescent="0.35">
      <c r="B4369" s="42"/>
      <c r="C4369" s="2"/>
      <c r="E4369" s="2"/>
    </row>
    <row r="4370" spans="2:5" x14ac:dyDescent="0.35">
      <c r="B4370" s="42"/>
      <c r="C4370" s="2"/>
      <c r="E4370" s="2"/>
    </row>
    <row r="4371" spans="2:5" x14ac:dyDescent="0.35">
      <c r="B4371" s="42"/>
      <c r="C4371" s="2"/>
      <c r="E4371" s="2"/>
    </row>
    <row r="4372" spans="2:5" x14ac:dyDescent="0.35">
      <c r="B4372" s="42"/>
      <c r="C4372" s="2"/>
      <c r="E4372" s="2"/>
    </row>
    <row r="4373" spans="2:5" x14ac:dyDescent="0.35">
      <c r="B4373" s="42"/>
      <c r="C4373" s="2"/>
      <c r="E4373" s="2"/>
    </row>
    <row r="4374" spans="2:5" x14ac:dyDescent="0.35">
      <c r="B4374" s="42"/>
      <c r="C4374" s="2"/>
      <c r="E4374" s="2"/>
    </row>
    <row r="4375" spans="2:5" x14ac:dyDescent="0.35">
      <c r="B4375" s="42"/>
      <c r="C4375" s="2"/>
      <c r="E4375" s="2"/>
    </row>
    <row r="4376" spans="2:5" x14ac:dyDescent="0.35">
      <c r="B4376" s="42"/>
      <c r="C4376" s="2"/>
      <c r="E4376" s="2"/>
    </row>
    <row r="4377" spans="2:5" x14ac:dyDescent="0.35">
      <c r="B4377" s="42"/>
      <c r="C4377" s="2"/>
      <c r="E4377" s="2"/>
    </row>
    <row r="4378" spans="2:5" x14ac:dyDescent="0.35">
      <c r="B4378" s="42"/>
      <c r="C4378" s="2"/>
      <c r="E4378" s="2"/>
    </row>
    <row r="4379" spans="2:5" x14ac:dyDescent="0.35">
      <c r="B4379" s="42"/>
      <c r="C4379" s="2"/>
      <c r="E4379" s="2"/>
    </row>
    <row r="4380" spans="2:5" x14ac:dyDescent="0.35">
      <c r="B4380" s="42"/>
      <c r="C4380" s="2"/>
      <c r="E4380" s="2"/>
    </row>
    <row r="4381" spans="2:5" x14ac:dyDescent="0.35">
      <c r="B4381" s="42"/>
      <c r="C4381" s="2"/>
      <c r="E4381" s="2"/>
    </row>
    <row r="4382" spans="2:5" x14ac:dyDescent="0.35">
      <c r="B4382" s="42"/>
      <c r="C4382" s="2"/>
      <c r="E4382" s="2"/>
    </row>
    <row r="4383" spans="2:5" x14ac:dyDescent="0.35">
      <c r="B4383" s="42"/>
      <c r="C4383" s="2"/>
      <c r="E4383" s="2"/>
    </row>
    <row r="4384" spans="2:5" x14ac:dyDescent="0.35">
      <c r="B4384" s="42"/>
      <c r="C4384" s="2"/>
      <c r="E4384" s="2"/>
    </row>
    <row r="4385" spans="2:5" x14ac:dyDescent="0.35">
      <c r="B4385" s="42"/>
      <c r="C4385" s="2"/>
      <c r="E4385" s="2"/>
    </row>
    <row r="4386" spans="2:5" x14ac:dyDescent="0.35">
      <c r="B4386" s="42"/>
      <c r="C4386" s="2"/>
      <c r="E4386" s="2"/>
    </row>
    <row r="4387" spans="2:5" x14ac:dyDescent="0.35">
      <c r="B4387" s="42"/>
      <c r="C4387" s="2"/>
      <c r="E4387" s="2"/>
    </row>
    <row r="4388" spans="2:5" x14ac:dyDescent="0.35">
      <c r="B4388" s="42"/>
      <c r="C4388" s="2"/>
      <c r="E4388" s="2"/>
    </row>
    <row r="4389" spans="2:5" x14ac:dyDescent="0.35">
      <c r="B4389" s="42"/>
      <c r="C4389" s="2"/>
      <c r="E4389" s="2"/>
    </row>
    <row r="4390" spans="2:5" x14ac:dyDescent="0.35">
      <c r="B4390" s="42"/>
      <c r="C4390" s="2"/>
      <c r="E4390" s="2"/>
    </row>
    <row r="4391" spans="2:5" x14ac:dyDescent="0.35">
      <c r="B4391" s="42"/>
      <c r="C4391" s="2"/>
      <c r="E4391" s="2"/>
    </row>
    <row r="4392" spans="2:5" x14ac:dyDescent="0.35">
      <c r="B4392" s="42"/>
      <c r="C4392" s="2"/>
      <c r="E4392" s="2"/>
    </row>
    <row r="4393" spans="2:5" x14ac:dyDescent="0.35">
      <c r="B4393" s="42"/>
      <c r="C4393" s="2"/>
      <c r="E4393" s="2"/>
    </row>
    <row r="4394" spans="2:5" x14ac:dyDescent="0.35">
      <c r="B4394" s="42"/>
      <c r="C4394" s="2"/>
      <c r="E4394" s="2"/>
    </row>
    <row r="4395" spans="2:5" x14ac:dyDescent="0.35">
      <c r="B4395" s="42"/>
      <c r="C4395" s="2"/>
      <c r="E4395" s="2"/>
    </row>
    <row r="4396" spans="2:5" x14ac:dyDescent="0.35">
      <c r="B4396" s="42"/>
      <c r="C4396" s="2"/>
      <c r="E4396" s="2"/>
    </row>
    <row r="4397" spans="2:5" x14ac:dyDescent="0.35">
      <c r="B4397" s="42"/>
      <c r="C4397" s="2"/>
      <c r="E4397" s="2"/>
    </row>
    <row r="4398" spans="2:5" x14ac:dyDescent="0.35">
      <c r="B4398" s="42"/>
      <c r="C4398" s="2"/>
      <c r="E4398" s="2"/>
    </row>
    <row r="4399" spans="2:5" x14ac:dyDescent="0.35">
      <c r="B4399" s="42"/>
      <c r="C4399" s="2"/>
      <c r="E4399" s="2"/>
    </row>
    <row r="4400" spans="2:5" x14ac:dyDescent="0.35">
      <c r="B4400" s="42"/>
      <c r="C4400" s="2"/>
      <c r="E4400" s="2"/>
    </row>
    <row r="4401" spans="2:5" x14ac:dyDescent="0.35">
      <c r="B4401" s="42"/>
      <c r="C4401" s="2"/>
      <c r="E4401" s="2"/>
    </row>
    <row r="4402" spans="2:5" x14ac:dyDescent="0.35">
      <c r="B4402" s="42"/>
      <c r="C4402" s="2"/>
      <c r="E4402" s="2"/>
    </row>
    <row r="4403" spans="2:5" x14ac:dyDescent="0.35">
      <c r="B4403" s="42"/>
      <c r="C4403" s="2"/>
      <c r="E4403" s="2"/>
    </row>
    <row r="4404" spans="2:5" x14ac:dyDescent="0.35">
      <c r="B4404" s="42"/>
      <c r="C4404" s="2"/>
      <c r="E4404" s="2"/>
    </row>
    <row r="4405" spans="2:5" x14ac:dyDescent="0.35">
      <c r="B4405" s="42"/>
      <c r="C4405" s="2"/>
      <c r="E4405" s="2"/>
    </row>
    <row r="4406" spans="2:5" x14ac:dyDescent="0.35">
      <c r="B4406" s="42"/>
      <c r="C4406" s="2"/>
      <c r="E4406" s="2"/>
    </row>
    <row r="4407" spans="2:5" x14ac:dyDescent="0.35">
      <c r="B4407" s="42"/>
      <c r="C4407" s="2"/>
      <c r="E4407" s="2"/>
    </row>
    <row r="4408" spans="2:5" x14ac:dyDescent="0.35">
      <c r="B4408" s="42"/>
      <c r="C4408" s="2"/>
      <c r="E4408" s="2"/>
    </row>
    <row r="4409" spans="2:5" x14ac:dyDescent="0.35">
      <c r="B4409" s="42"/>
      <c r="C4409" s="2"/>
      <c r="E4409" s="2"/>
    </row>
    <row r="4410" spans="2:5" x14ac:dyDescent="0.35">
      <c r="B4410" s="42"/>
      <c r="C4410" s="2"/>
      <c r="E4410" s="2"/>
    </row>
    <row r="4411" spans="2:5" x14ac:dyDescent="0.35">
      <c r="B4411" s="42"/>
      <c r="C4411" s="2"/>
      <c r="E4411" s="2"/>
    </row>
    <row r="4412" spans="2:5" x14ac:dyDescent="0.35">
      <c r="B4412" s="42"/>
      <c r="C4412" s="2"/>
      <c r="E4412" s="2"/>
    </row>
    <row r="4413" spans="2:5" x14ac:dyDescent="0.35">
      <c r="B4413" s="42"/>
      <c r="C4413" s="2"/>
      <c r="E4413" s="2"/>
    </row>
    <row r="4414" spans="2:5" x14ac:dyDescent="0.35">
      <c r="B4414" s="42"/>
      <c r="C4414" s="2"/>
      <c r="E4414" s="2"/>
    </row>
    <row r="4415" spans="2:5" x14ac:dyDescent="0.35">
      <c r="B4415" s="42"/>
      <c r="C4415" s="2"/>
      <c r="E4415" s="2"/>
    </row>
    <row r="4416" spans="2:5" x14ac:dyDescent="0.35">
      <c r="B4416" s="42"/>
      <c r="C4416" s="2"/>
      <c r="E4416" s="2"/>
    </row>
    <row r="4417" spans="2:5" x14ac:dyDescent="0.35">
      <c r="B4417" s="42"/>
      <c r="C4417" s="2"/>
      <c r="E4417" s="2"/>
    </row>
    <row r="4418" spans="2:5" x14ac:dyDescent="0.35">
      <c r="B4418" s="42"/>
      <c r="C4418" s="2"/>
      <c r="E4418" s="2"/>
    </row>
    <row r="4419" spans="2:5" x14ac:dyDescent="0.35">
      <c r="B4419" s="42"/>
      <c r="C4419" s="2"/>
      <c r="E4419" s="2"/>
    </row>
    <row r="4420" spans="2:5" x14ac:dyDescent="0.35">
      <c r="B4420" s="42"/>
      <c r="C4420" s="2"/>
      <c r="E4420" s="2"/>
    </row>
    <row r="4421" spans="2:5" x14ac:dyDescent="0.35">
      <c r="B4421" s="42"/>
      <c r="C4421" s="2"/>
      <c r="E4421" s="2"/>
    </row>
    <row r="4422" spans="2:5" x14ac:dyDescent="0.35">
      <c r="B4422" s="42"/>
      <c r="C4422" s="2"/>
      <c r="E4422" s="2"/>
    </row>
    <row r="4423" spans="2:5" x14ac:dyDescent="0.35">
      <c r="B4423" s="42"/>
      <c r="C4423" s="2"/>
      <c r="E4423" s="2"/>
    </row>
    <row r="4424" spans="2:5" x14ac:dyDescent="0.35">
      <c r="B4424" s="42"/>
      <c r="C4424" s="2"/>
      <c r="E4424" s="2"/>
    </row>
    <row r="4425" spans="2:5" x14ac:dyDescent="0.35">
      <c r="B4425" s="42"/>
      <c r="C4425" s="2"/>
      <c r="E4425" s="2"/>
    </row>
    <row r="4426" spans="2:5" x14ac:dyDescent="0.35">
      <c r="B4426" s="42"/>
      <c r="C4426" s="2"/>
      <c r="E4426" s="2"/>
    </row>
    <row r="4427" spans="2:5" x14ac:dyDescent="0.35">
      <c r="B4427" s="42"/>
      <c r="C4427" s="2"/>
      <c r="E4427" s="2"/>
    </row>
    <row r="4428" spans="2:5" x14ac:dyDescent="0.35">
      <c r="B4428" s="42"/>
      <c r="C4428" s="2"/>
      <c r="E4428" s="2"/>
    </row>
    <row r="4429" spans="2:5" x14ac:dyDescent="0.35">
      <c r="B4429" s="42"/>
      <c r="C4429" s="2"/>
      <c r="E4429" s="2"/>
    </row>
    <row r="4430" spans="2:5" x14ac:dyDescent="0.35">
      <c r="B4430" s="42"/>
      <c r="C4430" s="2"/>
      <c r="E4430" s="2"/>
    </row>
    <row r="4431" spans="2:5" x14ac:dyDescent="0.35">
      <c r="B4431" s="42"/>
      <c r="C4431" s="2"/>
      <c r="E4431" s="2"/>
    </row>
    <row r="4432" spans="2:5" x14ac:dyDescent="0.35">
      <c r="B4432" s="42"/>
      <c r="C4432" s="2"/>
      <c r="E4432" s="2"/>
    </row>
    <row r="4433" spans="2:5" x14ac:dyDescent="0.35">
      <c r="B4433" s="42"/>
      <c r="C4433" s="2"/>
      <c r="E4433" s="2"/>
    </row>
    <row r="4434" spans="2:5" x14ac:dyDescent="0.35">
      <c r="B4434" s="42"/>
      <c r="C4434" s="2"/>
      <c r="E4434" s="2"/>
    </row>
    <row r="4435" spans="2:5" x14ac:dyDescent="0.35">
      <c r="B4435" s="42"/>
      <c r="C4435" s="2"/>
      <c r="E4435" s="2"/>
    </row>
    <row r="4436" spans="2:5" x14ac:dyDescent="0.35">
      <c r="B4436" s="42"/>
      <c r="C4436" s="2"/>
      <c r="E4436" s="2"/>
    </row>
    <row r="4437" spans="2:5" x14ac:dyDescent="0.35">
      <c r="B4437" s="42"/>
      <c r="C4437" s="2"/>
      <c r="E4437" s="2"/>
    </row>
    <row r="4438" spans="2:5" x14ac:dyDescent="0.35">
      <c r="B4438" s="42"/>
      <c r="C4438" s="2"/>
      <c r="E4438" s="2"/>
    </row>
    <row r="4439" spans="2:5" x14ac:dyDescent="0.35">
      <c r="B4439" s="42"/>
      <c r="C4439" s="2"/>
      <c r="E4439" s="2"/>
    </row>
    <row r="4440" spans="2:5" x14ac:dyDescent="0.35">
      <c r="B4440" s="42"/>
      <c r="C4440" s="2"/>
      <c r="E4440" s="2"/>
    </row>
    <row r="4441" spans="2:5" x14ac:dyDescent="0.35">
      <c r="B4441" s="42"/>
      <c r="C4441" s="2"/>
      <c r="E4441" s="2"/>
    </row>
    <row r="4442" spans="2:5" x14ac:dyDescent="0.35">
      <c r="B4442" s="42"/>
      <c r="C4442" s="2"/>
      <c r="E4442" s="2"/>
    </row>
    <row r="4443" spans="2:5" x14ac:dyDescent="0.35">
      <c r="B4443" s="42"/>
      <c r="C4443" s="2"/>
      <c r="E4443" s="2"/>
    </row>
    <row r="4444" spans="2:5" x14ac:dyDescent="0.35">
      <c r="B4444" s="42"/>
      <c r="C4444" s="2"/>
      <c r="E4444" s="2"/>
    </row>
    <row r="4445" spans="2:5" x14ac:dyDescent="0.35">
      <c r="B4445" s="42"/>
      <c r="C4445" s="2"/>
      <c r="E4445" s="2"/>
    </row>
    <row r="4446" spans="2:5" x14ac:dyDescent="0.35">
      <c r="B4446" s="42"/>
      <c r="C4446" s="2"/>
      <c r="E4446" s="2"/>
    </row>
    <row r="4447" spans="2:5" x14ac:dyDescent="0.35">
      <c r="B4447" s="42"/>
      <c r="C4447" s="2"/>
      <c r="E4447" s="2"/>
    </row>
    <row r="4448" spans="2:5" x14ac:dyDescent="0.35">
      <c r="B4448" s="42"/>
      <c r="C4448" s="2"/>
      <c r="E4448" s="2"/>
    </row>
    <row r="4449" spans="2:5" x14ac:dyDescent="0.35">
      <c r="B4449" s="42"/>
      <c r="C4449" s="2"/>
      <c r="E4449" s="2"/>
    </row>
    <row r="4450" spans="2:5" x14ac:dyDescent="0.35">
      <c r="B4450" s="42"/>
      <c r="C4450" s="2"/>
      <c r="E4450" s="2"/>
    </row>
    <row r="4451" spans="2:5" x14ac:dyDescent="0.35">
      <c r="B4451" s="42"/>
      <c r="C4451" s="2"/>
      <c r="E4451" s="2"/>
    </row>
    <row r="4452" spans="2:5" x14ac:dyDescent="0.35">
      <c r="B4452" s="42"/>
      <c r="C4452" s="2"/>
      <c r="E4452" s="2"/>
    </row>
    <row r="4453" spans="2:5" x14ac:dyDescent="0.35">
      <c r="B4453" s="42"/>
      <c r="C4453" s="2"/>
      <c r="E4453" s="2"/>
    </row>
    <row r="4454" spans="2:5" x14ac:dyDescent="0.35">
      <c r="B4454" s="42"/>
      <c r="C4454" s="2"/>
      <c r="E4454" s="2"/>
    </row>
    <row r="4455" spans="2:5" x14ac:dyDescent="0.35">
      <c r="B4455" s="42"/>
      <c r="C4455" s="2"/>
      <c r="E4455" s="2"/>
    </row>
    <row r="4456" spans="2:5" x14ac:dyDescent="0.35">
      <c r="B4456" s="42"/>
      <c r="C4456" s="2"/>
      <c r="E4456" s="2"/>
    </row>
    <row r="4457" spans="2:5" x14ac:dyDescent="0.35">
      <c r="B4457" s="42"/>
      <c r="C4457" s="2"/>
      <c r="E4457" s="2"/>
    </row>
    <row r="4458" spans="2:5" x14ac:dyDescent="0.35">
      <c r="B4458" s="42"/>
      <c r="C4458" s="2"/>
      <c r="E4458" s="2"/>
    </row>
    <row r="4459" spans="2:5" x14ac:dyDescent="0.35">
      <c r="B4459" s="42"/>
      <c r="C4459" s="2"/>
      <c r="E4459" s="2"/>
    </row>
    <row r="4460" spans="2:5" x14ac:dyDescent="0.35">
      <c r="B4460" s="42"/>
      <c r="C4460" s="2"/>
      <c r="E4460" s="2"/>
    </row>
    <row r="4461" spans="2:5" x14ac:dyDescent="0.35">
      <c r="B4461" s="42"/>
      <c r="C4461" s="2"/>
      <c r="E4461" s="2"/>
    </row>
    <row r="4462" spans="2:5" x14ac:dyDescent="0.35">
      <c r="B4462" s="42"/>
      <c r="C4462" s="2"/>
      <c r="E4462" s="2"/>
    </row>
    <row r="4463" spans="2:5" x14ac:dyDescent="0.35">
      <c r="B4463" s="42"/>
      <c r="C4463" s="2"/>
      <c r="E4463" s="2"/>
    </row>
    <row r="4464" spans="2:5" x14ac:dyDescent="0.35">
      <c r="B4464" s="42"/>
      <c r="C4464" s="2"/>
      <c r="E4464" s="2"/>
    </row>
    <row r="4465" spans="2:5" x14ac:dyDescent="0.35">
      <c r="B4465" s="42"/>
      <c r="C4465" s="2"/>
      <c r="E4465" s="2"/>
    </row>
    <row r="4466" spans="2:5" x14ac:dyDescent="0.35">
      <c r="B4466" s="42"/>
      <c r="C4466" s="2"/>
      <c r="E4466" s="2"/>
    </row>
    <row r="4467" spans="2:5" x14ac:dyDescent="0.35">
      <c r="B4467" s="42"/>
      <c r="C4467" s="2"/>
      <c r="E4467" s="2"/>
    </row>
    <row r="4468" spans="2:5" x14ac:dyDescent="0.35">
      <c r="B4468" s="42"/>
      <c r="C4468" s="2"/>
      <c r="E4468" s="2"/>
    </row>
    <row r="4469" spans="2:5" x14ac:dyDescent="0.35">
      <c r="B4469" s="42"/>
      <c r="C4469" s="2"/>
      <c r="E4469" s="2"/>
    </row>
    <row r="4470" spans="2:5" x14ac:dyDescent="0.35">
      <c r="B4470" s="42"/>
      <c r="C4470" s="2"/>
      <c r="E4470" s="2"/>
    </row>
    <row r="4471" spans="2:5" x14ac:dyDescent="0.35">
      <c r="B4471" s="42"/>
      <c r="C4471" s="2"/>
      <c r="E4471" s="2"/>
    </row>
    <row r="4472" spans="2:5" x14ac:dyDescent="0.35">
      <c r="B4472" s="42"/>
      <c r="C4472" s="2"/>
      <c r="E4472" s="2"/>
    </row>
    <row r="4473" spans="2:5" x14ac:dyDescent="0.35">
      <c r="B4473" s="42"/>
      <c r="C4473" s="2"/>
      <c r="E4473" s="2"/>
    </row>
    <row r="4474" spans="2:5" x14ac:dyDescent="0.35">
      <c r="B4474" s="42"/>
      <c r="C4474" s="2"/>
      <c r="E4474" s="2"/>
    </row>
    <row r="4475" spans="2:5" x14ac:dyDescent="0.35">
      <c r="B4475" s="42"/>
      <c r="C4475" s="2"/>
      <c r="E4475" s="2"/>
    </row>
    <row r="4476" spans="2:5" x14ac:dyDescent="0.35">
      <c r="B4476" s="42"/>
      <c r="C4476" s="2"/>
      <c r="E4476" s="2"/>
    </row>
    <row r="4477" spans="2:5" x14ac:dyDescent="0.35">
      <c r="B4477" s="42"/>
      <c r="C4477" s="2"/>
      <c r="E4477" s="2"/>
    </row>
    <row r="4478" spans="2:5" x14ac:dyDescent="0.35">
      <c r="B4478" s="42"/>
      <c r="C4478" s="2"/>
      <c r="E4478" s="2"/>
    </row>
    <row r="4479" spans="2:5" x14ac:dyDescent="0.35">
      <c r="B4479" s="42"/>
      <c r="C4479" s="2"/>
      <c r="E4479" s="2"/>
    </row>
    <row r="4480" spans="2:5" x14ac:dyDescent="0.35">
      <c r="B4480" s="42"/>
      <c r="C4480" s="2"/>
      <c r="E4480" s="2"/>
    </row>
    <row r="4481" spans="2:5" x14ac:dyDescent="0.35">
      <c r="B4481" s="42"/>
      <c r="C4481" s="2"/>
      <c r="E4481" s="2"/>
    </row>
    <row r="4482" spans="2:5" x14ac:dyDescent="0.35">
      <c r="B4482" s="42"/>
      <c r="C4482" s="2"/>
      <c r="E4482" s="2"/>
    </row>
    <row r="4483" spans="2:5" x14ac:dyDescent="0.35">
      <c r="B4483" s="42"/>
      <c r="C4483" s="2"/>
      <c r="E4483" s="2"/>
    </row>
    <row r="4484" spans="2:5" x14ac:dyDescent="0.35">
      <c r="B4484" s="42"/>
      <c r="C4484" s="2"/>
      <c r="E4484" s="2"/>
    </row>
    <row r="4485" spans="2:5" x14ac:dyDescent="0.35">
      <c r="B4485" s="42"/>
      <c r="C4485" s="2"/>
      <c r="E4485" s="2"/>
    </row>
    <row r="4486" spans="2:5" x14ac:dyDescent="0.35">
      <c r="B4486" s="42"/>
      <c r="C4486" s="2"/>
      <c r="E4486" s="2"/>
    </row>
    <row r="4487" spans="2:5" x14ac:dyDescent="0.35">
      <c r="B4487" s="42"/>
      <c r="C4487" s="2"/>
      <c r="E4487" s="2"/>
    </row>
    <row r="4488" spans="2:5" x14ac:dyDescent="0.35">
      <c r="B4488" s="42"/>
      <c r="C4488" s="2"/>
      <c r="E4488" s="2"/>
    </row>
    <row r="4489" spans="2:5" x14ac:dyDescent="0.35">
      <c r="B4489" s="42"/>
      <c r="C4489" s="2"/>
      <c r="E4489" s="2"/>
    </row>
    <row r="4490" spans="2:5" x14ac:dyDescent="0.35">
      <c r="B4490" s="42"/>
      <c r="C4490" s="2"/>
      <c r="E4490" s="2"/>
    </row>
    <row r="4491" spans="2:5" x14ac:dyDescent="0.35">
      <c r="B4491" s="42"/>
      <c r="C4491" s="2"/>
      <c r="E4491" s="2"/>
    </row>
    <row r="4492" spans="2:5" x14ac:dyDescent="0.35">
      <c r="B4492" s="42"/>
      <c r="C4492" s="2"/>
      <c r="E4492" s="2"/>
    </row>
    <row r="4493" spans="2:5" x14ac:dyDescent="0.35">
      <c r="B4493" s="42"/>
      <c r="C4493" s="2"/>
      <c r="E4493" s="2"/>
    </row>
    <row r="4494" spans="2:5" x14ac:dyDescent="0.35">
      <c r="B4494" s="42"/>
      <c r="C4494" s="2"/>
      <c r="E4494" s="2"/>
    </row>
    <row r="4495" spans="2:5" x14ac:dyDescent="0.35">
      <c r="B4495" s="42"/>
      <c r="C4495" s="2"/>
      <c r="E4495" s="2"/>
    </row>
    <row r="4496" spans="2:5" x14ac:dyDescent="0.35">
      <c r="B4496" s="42"/>
      <c r="C4496" s="2"/>
      <c r="E4496" s="2"/>
    </row>
    <row r="4497" spans="2:5" x14ac:dyDescent="0.35">
      <c r="B4497" s="42"/>
      <c r="C4497" s="2"/>
      <c r="E4497" s="2"/>
    </row>
    <row r="4498" spans="2:5" x14ac:dyDescent="0.35">
      <c r="B4498" s="42"/>
      <c r="C4498" s="2"/>
      <c r="E4498" s="2"/>
    </row>
    <row r="4499" spans="2:5" x14ac:dyDescent="0.35">
      <c r="B4499" s="42"/>
      <c r="C4499" s="2"/>
      <c r="E4499" s="2"/>
    </row>
    <row r="4500" spans="2:5" x14ac:dyDescent="0.35">
      <c r="B4500" s="42"/>
      <c r="C4500" s="2"/>
      <c r="E4500" s="2"/>
    </row>
    <row r="4501" spans="2:5" x14ac:dyDescent="0.35">
      <c r="B4501" s="42"/>
      <c r="C4501" s="2"/>
      <c r="E4501" s="2"/>
    </row>
    <row r="4502" spans="2:5" x14ac:dyDescent="0.35">
      <c r="B4502" s="42"/>
      <c r="C4502" s="2"/>
      <c r="E4502" s="2"/>
    </row>
    <row r="4503" spans="2:5" x14ac:dyDescent="0.35">
      <c r="B4503" s="42"/>
      <c r="C4503" s="2"/>
      <c r="E4503" s="2"/>
    </row>
    <row r="4504" spans="2:5" x14ac:dyDescent="0.35">
      <c r="B4504" s="42"/>
      <c r="C4504" s="2"/>
      <c r="E4504" s="2"/>
    </row>
    <row r="4505" spans="2:5" x14ac:dyDescent="0.35">
      <c r="B4505" s="42"/>
      <c r="C4505" s="2"/>
      <c r="E4505" s="2"/>
    </row>
    <row r="4506" spans="2:5" x14ac:dyDescent="0.35">
      <c r="B4506" s="42"/>
      <c r="C4506" s="2"/>
      <c r="E4506" s="2"/>
    </row>
    <row r="4507" spans="2:5" x14ac:dyDescent="0.35">
      <c r="B4507" s="42"/>
      <c r="C4507" s="2"/>
      <c r="E4507" s="2"/>
    </row>
    <row r="4508" spans="2:5" x14ac:dyDescent="0.35">
      <c r="B4508" s="42"/>
      <c r="C4508" s="2"/>
      <c r="E4508" s="2"/>
    </row>
    <row r="4509" spans="2:5" x14ac:dyDescent="0.35">
      <c r="B4509" s="42"/>
      <c r="C4509" s="2"/>
      <c r="E4509" s="2"/>
    </row>
    <row r="4510" spans="2:5" x14ac:dyDescent="0.35">
      <c r="B4510" s="42"/>
      <c r="C4510" s="2"/>
      <c r="E4510" s="2"/>
    </row>
    <row r="4511" spans="2:5" x14ac:dyDescent="0.35">
      <c r="B4511" s="42"/>
      <c r="C4511" s="2"/>
      <c r="E4511" s="2"/>
    </row>
    <row r="4512" spans="2:5" x14ac:dyDescent="0.35">
      <c r="B4512" s="42"/>
      <c r="C4512" s="2"/>
      <c r="E4512" s="2"/>
    </row>
    <row r="4513" spans="2:5" x14ac:dyDescent="0.35">
      <c r="B4513" s="42"/>
      <c r="C4513" s="2"/>
      <c r="E4513" s="2"/>
    </row>
    <row r="4514" spans="2:5" x14ac:dyDescent="0.35">
      <c r="B4514" s="42"/>
      <c r="C4514" s="2"/>
      <c r="E4514" s="2"/>
    </row>
    <row r="4515" spans="2:5" x14ac:dyDescent="0.35">
      <c r="B4515" s="42"/>
      <c r="C4515" s="2"/>
      <c r="E4515" s="2"/>
    </row>
    <row r="4516" spans="2:5" x14ac:dyDescent="0.35">
      <c r="B4516" s="42"/>
      <c r="C4516" s="2"/>
      <c r="E4516" s="2"/>
    </row>
    <row r="4517" spans="2:5" x14ac:dyDescent="0.35">
      <c r="B4517" s="42"/>
      <c r="C4517" s="2"/>
      <c r="E4517" s="2"/>
    </row>
    <row r="4518" spans="2:5" x14ac:dyDescent="0.35">
      <c r="B4518" s="42"/>
      <c r="C4518" s="2"/>
      <c r="E4518" s="2"/>
    </row>
    <row r="4519" spans="2:5" x14ac:dyDescent="0.35">
      <c r="B4519" s="42"/>
      <c r="C4519" s="2"/>
      <c r="E4519" s="2"/>
    </row>
    <row r="4520" spans="2:5" x14ac:dyDescent="0.35">
      <c r="B4520" s="42"/>
      <c r="C4520" s="2"/>
      <c r="E4520" s="2"/>
    </row>
    <row r="4521" spans="2:5" x14ac:dyDescent="0.35">
      <c r="B4521" s="42"/>
      <c r="C4521" s="2"/>
      <c r="E4521" s="2"/>
    </row>
    <row r="4522" spans="2:5" x14ac:dyDescent="0.35">
      <c r="B4522" s="42"/>
      <c r="C4522" s="2"/>
      <c r="E4522" s="2"/>
    </row>
    <row r="4523" spans="2:5" x14ac:dyDescent="0.35">
      <c r="B4523" s="42"/>
      <c r="C4523" s="2"/>
      <c r="E4523" s="2"/>
    </row>
    <row r="4524" spans="2:5" x14ac:dyDescent="0.35">
      <c r="B4524" s="42"/>
      <c r="C4524" s="2"/>
      <c r="E4524" s="2"/>
    </row>
    <row r="4525" spans="2:5" x14ac:dyDescent="0.35">
      <c r="B4525" s="42"/>
      <c r="C4525" s="2"/>
      <c r="E4525" s="2"/>
    </row>
    <row r="4526" spans="2:5" x14ac:dyDescent="0.35">
      <c r="B4526" s="42"/>
      <c r="C4526" s="2"/>
      <c r="E4526" s="2"/>
    </row>
    <row r="4527" spans="2:5" x14ac:dyDescent="0.35">
      <c r="B4527" s="42"/>
      <c r="C4527" s="2"/>
      <c r="E4527" s="2"/>
    </row>
    <row r="4528" spans="2:5" x14ac:dyDescent="0.35">
      <c r="B4528" s="42"/>
      <c r="C4528" s="2"/>
      <c r="E4528" s="2"/>
    </row>
    <row r="4529" spans="2:5" x14ac:dyDescent="0.35">
      <c r="B4529" s="42"/>
      <c r="C4529" s="2"/>
      <c r="E4529" s="2"/>
    </row>
    <row r="4530" spans="2:5" x14ac:dyDescent="0.35">
      <c r="B4530" s="42"/>
      <c r="C4530" s="2"/>
      <c r="E4530" s="2"/>
    </row>
    <row r="4531" spans="2:5" x14ac:dyDescent="0.35">
      <c r="B4531" s="42"/>
      <c r="C4531" s="2"/>
      <c r="E4531" s="2"/>
    </row>
    <row r="4532" spans="2:5" x14ac:dyDescent="0.35">
      <c r="B4532" s="42"/>
      <c r="C4532" s="2"/>
      <c r="E4532" s="2"/>
    </row>
    <row r="4533" spans="2:5" x14ac:dyDescent="0.35">
      <c r="B4533" s="42"/>
      <c r="C4533" s="2"/>
      <c r="E4533" s="2"/>
    </row>
    <row r="4534" spans="2:5" x14ac:dyDescent="0.35">
      <c r="B4534" s="42"/>
      <c r="C4534" s="2"/>
      <c r="E4534" s="2"/>
    </row>
    <row r="4535" spans="2:5" x14ac:dyDescent="0.35">
      <c r="B4535" s="42"/>
      <c r="C4535" s="2"/>
      <c r="E4535" s="2"/>
    </row>
    <row r="4536" spans="2:5" x14ac:dyDescent="0.35">
      <c r="B4536" s="42"/>
      <c r="C4536" s="2"/>
      <c r="E4536" s="2"/>
    </row>
    <row r="4537" spans="2:5" x14ac:dyDescent="0.35">
      <c r="B4537" s="42"/>
      <c r="C4537" s="2"/>
      <c r="E4537" s="2"/>
    </row>
    <row r="4538" spans="2:5" x14ac:dyDescent="0.35">
      <c r="B4538" s="42"/>
      <c r="C4538" s="2"/>
      <c r="E4538" s="2"/>
    </row>
    <row r="4539" spans="2:5" x14ac:dyDescent="0.35">
      <c r="B4539" s="42"/>
      <c r="C4539" s="2"/>
      <c r="E4539" s="2"/>
    </row>
    <row r="4540" spans="2:5" x14ac:dyDescent="0.35">
      <c r="B4540" s="42"/>
      <c r="C4540" s="2"/>
      <c r="E4540" s="2"/>
    </row>
    <row r="4541" spans="2:5" x14ac:dyDescent="0.35">
      <c r="B4541" s="42"/>
      <c r="C4541" s="2"/>
      <c r="E4541" s="2"/>
    </row>
    <row r="4542" spans="2:5" x14ac:dyDescent="0.35">
      <c r="B4542" s="42"/>
      <c r="C4542" s="2"/>
      <c r="E4542" s="2"/>
    </row>
    <row r="4543" spans="2:5" x14ac:dyDescent="0.35">
      <c r="B4543" s="42"/>
      <c r="C4543" s="2"/>
      <c r="E4543" s="2"/>
    </row>
    <row r="4544" spans="2:5" x14ac:dyDescent="0.35">
      <c r="B4544" s="42"/>
      <c r="C4544" s="2"/>
      <c r="E4544" s="2"/>
    </row>
    <row r="4545" spans="2:5" x14ac:dyDescent="0.35">
      <c r="B4545" s="42"/>
      <c r="C4545" s="2"/>
      <c r="E4545" s="2"/>
    </row>
    <row r="4546" spans="2:5" x14ac:dyDescent="0.35">
      <c r="B4546" s="42"/>
      <c r="C4546" s="2"/>
      <c r="E4546" s="2"/>
    </row>
    <row r="4547" spans="2:5" x14ac:dyDescent="0.35">
      <c r="B4547" s="42"/>
      <c r="C4547" s="2"/>
      <c r="E4547" s="2"/>
    </row>
    <row r="4548" spans="2:5" x14ac:dyDescent="0.35">
      <c r="B4548" s="42"/>
      <c r="C4548" s="2"/>
      <c r="E4548" s="2"/>
    </row>
    <row r="4549" spans="2:5" x14ac:dyDescent="0.35">
      <c r="B4549" s="42"/>
      <c r="C4549" s="2"/>
      <c r="E4549" s="2"/>
    </row>
    <row r="4550" spans="2:5" x14ac:dyDescent="0.35">
      <c r="B4550" s="42"/>
      <c r="C4550" s="2"/>
      <c r="E4550" s="2"/>
    </row>
    <row r="4551" spans="2:5" x14ac:dyDescent="0.35">
      <c r="B4551" s="42"/>
      <c r="C4551" s="2"/>
      <c r="E4551" s="2"/>
    </row>
    <row r="4552" spans="2:5" x14ac:dyDescent="0.35">
      <c r="B4552" s="42"/>
      <c r="C4552" s="2"/>
      <c r="E4552" s="2"/>
    </row>
    <row r="4553" spans="2:5" x14ac:dyDescent="0.35">
      <c r="B4553" s="42"/>
      <c r="C4553" s="2"/>
      <c r="E4553" s="2"/>
    </row>
    <row r="4554" spans="2:5" x14ac:dyDescent="0.35">
      <c r="B4554" s="42"/>
      <c r="C4554" s="2"/>
      <c r="E4554" s="2"/>
    </row>
    <row r="4555" spans="2:5" x14ac:dyDescent="0.35">
      <c r="B4555" s="42"/>
      <c r="C4555" s="2"/>
      <c r="E4555" s="2"/>
    </row>
    <row r="4556" spans="2:5" x14ac:dyDescent="0.35">
      <c r="B4556" s="42"/>
      <c r="C4556" s="2"/>
      <c r="E4556" s="2"/>
    </row>
    <row r="4557" spans="2:5" x14ac:dyDescent="0.35">
      <c r="B4557" s="42"/>
      <c r="C4557" s="2"/>
      <c r="E4557" s="2"/>
    </row>
    <row r="4558" spans="2:5" x14ac:dyDescent="0.35">
      <c r="B4558" s="42"/>
      <c r="C4558" s="2"/>
      <c r="E4558" s="2"/>
    </row>
    <row r="4559" spans="2:5" x14ac:dyDescent="0.35">
      <c r="B4559" s="42"/>
      <c r="C4559" s="2"/>
      <c r="E4559" s="2"/>
    </row>
    <row r="4560" spans="2:5" x14ac:dyDescent="0.35">
      <c r="B4560" s="42"/>
      <c r="C4560" s="2"/>
      <c r="E4560" s="2"/>
    </row>
    <row r="4561" spans="2:5" x14ac:dyDescent="0.35">
      <c r="B4561" s="42"/>
      <c r="C4561" s="2"/>
      <c r="E4561" s="2"/>
    </row>
    <row r="4562" spans="2:5" x14ac:dyDescent="0.35">
      <c r="B4562" s="42"/>
      <c r="C4562" s="2"/>
      <c r="E4562" s="2"/>
    </row>
    <row r="4563" spans="2:5" x14ac:dyDescent="0.35">
      <c r="B4563" s="42"/>
      <c r="C4563" s="2"/>
      <c r="E4563" s="2"/>
    </row>
    <row r="4564" spans="2:5" x14ac:dyDescent="0.35">
      <c r="B4564" s="42"/>
      <c r="C4564" s="2"/>
      <c r="E4564" s="2"/>
    </row>
    <row r="4565" spans="2:5" x14ac:dyDescent="0.35">
      <c r="B4565" s="42"/>
      <c r="C4565" s="2"/>
      <c r="E4565" s="2"/>
    </row>
    <row r="4566" spans="2:5" x14ac:dyDescent="0.35">
      <c r="B4566" s="42"/>
      <c r="C4566" s="2"/>
      <c r="E4566" s="2"/>
    </row>
    <row r="4567" spans="2:5" x14ac:dyDescent="0.35">
      <c r="B4567" s="42"/>
      <c r="C4567" s="2"/>
      <c r="E4567" s="2"/>
    </row>
    <row r="4568" spans="2:5" x14ac:dyDescent="0.35">
      <c r="B4568" s="42"/>
      <c r="C4568" s="2"/>
      <c r="E4568" s="2"/>
    </row>
    <row r="4569" spans="2:5" x14ac:dyDescent="0.35">
      <c r="B4569" s="42"/>
      <c r="C4569" s="2"/>
      <c r="E4569" s="2"/>
    </row>
    <row r="4570" spans="2:5" x14ac:dyDescent="0.35">
      <c r="B4570" s="42"/>
      <c r="C4570" s="2"/>
      <c r="E4570" s="2"/>
    </row>
    <row r="4571" spans="2:5" x14ac:dyDescent="0.35">
      <c r="B4571" s="42"/>
      <c r="C4571" s="2"/>
      <c r="E4571" s="2"/>
    </row>
    <row r="4572" spans="2:5" x14ac:dyDescent="0.35">
      <c r="B4572" s="42"/>
      <c r="C4572" s="2"/>
      <c r="E4572" s="2"/>
    </row>
    <row r="4573" spans="2:5" x14ac:dyDescent="0.35">
      <c r="B4573" s="42"/>
      <c r="C4573" s="2"/>
      <c r="E4573" s="2"/>
    </row>
    <row r="4574" spans="2:5" x14ac:dyDescent="0.35">
      <c r="B4574" s="42"/>
      <c r="C4574" s="2"/>
      <c r="E4574" s="2"/>
    </row>
    <row r="4575" spans="2:5" x14ac:dyDescent="0.35">
      <c r="B4575" s="42"/>
      <c r="C4575" s="2"/>
      <c r="E4575" s="2"/>
    </row>
    <row r="4576" spans="2:5" x14ac:dyDescent="0.35">
      <c r="B4576" s="42"/>
      <c r="C4576" s="2"/>
      <c r="E4576" s="2"/>
    </row>
    <row r="4577" spans="2:5" x14ac:dyDescent="0.35">
      <c r="B4577" s="42"/>
      <c r="C4577" s="2"/>
      <c r="E4577" s="2"/>
    </row>
    <row r="4578" spans="2:5" x14ac:dyDescent="0.35">
      <c r="B4578" s="42"/>
      <c r="C4578" s="2"/>
      <c r="E4578" s="2"/>
    </row>
    <row r="4579" spans="2:5" x14ac:dyDescent="0.35">
      <c r="B4579" s="42"/>
      <c r="C4579" s="2"/>
      <c r="E4579" s="2"/>
    </row>
    <row r="4580" spans="2:5" x14ac:dyDescent="0.35">
      <c r="B4580" s="42"/>
      <c r="C4580" s="2"/>
      <c r="E4580" s="2"/>
    </row>
    <row r="4581" spans="2:5" x14ac:dyDescent="0.35">
      <c r="B4581" s="42"/>
      <c r="C4581" s="2"/>
      <c r="E4581" s="2"/>
    </row>
    <row r="4582" spans="2:5" x14ac:dyDescent="0.35">
      <c r="B4582" s="42"/>
      <c r="C4582" s="2"/>
      <c r="E4582" s="2"/>
    </row>
    <row r="4583" spans="2:5" x14ac:dyDescent="0.35">
      <c r="B4583" s="42"/>
      <c r="C4583" s="2"/>
      <c r="E4583" s="2"/>
    </row>
    <row r="4584" spans="2:5" x14ac:dyDescent="0.35">
      <c r="B4584" s="42"/>
      <c r="C4584" s="2"/>
      <c r="E4584" s="2"/>
    </row>
    <row r="4585" spans="2:5" x14ac:dyDescent="0.35">
      <c r="B4585" s="42"/>
      <c r="C4585" s="2"/>
      <c r="E4585" s="2"/>
    </row>
    <row r="4586" spans="2:5" x14ac:dyDescent="0.35">
      <c r="B4586" s="42"/>
      <c r="C4586" s="2"/>
      <c r="E4586" s="2"/>
    </row>
    <row r="4587" spans="2:5" x14ac:dyDescent="0.35">
      <c r="B4587" s="42"/>
      <c r="C4587" s="2"/>
      <c r="E4587" s="2"/>
    </row>
    <row r="4588" spans="2:5" x14ac:dyDescent="0.35">
      <c r="B4588" s="42"/>
      <c r="C4588" s="2"/>
      <c r="E4588" s="2"/>
    </row>
    <row r="4589" spans="2:5" x14ac:dyDescent="0.35">
      <c r="B4589" s="42"/>
      <c r="C4589" s="2"/>
      <c r="E4589" s="2"/>
    </row>
    <row r="4590" spans="2:5" x14ac:dyDescent="0.35">
      <c r="B4590" s="42"/>
      <c r="C4590" s="2"/>
      <c r="E4590" s="2"/>
    </row>
    <row r="4591" spans="2:5" x14ac:dyDescent="0.35">
      <c r="B4591" s="42"/>
      <c r="C4591" s="2"/>
      <c r="E4591" s="2"/>
    </row>
    <row r="4592" spans="2:5" x14ac:dyDescent="0.35">
      <c r="B4592" s="42"/>
      <c r="C4592" s="2"/>
      <c r="E4592" s="2"/>
    </row>
    <row r="4593" spans="2:5" x14ac:dyDescent="0.35">
      <c r="B4593" s="42"/>
      <c r="C4593" s="2"/>
      <c r="E4593" s="2"/>
    </row>
    <row r="4594" spans="2:5" x14ac:dyDescent="0.35">
      <c r="B4594" s="42"/>
      <c r="C4594" s="2"/>
      <c r="E4594" s="2"/>
    </row>
    <row r="4595" spans="2:5" x14ac:dyDescent="0.35">
      <c r="B4595" s="42"/>
      <c r="C4595" s="2"/>
      <c r="E4595" s="2"/>
    </row>
    <row r="4596" spans="2:5" x14ac:dyDescent="0.35">
      <c r="B4596" s="42"/>
      <c r="C4596" s="2"/>
      <c r="E4596" s="2"/>
    </row>
    <row r="4597" spans="2:5" x14ac:dyDescent="0.35">
      <c r="B4597" s="42"/>
      <c r="C4597" s="2"/>
      <c r="E4597" s="2"/>
    </row>
    <row r="4598" spans="2:5" x14ac:dyDescent="0.35">
      <c r="B4598" s="42"/>
      <c r="C4598" s="2"/>
      <c r="E4598" s="2"/>
    </row>
    <row r="4599" spans="2:5" x14ac:dyDescent="0.35">
      <c r="B4599" s="42"/>
      <c r="C4599" s="2"/>
      <c r="E4599" s="2"/>
    </row>
    <row r="4600" spans="2:5" x14ac:dyDescent="0.35">
      <c r="B4600" s="42"/>
      <c r="C4600" s="2"/>
      <c r="E4600" s="2"/>
    </row>
    <row r="4601" spans="2:5" x14ac:dyDescent="0.35">
      <c r="B4601" s="42"/>
      <c r="C4601" s="2"/>
      <c r="E4601" s="2"/>
    </row>
    <row r="4602" spans="2:5" x14ac:dyDescent="0.35">
      <c r="B4602" s="42"/>
      <c r="C4602" s="2"/>
      <c r="E4602" s="2"/>
    </row>
    <row r="4603" spans="2:5" x14ac:dyDescent="0.35">
      <c r="B4603" s="42"/>
      <c r="C4603" s="2"/>
      <c r="E4603" s="2"/>
    </row>
    <row r="4604" spans="2:5" x14ac:dyDescent="0.35">
      <c r="B4604" s="42"/>
      <c r="C4604" s="2"/>
      <c r="E4604" s="2"/>
    </row>
    <row r="4605" spans="2:5" x14ac:dyDescent="0.35">
      <c r="B4605" s="42"/>
      <c r="C4605" s="2"/>
      <c r="E4605" s="2"/>
    </row>
    <row r="4606" spans="2:5" x14ac:dyDescent="0.35">
      <c r="B4606" s="42"/>
      <c r="C4606" s="2"/>
      <c r="E4606" s="2"/>
    </row>
    <row r="4607" spans="2:5" x14ac:dyDescent="0.35">
      <c r="B4607" s="42"/>
      <c r="C4607" s="2"/>
      <c r="E4607" s="2"/>
    </row>
    <row r="4608" spans="2:5" x14ac:dyDescent="0.35">
      <c r="B4608" s="42"/>
      <c r="C4608" s="2"/>
      <c r="E4608" s="2"/>
    </row>
    <row r="4609" spans="2:5" x14ac:dyDescent="0.35">
      <c r="B4609" s="42"/>
      <c r="C4609" s="2"/>
      <c r="E4609" s="2"/>
    </row>
    <row r="4610" spans="2:5" x14ac:dyDescent="0.35">
      <c r="B4610" s="42"/>
      <c r="C4610" s="2"/>
      <c r="E4610" s="2"/>
    </row>
    <row r="4611" spans="2:5" x14ac:dyDescent="0.35">
      <c r="B4611" s="42"/>
      <c r="C4611" s="2"/>
      <c r="E4611" s="2"/>
    </row>
    <row r="4612" spans="2:5" x14ac:dyDescent="0.35">
      <c r="B4612" s="42"/>
      <c r="C4612" s="2"/>
      <c r="E4612" s="2"/>
    </row>
    <row r="4613" spans="2:5" x14ac:dyDescent="0.35">
      <c r="B4613" s="42"/>
      <c r="C4613" s="2"/>
      <c r="E4613" s="2"/>
    </row>
    <row r="4614" spans="2:5" x14ac:dyDescent="0.35">
      <c r="B4614" s="42"/>
      <c r="C4614" s="2"/>
      <c r="E4614" s="2"/>
    </row>
    <row r="4615" spans="2:5" x14ac:dyDescent="0.35">
      <c r="B4615" s="42"/>
      <c r="C4615" s="2"/>
      <c r="E4615" s="2"/>
    </row>
    <row r="4616" spans="2:5" x14ac:dyDescent="0.35">
      <c r="B4616" s="42"/>
      <c r="C4616" s="2"/>
      <c r="E4616" s="2"/>
    </row>
    <row r="4617" spans="2:5" x14ac:dyDescent="0.35">
      <c r="B4617" s="42"/>
      <c r="C4617" s="2"/>
      <c r="E4617" s="2"/>
    </row>
    <row r="4618" spans="2:5" x14ac:dyDescent="0.35">
      <c r="B4618" s="42"/>
      <c r="C4618" s="2"/>
      <c r="E4618" s="2"/>
    </row>
    <row r="4619" spans="2:5" x14ac:dyDescent="0.35">
      <c r="B4619" s="42"/>
      <c r="C4619" s="2"/>
      <c r="E4619" s="2"/>
    </row>
    <row r="4620" spans="2:5" x14ac:dyDescent="0.35">
      <c r="B4620" s="42"/>
      <c r="C4620" s="2"/>
      <c r="E4620" s="2"/>
    </row>
    <row r="4621" spans="2:5" x14ac:dyDescent="0.35">
      <c r="B4621" s="42"/>
      <c r="C4621" s="2"/>
      <c r="E4621" s="2"/>
    </row>
    <row r="4622" spans="2:5" x14ac:dyDescent="0.35">
      <c r="B4622" s="42"/>
      <c r="C4622" s="2"/>
      <c r="E4622" s="2"/>
    </row>
    <row r="4623" spans="2:5" x14ac:dyDescent="0.35">
      <c r="B4623" s="42"/>
      <c r="C4623" s="2"/>
      <c r="E4623" s="2"/>
    </row>
    <row r="4624" spans="2:5" x14ac:dyDescent="0.35">
      <c r="B4624" s="42"/>
      <c r="C4624" s="2"/>
      <c r="E4624" s="2"/>
    </row>
    <row r="4625" spans="2:5" x14ac:dyDescent="0.35">
      <c r="B4625" s="42"/>
      <c r="C4625" s="2"/>
      <c r="E4625" s="2"/>
    </row>
    <row r="4626" spans="2:5" x14ac:dyDescent="0.35">
      <c r="B4626" s="42"/>
      <c r="C4626" s="2"/>
      <c r="E4626" s="2"/>
    </row>
    <row r="4627" spans="2:5" x14ac:dyDescent="0.35">
      <c r="B4627" s="42"/>
      <c r="C4627" s="2"/>
      <c r="E4627" s="2"/>
    </row>
    <row r="4628" spans="2:5" x14ac:dyDescent="0.35">
      <c r="B4628" s="42"/>
      <c r="C4628" s="2"/>
      <c r="E4628" s="2"/>
    </row>
    <row r="4629" spans="2:5" x14ac:dyDescent="0.35">
      <c r="B4629" s="42"/>
      <c r="C4629" s="2"/>
      <c r="E4629" s="2"/>
    </row>
    <row r="4630" spans="2:5" x14ac:dyDescent="0.35">
      <c r="B4630" s="42"/>
      <c r="C4630" s="2"/>
      <c r="E4630" s="2"/>
    </row>
    <row r="4631" spans="2:5" x14ac:dyDescent="0.35">
      <c r="B4631" s="42"/>
      <c r="C4631" s="2"/>
      <c r="E4631" s="2"/>
    </row>
    <row r="4632" spans="2:5" x14ac:dyDescent="0.35">
      <c r="B4632" s="42"/>
      <c r="C4632" s="2"/>
      <c r="E4632" s="2"/>
    </row>
    <row r="4633" spans="2:5" x14ac:dyDescent="0.35">
      <c r="B4633" s="42"/>
      <c r="C4633" s="2"/>
      <c r="E4633" s="2"/>
    </row>
    <row r="4634" spans="2:5" x14ac:dyDescent="0.35">
      <c r="B4634" s="42"/>
      <c r="C4634" s="2"/>
      <c r="E4634" s="2"/>
    </row>
    <row r="4635" spans="2:5" x14ac:dyDescent="0.35">
      <c r="B4635" s="42"/>
      <c r="C4635" s="2"/>
      <c r="E4635" s="2"/>
    </row>
    <row r="4636" spans="2:5" x14ac:dyDescent="0.35">
      <c r="B4636" s="42"/>
      <c r="C4636" s="2"/>
      <c r="E4636" s="2"/>
    </row>
    <row r="4637" spans="2:5" x14ac:dyDescent="0.35">
      <c r="B4637" s="42"/>
      <c r="C4637" s="2"/>
      <c r="E4637" s="2"/>
    </row>
    <row r="4638" spans="2:5" x14ac:dyDescent="0.35">
      <c r="B4638" s="42"/>
      <c r="C4638" s="2"/>
      <c r="E4638" s="2"/>
    </row>
    <row r="4639" spans="2:5" x14ac:dyDescent="0.35">
      <c r="B4639" s="42"/>
      <c r="C4639" s="2"/>
      <c r="E4639" s="2"/>
    </row>
    <row r="4640" spans="2:5" x14ac:dyDescent="0.35">
      <c r="B4640" s="42"/>
      <c r="C4640" s="2"/>
      <c r="E4640" s="2"/>
    </row>
    <row r="4641" spans="2:5" x14ac:dyDescent="0.35">
      <c r="B4641" s="42"/>
      <c r="C4641" s="2"/>
      <c r="E4641" s="2"/>
    </row>
    <row r="4642" spans="2:5" x14ac:dyDescent="0.35">
      <c r="B4642" s="42"/>
      <c r="C4642" s="2"/>
      <c r="E4642" s="2"/>
    </row>
    <row r="4643" spans="2:5" x14ac:dyDescent="0.35">
      <c r="B4643" s="42"/>
      <c r="C4643" s="2"/>
      <c r="E4643" s="2"/>
    </row>
    <row r="4644" spans="2:5" x14ac:dyDescent="0.35">
      <c r="B4644" s="42"/>
      <c r="C4644" s="2"/>
      <c r="E4644" s="2"/>
    </row>
    <row r="4645" spans="2:5" x14ac:dyDescent="0.35">
      <c r="B4645" s="42"/>
      <c r="C4645" s="2"/>
      <c r="E4645" s="2"/>
    </row>
    <row r="4646" spans="2:5" x14ac:dyDescent="0.35">
      <c r="B4646" s="42"/>
      <c r="C4646" s="2"/>
      <c r="E4646" s="2"/>
    </row>
    <row r="4647" spans="2:5" x14ac:dyDescent="0.35">
      <c r="B4647" s="42"/>
      <c r="C4647" s="2"/>
      <c r="E4647" s="2"/>
    </row>
    <row r="4648" spans="2:5" x14ac:dyDescent="0.35">
      <c r="B4648" s="42"/>
      <c r="C4648" s="2"/>
      <c r="E4648" s="2"/>
    </row>
    <row r="4649" spans="2:5" x14ac:dyDescent="0.35">
      <c r="B4649" s="42"/>
      <c r="C4649" s="2"/>
      <c r="E4649" s="2"/>
    </row>
    <row r="4650" spans="2:5" x14ac:dyDescent="0.35">
      <c r="B4650" s="42"/>
      <c r="C4650" s="2"/>
      <c r="E4650" s="2"/>
    </row>
    <row r="4651" spans="2:5" x14ac:dyDescent="0.35">
      <c r="B4651" s="42"/>
      <c r="C4651" s="2"/>
      <c r="E4651" s="2"/>
    </row>
    <row r="4652" spans="2:5" x14ac:dyDescent="0.35">
      <c r="B4652" s="42"/>
      <c r="C4652" s="2"/>
      <c r="E4652" s="2"/>
    </row>
    <row r="4653" spans="2:5" x14ac:dyDescent="0.35">
      <c r="B4653" s="42"/>
      <c r="C4653" s="2"/>
      <c r="E4653" s="2"/>
    </row>
    <row r="4654" spans="2:5" x14ac:dyDescent="0.35">
      <c r="B4654" s="42"/>
      <c r="C4654" s="2"/>
      <c r="E4654" s="2"/>
    </row>
    <row r="4655" spans="2:5" x14ac:dyDescent="0.35">
      <c r="B4655" s="42"/>
      <c r="C4655" s="2"/>
      <c r="E4655" s="2"/>
    </row>
    <row r="4656" spans="2:5" x14ac:dyDescent="0.35">
      <c r="B4656" s="42"/>
      <c r="C4656" s="2"/>
      <c r="E4656" s="2"/>
    </row>
    <row r="4657" spans="2:5" x14ac:dyDescent="0.35">
      <c r="B4657" s="42"/>
      <c r="C4657" s="2"/>
      <c r="E4657" s="2"/>
    </row>
    <row r="4658" spans="2:5" x14ac:dyDescent="0.35">
      <c r="B4658" s="42"/>
      <c r="C4658" s="2"/>
      <c r="E4658" s="2"/>
    </row>
    <row r="4659" spans="2:5" x14ac:dyDescent="0.35">
      <c r="B4659" s="42"/>
      <c r="C4659" s="2"/>
      <c r="E4659" s="2"/>
    </row>
    <row r="4660" spans="2:5" x14ac:dyDescent="0.35">
      <c r="B4660" s="42"/>
      <c r="C4660" s="2"/>
      <c r="E4660" s="2"/>
    </row>
    <row r="4661" spans="2:5" x14ac:dyDescent="0.35">
      <c r="B4661" s="42"/>
      <c r="C4661" s="2"/>
      <c r="E4661" s="2"/>
    </row>
    <row r="4662" spans="2:5" x14ac:dyDescent="0.35">
      <c r="B4662" s="42"/>
      <c r="C4662" s="2"/>
      <c r="E4662" s="2"/>
    </row>
    <row r="4663" spans="2:5" x14ac:dyDescent="0.35">
      <c r="B4663" s="42"/>
      <c r="C4663" s="2"/>
      <c r="E4663" s="2"/>
    </row>
    <row r="4664" spans="2:5" x14ac:dyDescent="0.35">
      <c r="B4664" s="42"/>
      <c r="C4664" s="2"/>
      <c r="E4664" s="2"/>
    </row>
    <row r="4665" spans="2:5" x14ac:dyDescent="0.35">
      <c r="B4665" s="42"/>
      <c r="C4665" s="2"/>
      <c r="E4665" s="2"/>
    </row>
    <row r="4666" spans="2:5" x14ac:dyDescent="0.35">
      <c r="B4666" s="42"/>
      <c r="C4666" s="2"/>
      <c r="E4666" s="2"/>
    </row>
    <row r="4667" spans="2:5" x14ac:dyDescent="0.35">
      <c r="B4667" s="42"/>
      <c r="C4667" s="2"/>
      <c r="E4667" s="2"/>
    </row>
    <row r="4668" spans="2:5" x14ac:dyDescent="0.35">
      <c r="B4668" s="42"/>
      <c r="C4668" s="2"/>
      <c r="E4668" s="2"/>
    </row>
    <row r="4669" spans="2:5" x14ac:dyDescent="0.35">
      <c r="B4669" s="42"/>
      <c r="C4669" s="2"/>
      <c r="E4669" s="2"/>
    </row>
    <row r="4670" spans="2:5" x14ac:dyDescent="0.35">
      <c r="B4670" s="42"/>
      <c r="C4670" s="2"/>
      <c r="E4670" s="2"/>
    </row>
    <row r="4671" spans="2:5" x14ac:dyDescent="0.35">
      <c r="B4671" s="42"/>
      <c r="C4671" s="2"/>
      <c r="E4671" s="2"/>
    </row>
    <row r="4672" spans="2:5" x14ac:dyDescent="0.35">
      <c r="B4672" s="42"/>
      <c r="C4672" s="2"/>
      <c r="E4672" s="2"/>
    </row>
    <row r="4673" spans="2:5" x14ac:dyDescent="0.35">
      <c r="B4673" s="42"/>
      <c r="C4673" s="2"/>
      <c r="E4673" s="2"/>
    </row>
    <row r="4674" spans="2:5" x14ac:dyDescent="0.35">
      <c r="B4674" s="42"/>
      <c r="C4674" s="2"/>
      <c r="E4674" s="2"/>
    </row>
    <row r="4675" spans="2:5" x14ac:dyDescent="0.35">
      <c r="B4675" s="42"/>
      <c r="C4675" s="2"/>
      <c r="E4675" s="2"/>
    </row>
    <row r="4676" spans="2:5" x14ac:dyDescent="0.35">
      <c r="B4676" s="42"/>
      <c r="C4676" s="2"/>
      <c r="E4676" s="2"/>
    </row>
    <row r="4677" spans="2:5" x14ac:dyDescent="0.35">
      <c r="B4677" s="42"/>
      <c r="C4677" s="2"/>
      <c r="E4677" s="2"/>
    </row>
    <row r="4678" spans="2:5" x14ac:dyDescent="0.35">
      <c r="B4678" s="42"/>
      <c r="C4678" s="2"/>
      <c r="E4678" s="2"/>
    </row>
    <row r="4679" spans="2:5" x14ac:dyDescent="0.35">
      <c r="B4679" s="42"/>
      <c r="C4679" s="2"/>
      <c r="E4679" s="2"/>
    </row>
    <row r="4680" spans="2:5" x14ac:dyDescent="0.35">
      <c r="B4680" s="42"/>
      <c r="C4680" s="2"/>
      <c r="E4680" s="2"/>
    </row>
    <row r="4681" spans="2:5" x14ac:dyDescent="0.35">
      <c r="B4681" s="42"/>
      <c r="C4681" s="2"/>
      <c r="E4681" s="2"/>
    </row>
    <row r="4682" spans="2:5" x14ac:dyDescent="0.35">
      <c r="B4682" s="42"/>
      <c r="C4682" s="2"/>
      <c r="E4682" s="2"/>
    </row>
    <row r="4683" spans="2:5" x14ac:dyDescent="0.35">
      <c r="B4683" s="42"/>
      <c r="C4683" s="2"/>
      <c r="E4683" s="2"/>
    </row>
    <row r="4684" spans="2:5" x14ac:dyDescent="0.35">
      <c r="B4684" s="42"/>
      <c r="C4684" s="2"/>
      <c r="E4684" s="2"/>
    </row>
    <row r="4685" spans="2:5" x14ac:dyDescent="0.35">
      <c r="B4685" s="42"/>
      <c r="C4685" s="2"/>
      <c r="E4685" s="2"/>
    </row>
    <row r="4686" spans="2:5" x14ac:dyDescent="0.35">
      <c r="B4686" s="42"/>
      <c r="C4686" s="2"/>
      <c r="E4686" s="2"/>
    </row>
    <row r="4687" spans="2:5" x14ac:dyDescent="0.35">
      <c r="B4687" s="42"/>
      <c r="C4687" s="2"/>
      <c r="E4687" s="2"/>
    </row>
    <row r="4688" spans="2:5" x14ac:dyDescent="0.35">
      <c r="B4688" s="42"/>
      <c r="C4688" s="2"/>
      <c r="E4688" s="2"/>
    </row>
    <row r="4689" spans="2:5" x14ac:dyDescent="0.35">
      <c r="B4689" s="42"/>
      <c r="C4689" s="2"/>
      <c r="E4689" s="2"/>
    </row>
    <row r="4690" spans="2:5" x14ac:dyDescent="0.35">
      <c r="B4690" s="42"/>
      <c r="C4690" s="2"/>
      <c r="E4690" s="2"/>
    </row>
    <row r="4691" spans="2:5" x14ac:dyDescent="0.35">
      <c r="B4691" s="42"/>
      <c r="C4691" s="2"/>
      <c r="E4691" s="2"/>
    </row>
    <row r="4692" spans="2:5" x14ac:dyDescent="0.35">
      <c r="B4692" s="42"/>
      <c r="C4692" s="2"/>
      <c r="E4692" s="2"/>
    </row>
    <row r="4693" spans="2:5" x14ac:dyDescent="0.35">
      <c r="B4693" s="42"/>
      <c r="C4693" s="2"/>
      <c r="E4693" s="2"/>
    </row>
    <row r="4694" spans="2:5" x14ac:dyDescent="0.35">
      <c r="B4694" s="42"/>
      <c r="C4694" s="2"/>
      <c r="E4694" s="2"/>
    </row>
    <row r="4695" spans="2:5" x14ac:dyDescent="0.35">
      <c r="B4695" s="42"/>
      <c r="C4695" s="2"/>
      <c r="E4695" s="2"/>
    </row>
    <row r="4696" spans="2:5" x14ac:dyDescent="0.35">
      <c r="B4696" s="42"/>
      <c r="C4696" s="2"/>
      <c r="E4696" s="2"/>
    </row>
    <row r="4697" spans="2:5" x14ac:dyDescent="0.35">
      <c r="B4697" s="42"/>
      <c r="C4697" s="2"/>
      <c r="E4697" s="2"/>
    </row>
    <row r="4698" spans="2:5" x14ac:dyDescent="0.35">
      <c r="B4698" s="42"/>
      <c r="C4698" s="2"/>
      <c r="E4698" s="2"/>
    </row>
    <row r="4699" spans="2:5" x14ac:dyDescent="0.35">
      <c r="B4699" s="42"/>
      <c r="C4699" s="2"/>
      <c r="E4699" s="2"/>
    </row>
    <row r="4700" spans="2:5" x14ac:dyDescent="0.35">
      <c r="B4700" s="42"/>
      <c r="C4700" s="2"/>
      <c r="E4700" s="2"/>
    </row>
    <row r="4701" spans="2:5" x14ac:dyDescent="0.35">
      <c r="B4701" s="42"/>
      <c r="C4701" s="2"/>
      <c r="E4701" s="2"/>
    </row>
    <row r="4702" spans="2:5" x14ac:dyDescent="0.35">
      <c r="B4702" s="42"/>
      <c r="C4702" s="2"/>
      <c r="E4702" s="2"/>
    </row>
    <row r="4703" spans="2:5" x14ac:dyDescent="0.35">
      <c r="B4703" s="42"/>
      <c r="C4703" s="2"/>
      <c r="E4703" s="2"/>
    </row>
    <row r="4704" spans="2:5" x14ac:dyDescent="0.35">
      <c r="B4704" s="42"/>
      <c r="C4704" s="2"/>
      <c r="E4704" s="2"/>
    </row>
    <row r="4705" spans="2:5" x14ac:dyDescent="0.35">
      <c r="B4705" s="42"/>
      <c r="C4705" s="2"/>
      <c r="E4705" s="2"/>
    </row>
    <row r="4706" spans="2:5" x14ac:dyDescent="0.35">
      <c r="B4706" s="42"/>
      <c r="C4706" s="2"/>
      <c r="E4706" s="2"/>
    </row>
    <row r="4707" spans="2:5" x14ac:dyDescent="0.35">
      <c r="B4707" s="42"/>
      <c r="C4707" s="2"/>
      <c r="E4707" s="2"/>
    </row>
    <row r="4708" spans="2:5" x14ac:dyDescent="0.35">
      <c r="B4708" s="42"/>
      <c r="C4708" s="2"/>
      <c r="E4708" s="2"/>
    </row>
    <row r="4709" spans="2:5" x14ac:dyDescent="0.35">
      <c r="B4709" s="42"/>
      <c r="C4709" s="2"/>
      <c r="E4709" s="2"/>
    </row>
    <row r="4710" spans="2:5" x14ac:dyDescent="0.35">
      <c r="B4710" s="42"/>
      <c r="C4710" s="2"/>
      <c r="E4710" s="2"/>
    </row>
    <row r="4711" spans="2:5" x14ac:dyDescent="0.35">
      <c r="B4711" s="42"/>
      <c r="C4711" s="2"/>
      <c r="E4711" s="2"/>
    </row>
    <row r="4712" spans="2:5" x14ac:dyDescent="0.35">
      <c r="B4712" s="42"/>
      <c r="C4712" s="2"/>
      <c r="E4712" s="2"/>
    </row>
    <row r="4713" spans="2:5" x14ac:dyDescent="0.35">
      <c r="B4713" s="42"/>
      <c r="C4713" s="2"/>
      <c r="E4713" s="2"/>
    </row>
    <row r="4714" spans="2:5" x14ac:dyDescent="0.35">
      <c r="B4714" s="42"/>
      <c r="C4714" s="2"/>
      <c r="E4714" s="2"/>
    </row>
    <row r="4715" spans="2:5" x14ac:dyDescent="0.35">
      <c r="B4715" s="42"/>
      <c r="C4715" s="2"/>
      <c r="E4715" s="2"/>
    </row>
    <row r="4716" spans="2:5" x14ac:dyDescent="0.35">
      <c r="B4716" s="42"/>
      <c r="C4716" s="2"/>
      <c r="E4716" s="2"/>
    </row>
    <row r="4717" spans="2:5" x14ac:dyDescent="0.35">
      <c r="B4717" s="42"/>
      <c r="C4717" s="2"/>
      <c r="E4717" s="2"/>
    </row>
    <row r="4718" spans="2:5" x14ac:dyDescent="0.35">
      <c r="B4718" s="42"/>
      <c r="C4718" s="2"/>
      <c r="E4718" s="2"/>
    </row>
    <row r="4719" spans="2:5" x14ac:dyDescent="0.35">
      <c r="B4719" s="42"/>
      <c r="C4719" s="2"/>
      <c r="E4719" s="2"/>
    </row>
    <row r="4720" spans="2:5" x14ac:dyDescent="0.35">
      <c r="B4720" s="42"/>
      <c r="C4720" s="2"/>
      <c r="E4720" s="2"/>
    </row>
    <row r="4721" spans="2:5" x14ac:dyDescent="0.35">
      <c r="B4721" s="42"/>
      <c r="C4721" s="2"/>
      <c r="E4721" s="2"/>
    </row>
    <row r="4722" spans="2:5" x14ac:dyDescent="0.35">
      <c r="B4722" s="42"/>
      <c r="C4722" s="2"/>
      <c r="E4722" s="2"/>
    </row>
    <row r="4723" spans="2:5" x14ac:dyDescent="0.35">
      <c r="B4723" s="42"/>
      <c r="C4723" s="2"/>
      <c r="E4723" s="2"/>
    </row>
    <row r="4724" spans="2:5" x14ac:dyDescent="0.35">
      <c r="B4724" s="42"/>
      <c r="C4724" s="2"/>
      <c r="E4724" s="2"/>
    </row>
    <row r="4725" spans="2:5" x14ac:dyDescent="0.35">
      <c r="B4725" s="42"/>
      <c r="C4725" s="2"/>
      <c r="E4725" s="2"/>
    </row>
    <row r="4726" spans="2:5" x14ac:dyDescent="0.35">
      <c r="B4726" s="42"/>
      <c r="C4726" s="2"/>
      <c r="E4726" s="2"/>
    </row>
    <row r="4727" spans="2:5" x14ac:dyDescent="0.35">
      <c r="B4727" s="42"/>
      <c r="C4727" s="2"/>
      <c r="E4727" s="2"/>
    </row>
    <row r="4728" spans="2:5" x14ac:dyDescent="0.35">
      <c r="B4728" s="42"/>
      <c r="C4728" s="2"/>
      <c r="E4728" s="2"/>
    </row>
    <row r="4729" spans="2:5" x14ac:dyDescent="0.35">
      <c r="B4729" s="42"/>
      <c r="C4729" s="2"/>
      <c r="E4729" s="2"/>
    </row>
    <row r="4730" spans="2:5" x14ac:dyDescent="0.35">
      <c r="B4730" s="42"/>
      <c r="C4730" s="2"/>
      <c r="E4730" s="2"/>
    </row>
    <row r="4731" spans="2:5" x14ac:dyDescent="0.35">
      <c r="B4731" s="42"/>
      <c r="C4731" s="2"/>
      <c r="E4731" s="2"/>
    </row>
    <row r="4732" spans="2:5" x14ac:dyDescent="0.35">
      <c r="B4732" s="42"/>
      <c r="C4732" s="2"/>
      <c r="E4732" s="2"/>
    </row>
    <row r="4733" spans="2:5" x14ac:dyDescent="0.35">
      <c r="B4733" s="42"/>
      <c r="C4733" s="2"/>
      <c r="E4733" s="2"/>
    </row>
    <row r="4734" spans="2:5" x14ac:dyDescent="0.35">
      <c r="B4734" s="42"/>
      <c r="C4734" s="2"/>
      <c r="E4734" s="2"/>
    </row>
    <row r="4735" spans="2:5" x14ac:dyDescent="0.35">
      <c r="B4735" s="42"/>
      <c r="C4735" s="2"/>
      <c r="E4735" s="2"/>
    </row>
    <row r="4736" spans="2:5" x14ac:dyDescent="0.35">
      <c r="B4736" s="42"/>
      <c r="C4736" s="2"/>
      <c r="E4736" s="2"/>
    </row>
    <row r="4737" spans="2:5" x14ac:dyDescent="0.35">
      <c r="B4737" s="42"/>
      <c r="C4737" s="2"/>
      <c r="E4737" s="2"/>
    </row>
    <row r="4738" spans="2:5" x14ac:dyDescent="0.35">
      <c r="B4738" s="42"/>
      <c r="C4738" s="2"/>
      <c r="E4738" s="2"/>
    </row>
    <row r="4739" spans="2:5" x14ac:dyDescent="0.35">
      <c r="B4739" s="42"/>
      <c r="C4739" s="2"/>
      <c r="E4739" s="2"/>
    </row>
    <row r="4740" spans="2:5" x14ac:dyDescent="0.35">
      <c r="B4740" s="42"/>
      <c r="C4740" s="2"/>
      <c r="E4740" s="2"/>
    </row>
    <row r="4741" spans="2:5" x14ac:dyDescent="0.35">
      <c r="B4741" s="42"/>
      <c r="C4741" s="2"/>
      <c r="E4741" s="2"/>
    </row>
    <row r="4742" spans="2:5" x14ac:dyDescent="0.35">
      <c r="B4742" s="42"/>
      <c r="C4742" s="2"/>
      <c r="E4742" s="2"/>
    </row>
    <row r="4743" spans="2:5" x14ac:dyDescent="0.35">
      <c r="B4743" s="42"/>
      <c r="C4743" s="2"/>
      <c r="E4743" s="2"/>
    </row>
    <row r="4744" spans="2:5" x14ac:dyDescent="0.35">
      <c r="B4744" s="42"/>
      <c r="C4744" s="2"/>
      <c r="E4744" s="2"/>
    </row>
    <row r="4745" spans="2:5" x14ac:dyDescent="0.35">
      <c r="B4745" s="42"/>
      <c r="C4745" s="2"/>
      <c r="E4745" s="2"/>
    </row>
    <row r="4746" spans="2:5" x14ac:dyDescent="0.35">
      <c r="B4746" s="42"/>
      <c r="C4746" s="2"/>
      <c r="E4746" s="2"/>
    </row>
    <row r="4747" spans="2:5" x14ac:dyDescent="0.35">
      <c r="B4747" s="42"/>
      <c r="C4747" s="2"/>
      <c r="E4747" s="2"/>
    </row>
    <row r="4748" spans="2:5" x14ac:dyDescent="0.35">
      <c r="B4748" s="42"/>
      <c r="C4748" s="2"/>
      <c r="E4748" s="2"/>
    </row>
    <row r="4749" spans="2:5" x14ac:dyDescent="0.35">
      <c r="B4749" s="42"/>
      <c r="C4749" s="2"/>
      <c r="E4749" s="2"/>
    </row>
    <row r="4750" spans="2:5" x14ac:dyDescent="0.35">
      <c r="B4750" s="42"/>
      <c r="C4750" s="2"/>
      <c r="E4750" s="2"/>
    </row>
    <row r="4751" spans="2:5" x14ac:dyDescent="0.35">
      <c r="B4751" s="42"/>
      <c r="C4751" s="2"/>
      <c r="E4751" s="2"/>
    </row>
    <row r="4752" spans="2:5" x14ac:dyDescent="0.35">
      <c r="B4752" s="42"/>
      <c r="C4752" s="2"/>
      <c r="E4752" s="2"/>
    </row>
    <row r="4753" spans="2:5" x14ac:dyDescent="0.35">
      <c r="B4753" s="42"/>
      <c r="C4753" s="2"/>
      <c r="E4753" s="2"/>
    </row>
    <row r="4754" spans="2:5" x14ac:dyDescent="0.35">
      <c r="B4754" s="42"/>
      <c r="C4754" s="2"/>
      <c r="E4754" s="2"/>
    </row>
    <row r="4755" spans="2:5" x14ac:dyDescent="0.35">
      <c r="B4755" s="42"/>
      <c r="C4755" s="2"/>
      <c r="E4755" s="2"/>
    </row>
    <row r="4756" spans="2:5" x14ac:dyDescent="0.35">
      <c r="B4756" s="42"/>
      <c r="C4756" s="2"/>
      <c r="E4756" s="2"/>
    </row>
    <row r="4757" spans="2:5" x14ac:dyDescent="0.35">
      <c r="B4757" s="42"/>
      <c r="C4757" s="2"/>
      <c r="E4757" s="2"/>
    </row>
    <row r="4758" spans="2:5" x14ac:dyDescent="0.35">
      <c r="B4758" s="42"/>
      <c r="C4758" s="2"/>
      <c r="E4758" s="2"/>
    </row>
    <row r="4759" spans="2:5" x14ac:dyDescent="0.35">
      <c r="B4759" s="42"/>
      <c r="C4759" s="2"/>
      <c r="E4759" s="2"/>
    </row>
    <row r="4760" spans="2:5" x14ac:dyDescent="0.35">
      <c r="B4760" s="42"/>
      <c r="C4760" s="2"/>
      <c r="E4760" s="2"/>
    </row>
    <row r="4761" spans="2:5" x14ac:dyDescent="0.35">
      <c r="B4761" s="42"/>
      <c r="C4761" s="2"/>
      <c r="E4761" s="2"/>
    </row>
    <row r="4762" spans="2:5" x14ac:dyDescent="0.35">
      <c r="B4762" s="42"/>
      <c r="C4762" s="2"/>
      <c r="E4762" s="2"/>
    </row>
    <row r="4763" spans="2:5" x14ac:dyDescent="0.35">
      <c r="B4763" s="42"/>
      <c r="C4763" s="2"/>
      <c r="E4763" s="2"/>
    </row>
    <row r="4764" spans="2:5" x14ac:dyDescent="0.35">
      <c r="B4764" s="42"/>
      <c r="C4764" s="2"/>
      <c r="E4764" s="2"/>
    </row>
    <row r="4765" spans="2:5" x14ac:dyDescent="0.35">
      <c r="B4765" s="42"/>
      <c r="C4765" s="2"/>
      <c r="E4765" s="2"/>
    </row>
    <row r="4766" spans="2:5" x14ac:dyDescent="0.35">
      <c r="B4766" s="42"/>
      <c r="C4766" s="2"/>
      <c r="E4766" s="2"/>
    </row>
    <row r="4767" spans="2:5" x14ac:dyDescent="0.35">
      <c r="B4767" s="42"/>
      <c r="C4767" s="2"/>
      <c r="E4767" s="2"/>
    </row>
    <row r="4768" spans="2:5" x14ac:dyDescent="0.35">
      <c r="B4768" s="42"/>
      <c r="C4768" s="2"/>
      <c r="E4768" s="2"/>
    </row>
    <row r="4769" spans="2:5" x14ac:dyDescent="0.35">
      <c r="B4769" s="42"/>
      <c r="C4769" s="2"/>
      <c r="E4769" s="2"/>
    </row>
    <row r="4770" spans="2:5" x14ac:dyDescent="0.35">
      <c r="B4770" s="42"/>
      <c r="C4770" s="2"/>
      <c r="E4770" s="2"/>
    </row>
    <row r="4771" spans="2:5" x14ac:dyDescent="0.35">
      <c r="B4771" s="42"/>
      <c r="C4771" s="2"/>
      <c r="E4771" s="2"/>
    </row>
    <row r="4772" spans="2:5" x14ac:dyDescent="0.35">
      <c r="B4772" s="42"/>
      <c r="C4772" s="2"/>
      <c r="E4772" s="2"/>
    </row>
    <row r="4773" spans="2:5" x14ac:dyDescent="0.35">
      <c r="B4773" s="42"/>
      <c r="C4773" s="2"/>
      <c r="E4773" s="2"/>
    </row>
    <row r="4774" spans="2:5" x14ac:dyDescent="0.35">
      <c r="B4774" s="42"/>
      <c r="C4774" s="2"/>
      <c r="E4774" s="2"/>
    </row>
    <row r="4775" spans="2:5" x14ac:dyDescent="0.35">
      <c r="B4775" s="42"/>
      <c r="C4775" s="2"/>
      <c r="E4775" s="2"/>
    </row>
    <row r="4776" spans="2:5" x14ac:dyDescent="0.35">
      <c r="B4776" s="42"/>
      <c r="C4776" s="2"/>
      <c r="E4776" s="2"/>
    </row>
    <row r="4777" spans="2:5" x14ac:dyDescent="0.35">
      <c r="B4777" s="42"/>
      <c r="C4777" s="2"/>
      <c r="E4777" s="2"/>
    </row>
    <row r="4778" spans="2:5" x14ac:dyDescent="0.35">
      <c r="B4778" s="42"/>
      <c r="C4778" s="2"/>
      <c r="E4778" s="2"/>
    </row>
    <row r="4779" spans="2:5" x14ac:dyDescent="0.35">
      <c r="B4779" s="42"/>
      <c r="C4779" s="2"/>
      <c r="E4779" s="2"/>
    </row>
    <row r="4780" spans="2:5" x14ac:dyDescent="0.35">
      <c r="B4780" s="42"/>
      <c r="C4780" s="2"/>
      <c r="E4780" s="2"/>
    </row>
    <row r="4781" spans="2:5" x14ac:dyDescent="0.35">
      <c r="B4781" s="42"/>
      <c r="C4781" s="2"/>
      <c r="E4781" s="2"/>
    </row>
    <row r="4782" spans="2:5" x14ac:dyDescent="0.35">
      <c r="B4782" s="42"/>
      <c r="C4782" s="2"/>
      <c r="E4782" s="2"/>
    </row>
    <row r="4783" spans="2:5" x14ac:dyDescent="0.35">
      <c r="B4783" s="42"/>
      <c r="C4783" s="2"/>
      <c r="E4783" s="2"/>
    </row>
    <row r="4784" spans="2:5" x14ac:dyDescent="0.35">
      <c r="B4784" s="42"/>
      <c r="C4784" s="2"/>
      <c r="E4784" s="2"/>
    </row>
    <row r="4785" spans="2:5" x14ac:dyDescent="0.35">
      <c r="B4785" s="42"/>
      <c r="C4785" s="2"/>
      <c r="E4785" s="2"/>
    </row>
    <row r="4786" spans="2:5" x14ac:dyDescent="0.35">
      <c r="B4786" s="42"/>
      <c r="C4786" s="2"/>
      <c r="E4786" s="2"/>
    </row>
    <row r="4787" spans="2:5" x14ac:dyDescent="0.35">
      <c r="B4787" s="42"/>
      <c r="C4787" s="2"/>
      <c r="E4787" s="2"/>
    </row>
    <row r="4788" spans="2:5" x14ac:dyDescent="0.35">
      <c r="B4788" s="42"/>
      <c r="C4788" s="2"/>
      <c r="E4788" s="2"/>
    </row>
    <row r="4789" spans="2:5" x14ac:dyDescent="0.35">
      <c r="B4789" s="42"/>
      <c r="C4789" s="2"/>
      <c r="E4789" s="2"/>
    </row>
    <row r="4790" spans="2:5" x14ac:dyDescent="0.35">
      <c r="B4790" s="42"/>
      <c r="C4790" s="2"/>
      <c r="E4790" s="2"/>
    </row>
    <row r="4791" spans="2:5" x14ac:dyDescent="0.35">
      <c r="B4791" s="42"/>
      <c r="C4791" s="2"/>
      <c r="E4791" s="2"/>
    </row>
    <row r="4792" spans="2:5" x14ac:dyDescent="0.35">
      <c r="B4792" s="42"/>
      <c r="C4792" s="2"/>
      <c r="E4792" s="2"/>
    </row>
    <row r="4793" spans="2:5" x14ac:dyDescent="0.35">
      <c r="B4793" s="42"/>
      <c r="C4793" s="2"/>
      <c r="E4793" s="2"/>
    </row>
    <row r="4794" spans="2:5" x14ac:dyDescent="0.35">
      <c r="B4794" s="42"/>
      <c r="C4794" s="2"/>
      <c r="E4794" s="2"/>
    </row>
    <row r="4795" spans="2:5" x14ac:dyDescent="0.35">
      <c r="B4795" s="42"/>
      <c r="C4795" s="2"/>
      <c r="E4795" s="2"/>
    </row>
    <row r="4796" spans="2:5" x14ac:dyDescent="0.35">
      <c r="B4796" s="42"/>
      <c r="C4796" s="2"/>
      <c r="E4796" s="2"/>
    </row>
    <row r="4797" spans="2:5" x14ac:dyDescent="0.35">
      <c r="B4797" s="42"/>
      <c r="C4797" s="2"/>
      <c r="E4797" s="2"/>
    </row>
    <row r="4798" spans="2:5" x14ac:dyDescent="0.35">
      <c r="B4798" s="42"/>
      <c r="C4798" s="2"/>
      <c r="E4798" s="2"/>
    </row>
    <row r="4799" spans="2:5" x14ac:dyDescent="0.35">
      <c r="B4799" s="42"/>
      <c r="C4799" s="2"/>
      <c r="E4799" s="2"/>
    </row>
    <row r="4800" spans="2:5" x14ac:dyDescent="0.35">
      <c r="B4800" s="42"/>
      <c r="C4800" s="2"/>
      <c r="E4800" s="2"/>
    </row>
    <row r="4801" spans="2:5" x14ac:dyDescent="0.35">
      <c r="B4801" s="42"/>
      <c r="C4801" s="2"/>
      <c r="E4801" s="2"/>
    </row>
    <row r="4802" spans="2:5" x14ac:dyDescent="0.35">
      <c r="B4802" s="42"/>
      <c r="C4802" s="2"/>
      <c r="E4802" s="2"/>
    </row>
    <row r="4803" spans="2:5" x14ac:dyDescent="0.35">
      <c r="B4803" s="42"/>
      <c r="C4803" s="2"/>
      <c r="E4803" s="2"/>
    </row>
    <row r="4804" spans="2:5" x14ac:dyDescent="0.35">
      <c r="B4804" s="42"/>
      <c r="C4804" s="2"/>
      <c r="E4804" s="2"/>
    </row>
    <row r="4805" spans="2:5" x14ac:dyDescent="0.35">
      <c r="B4805" s="42"/>
      <c r="C4805" s="2"/>
      <c r="E4805" s="2"/>
    </row>
    <row r="4806" spans="2:5" x14ac:dyDescent="0.35">
      <c r="B4806" s="42"/>
      <c r="C4806" s="2"/>
      <c r="E4806" s="2"/>
    </row>
    <row r="4807" spans="2:5" x14ac:dyDescent="0.35">
      <c r="B4807" s="42"/>
      <c r="C4807" s="2"/>
      <c r="E4807" s="2"/>
    </row>
    <row r="4808" spans="2:5" x14ac:dyDescent="0.35">
      <c r="B4808" s="42"/>
      <c r="C4808" s="2"/>
      <c r="E4808" s="2"/>
    </row>
    <row r="4809" spans="2:5" x14ac:dyDescent="0.35">
      <c r="B4809" s="42"/>
      <c r="C4809" s="2"/>
      <c r="E4809" s="2"/>
    </row>
    <row r="4810" spans="2:5" x14ac:dyDescent="0.35">
      <c r="B4810" s="42"/>
      <c r="C4810" s="2"/>
      <c r="E4810" s="2"/>
    </row>
    <row r="4811" spans="2:5" x14ac:dyDescent="0.35">
      <c r="B4811" s="42"/>
      <c r="C4811" s="2"/>
      <c r="E4811" s="2"/>
    </row>
    <row r="4812" spans="2:5" x14ac:dyDescent="0.35">
      <c r="B4812" s="42"/>
      <c r="C4812" s="2"/>
      <c r="E4812" s="2"/>
    </row>
    <row r="4813" spans="2:5" x14ac:dyDescent="0.35">
      <c r="B4813" s="42"/>
      <c r="C4813" s="2"/>
      <c r="E4813" s="2"/>
    </row>
    <row r="4814" spans="2:5" x14ac:dyDescent="0.35">
      <c r="B4814" s="42"/>
      <c r="C4814" s="2"/>
      <c r="E4814" s="2"/>
    </row>
    <row r="4815" spans="2:5" x14ac:dyDescent="0.35">
      <c r="B4815" s="42"/>
      <c r="C4815" s="2"/>
      <c r="E4815" s="2"/>
    </row>
    <row r="4816" spans="2:5" x14ac:dyDescent="0.35">
      <c r="B4816" s="42"/>
      <c r="C4816" s="2"/>
      <c r="E4816" s="2"/>
    </row>
    <row r="4817" spans="2:5" x14ac:dyDescent="0.35">
      <c r="B4817" s="42"/>
      <c r="C4817" s="2"/>
      <c r="E4817" s="2"/>
    </row>
    <row r="4818" spans="2:5" x14ac:dyDescent="0.35">
      <c r="B4818" s="42"/>
      <c r="C4818" s="2"/>
      <c r="E4818" s="2"/>
    </row>
    <row r="4819" spans="2:5" x14ac:dyDescent="0.35">
      <c r="B4819" s="42"/>
      <c r="C4819" s="2"/>
      <c r="E4819" s="2"/>
    </row>
    <row r="4820" spans="2:5" x14ac:dyDescent="0.35">
      <c r="B4820" s="42"/>
      <c r="C4820" s="2"/>
      <c r="E4820" s="2"/>
    </row>
    <row r="4821" spans="2:5" x14ac:dyDescent="0.35">
      <c r="B4821" s="42"/>
      <c r="C4821" s="2"/>
      <c r="E4821" s="2"/>
    </row>
    <row r="4822" spans="2:5" x14ac:dyDescent="0.35">
      <c r="B4822" s="42"/>
      <c r="C4822" s="2"/>
      <c r="E4822" s="2"/>
    </row>
    <row r="4823" spans="2:5" x14ac:dyDescent="0.35">
      <c r="B4823" s="42"/>
      <c r="C4823" s="2"/>
      <c r="E4823" s="2"/>
    </row>
    <row r="4824" spans="2:5" x14ac:dyDescent="0.35">
      <c r="B4824" s="42"/>
      <c r="C4824" s="2"/>
      <c r="E4824" s="2"/>
    </row>
    <row r="4825" spans="2:5" x14ac:dyDescent="0.35">
      <c r="B4825" s="42"/>
      <c r="C4825" s="2"/>
      <c r="E4825" s="2"/>
    </row>
    <row r="4826" spans="2:5" x14ac:dyDescent="0.35">
      <c r="B4826" s="42"/>
      <c r="C4826" s="2"/>
      <c r="E4826" s="2"/>
    </row>
    <row r="4827" spans="2:5" x14ac:dyDescent="0.35">
      <c r="B4827" s="42"/>
      <c r="C4827" s="2"/>
      <c r="E4827" s="2"/>
    </row>
    <row r="4828" spans="2:5" x14ac:dyDescent="0.35">
      <c r="B4828" s="42"/>
      <c r="C4828" s="2"/>
      <c r="E4828" s="2"/>
    </row>
    <row r="4829" spans="2:5" x14ac:dyDescent="0.35">
      <c r="B4829" s="42"/>
      <c r="C4829" s="2"/>
      <c r="E4829" s="2"/>
    </row>
    <row r="4830" spans="2:5" x14ac:dyDescent="0.35">
      <c r="B4830" s="42"/>
      <c r="C4830" s="2"/>
      <c r="E4830" s="2"/>
    </row>
    <row r="4831" spans="2:5" x14ac:dyDescent="0.35">
      <c r="B4831" s="42"/>
      <c r="C4831" s="2"/>
      <c r="E4831" s="2"/>
    </row>
    <row r="4832" spans="2:5" x14ac:dyDescent="0.35">
      <c r="B4832" s="42"/>
      <c r="C4832" s="2"/>
      <c r="E4832" s="2"/>
    </row>
    <row r="4833" spans="2:5" x14ac:dyDescent="0.35">
      <c r="B4833" s="42"/>
      <c r="C4833" s="2"/>
      <c r="E4833" s="2"/>
    </row>
    <row r="4834" spans="2:5" x14ac:dyDescent="0.35">
      <c r="B4834" s="42"/>
      <c r="C4834" s="2"/>
      <c r="E4834" s="2"/>
    </row>
    <row r="4835" spans="2:5" x14ac:dyDescent="0.35">
      <c r="B4835" s="42"/>
      <c r="C4835" s="2"/>
      <c r="E4835" s="2"/>
    </row>
    <row r="4836" spans="2:5" x14ac:dyDescent="0.35">
      <c r="B4836" s="42"/>
      <c r="C4836" s="2"/>
      <c r="E4836" s="2"/>
    </row>
    <row r="4837" spans="2:5" x14ac:dyDescent="0.35">
      <c r="B4837" s="42"/>
      <c r="C4837" s="2"/>
      <c r="E4837" s="2"/>
    </row>
    <row r="4838" spans="2:5" x14ac:dyDescent="0.35">
      <c r="B4838" s="42"/>
      <c r="C4838" s="2"/>
      <c r="E4838" s="2"/>
    </row>
    <row r="4839" spans="2:5" x14ac:dyDescent="0.35">
      <c r="B4839" s="42"/>
      <c r="C4839" s="2"/>
      <c r="E4839" s="2"/>
    </row>
    <row r="4840" spans="2:5" x14ac:dyDescent="0.35">
      <c r="B4840" s="42"/>
      <c r="C4840" s="2"/>
      <c r="E4840" s="2"/>
    </row>
    <row r="4841" spans="2:5" x14ac:dyDescent="0.35">
      <c r="B4841" s="42"/>
      <c r="C4841" s="2"/>
      <c r="E4841" s="2"/>
    </row>
    <row r="4842" spans="2:5" x14ac:dyDescent="0.35">
      <c r="B4842" s="42"/>
      <c r="C4842" s="2"/>
      <c r="E4842" s="2"/>
    </row>
    <row r="4843" spans="2:5" x14ac:dyDescent="0.35">
      <c r="B4843" s="42"/>
      <c r="C4843" s="2"/>
      <c r="E4843" s="2"/>
    </row>
    <row r="4844" spans="2:5" x14ac:dyDescent="0.35">
      <c r="B4844" s="42"/>
      <c r="C4844" s="2"/>
      <c r="E4844" s="2"/>
    </row>
    <row r="4845" spans="2:5" x14ac:dyDescent="0.35">
      <c r="B4845" s="42"/>
      <c r="C4845" s="2"/>
      <c r="E4845" s="2"/>
    </row>
    <row r="4846" spans="2:5" x14ac:dyDescent="0.35">
      <c r="B4846" s="42"/>
      <c r="C4846" s="2"/>
      <c r="E4846" s="2"/>
    </row>
    <row r="4847" spans="2:5" x14ac:dyDescent="0.35">
      <c r="B4847" s="42"/>
      <c r="C4847" s="2"/>
      <c r="E4847" s="2"/>
    </row>
    <row r="4848" spans="2:5" x14ac:dyDescent="0.35">
      <c r="B4848" s="42"/>
      <c r="C4848" s="2"/>
      <c r="E4848" s="2"/>
    </row>
    <row r="4849" spans="2:5" x14ac:dyDescent="0.35">
      <c r="B4849" s="42"/>
      <c r="C4849" s="2"/>
      <c r="E4849" s="2"/>
    </row>
    <row r="4850" spans="2:5" x14ac:dyDescent="0.35">
      <c r="B4850" s="42"/>
      <c r="C4850" s="2"/>
      <c r="E4850" s="2"/>
    </row>
    <row r="4851" spans="2:5" x14ac:dyDescent="0.35">
      <c r="B4851" s="42"/>
      <c r="C4851" s="2"/>
      <c r="E4851" s="2"/>
    </row>
    <row r="4852" spans="2:5" x14ac:dyDescent="0.35">
      <c r="B4852" s="42"/>
      <c r="C4852" s="2"/>
      <c r="E4852" s="2"/>
    </row>
    <row r="4853" spans="2:5" x14ac:dyDescent="0.35">
      <c r="B4853" s="42"/>
      <c r="C4853" s="2"/>
      <c r="E4853" s="2"/>
    </row>
    <row r="4854" spans="2:5" x14ac:dyDescent="0.35">
      <c r="B4854" s="42"/>
      <c r="C4854" s="2"/>
      <c r="E4854" s="2"/>
    </row>
    <row r="4855" spans="2:5" x14ac:dyDescent="0.35">
      <c r="B4855" s="42"/>
      <c r="C4855" s="2"/>
      <c r="E4855" s="2"/>
    </row>
    <row r="4856" spans="2:5" x14ac:dyDescent="0.35">
      <c r="B4856" s="42"/>
      <c r="C4856" s="2"/>
      <c r="E4856" s="2"/>
    </row>
    <row r="4857" spans="2:5" x14ac:dyDescent="0.35">
      <c r="B4857" s="42"/>
      <c r="C4857" s="2"/>
      <c r="E4857" s="2"/>
    </row>
    <row r="4858" spans="2:5" x14ac:dyDescent="0.35">
      <c r="B4858" s="42"/>
      <c r="C4858" s="2"/>
      <c r="E4858" s="2"/>
    </row>
    <row r="4859" spans="2:5" x14ac:dyDescent="0.35">
      <c r="B4859" s="42"/>
      <c r="C4859" s="2"/>
      <c r="E4859" s="2"/>
    </row>
    <row r="4860" spans="2:5" x14ac:dyDescent="0.35">
      <c r="B4860" s="42"/>
      <c r="C4860" s="2"/>
      <c r="E4860" s="2"/>
    </row>
    <row r="4861" spans="2:5" x14ac:dyDescent="0.35">
      <c r="B4861" s="42"/>
      <c r="C4861" s="2"/>
      <c r="E4861" s="2"/>
    </row>
    <row r="4862" spans="2:5" x14ac:dyDescent="0.35">
      <c r="B4862" s="42"/>
      <c r="C4862" s="2"/>
      <c r="E4862" s="2"/>
    </row>
    <row r="4863" spans="2:5" x14ac:dyDescent="0.35">
      <c r="B4863" s="42"/>
      <c r="C4863" s="2"/>
      <c r="E4863" s="2"/>
    </row>
    <row r="4864" spans="2:5" x14ac:dyDescent="0.35">
      <c r="B4864" s="42"/>
      <c r="C4864" s="2"/>
      <c r="E4864" s="2"/>
    </row>
    <row r="4865" spans="2:5" x14ac:dyDescent="0.35">
      <c r="B4865" s="42"/>
      <c r="C4865" s="2"/>
      <c r="E4865" s="2"/>
    </row>
    <row r="4866" spans="2:5" x14ac:dyDescent="0.35">
      <c r="B4866" s="42"/>
      <c r="C4866" s="2"/>
      <c r="E4866" s="2"/>
    </row>
    <row r="4867" spans="2:5" x14ac:dyDescent="0.35">
      <c r="B4867" s="42"/>
      <c r="C4867" s="2"/>
      <c r="E4867" s="2"/>
    </row>
    <row r="4868" spans="2:5" x14ac:dyDescent="0.35">
      <c r="B4868" s="42"/>
      <c r="C4868" s="2"/>
      <c r="E4868" s="2"/>
    </row>
    <row r="4869" spans="2:5" x14ac:dyDescent="0.35">
      <c r="B4869" s="42"/>
      <c r="C4869" s="2"/>
      <c r="E4869" s="2"/>
    </row>
    <row r="4870" spans="2:5" x14ac:dyDescent="0.35">
      <c r="B4870" s="42"/>
      <c r="C4870" s="2"/>
      <c r="E4870" s="2"/>
    </row>
    <row r="4871" spans="2:5" x14ac:dyDescent="0.35">
      <c r="B4871" s="42"/>
      <c r="C4871" s="2"/>
      <c r="E4871" s="2"/>
    </row>
    <row r="4872" spans="2:5" x14ac:dyDescent="0.35">
      <c r="B4872" s="42"/>
      <c r="C4872" s="2"/>
      <c r="E4872" s="2"/>
    </row>
    <row r="4873" spans="2:5" x14ac:dyDescent="0.35">
      <c r="B4873" s="42"/>
      <c r="C4873" s="2"/>
      <c r="E4873" s="2"/>
    </row>
    <row r="4874" spans="2:5" x14ac:dyDescent="0.35">
      <c r="B4874" s="42"/>
      <c r="C4874" s="2"/>
      <c r="E4874" s="2"/>
    </row>
    <row r="4875" spans="2:5" x14ac:dyDescent="0.35">
      <c r="B4875" s="42"/>
      <c r="C4875" s="2"/>
      <c r="E4875" s="2"/>
    </row>
    <row r="4876" spans="2:5" x14ac:dyDescent="0.35">
      <c r="B4876" s="42"/>
      <c r="C4876" s="2"/>
      <c r="E4876" s="2"/>
    </row>
    <row r="4877" spans="2:5" x14ac:dyDescent="0.35">
      <c r="B4877" s="42"/>
      <c r="C4877" s="2"/>
      <c r="E4877" s="2"/>
    </row>
    <row r="4878" spans="2:5" x14ac:dyDescent="0.35">
      <c r="B4878" s="42"/>
      <c r="C4878" s="2"/>
      <c r="E4878" s="2"/>
    </row>
    <row r="4879" spans="2:5" x14ac:dyDescent="0.35">
      <c r="B4879" s="42"/>
      <c r="C4879" s="2"/>
      <c r="E4879" s="2"/>
    </row>
    <row r="4880" spans="2:5" x14ac:dyDescent="0.35">
      <c r="B4880" s="42"/>
      <c r="C4880" s="2"/>
      <c r="E4880" s="2"/>
    </row>
    <row r="4881" spans="2:5" x14ac:dyDescent="0.35">
      <c r="B4881" s="42"/>
      <c r="C4881" s="2"/>
      <c r="E4881" s="2"/>
    </row>
    <row r="4882" spans="2:5" x14ac:dyDescent="0.35">
      <c r="B4882" s="42"/>
      <c r="C4882" s="2"/>
      <c r="E4882" s="2"/>
    </row>
    <row r="4883" spans="2:5" x14ac:dyDescent="0.35">
      <c r="B4883" s="42"/>
      <c r="C4883" s="2"/>
      <c r="E4883" s="2"/>
    </row>
    <row r="4884" spans="2:5" x14ac:dyDescent="0.35">
      <c r="B4884" s="42"/>
      <c r="C4884" s="2"/>
      <c r="E4884" s="2"/>
    </row>
    <row r="4885" spans="2:5" x14ac:dyDescent="0.35">
      <c r="B4885" s="42"/>
      <c r="C4885" s="2"/>
      <c r="E4885" s="2"/>
    </row>
    <row r="4886" spans="2:5" x14ac:dyDescent="0.35">
      <c r="B4886" s="42"/>
      <c r="C4886" s="2"/>
      <c r="E4886" s="2"/>
    </row>
    <row r="4887" spans="2:5" x14ac:dyDescent="0.35">
      <c r="B4887" s="42"/>
      <c r="C4887" s="2"/>
      <c r="E4887" s="2"/>
    </row>
    <row r="4888" spans="2:5" x14ac:dyDescent="0.35">
      <c r="B4888" s="42"/>
      <c r="C4888" s="2"/>
      <c r="E4888" s="2"/>
    </row>
    <row r="4889" spans="2:5" x14ac:dyDescent="0.35">
      <c r="B4889" s="42"/>
      <c r="C4889" s="2"/>
      <c r="E4889" s="2"/>
    </row>
    <row r="4890" spans="2:5" x14ac:dyDescent="0.35">
      <c r="B4890" s="42"/>
      <c r="C4890" s="2"/>
      <c r="E4890" s="2"/>
    </row>
    <row r="4891" spans="2:5" x14ac:dyDescent="0.35">
      <c r="B4891" s="42"/>
      <c r="C4891" s="2"/>
      <c r="E4891" s="2"/>
    </row>
    <row r="4892" spans="2:5" x14ac:dyDescent="0.35">
      <c r="B4892" s="42"/>
      <c r="C4892" s="2"/>
      <c r="E4892" s="2"/>
    </row>
    <row r="4893" spans="2:5" x14ac:dyDescent="0.35">
      <c r="B4893" s="42"/>
      <c r="C4893" s="2"/>
      <c r="E4893" s="2"/>
    </row>
    <row r="4894" spans="2:5" x14ac:dyDescent="0.35">
      <c r="B4894" s="42"/>
      <c r="C4894" s="2"/>
      <c r="E4894" s="2"/>
    </row>
    <row r="4895" spans="2:5" x14ac:dyDescent="0.35">
      <c r="B4895" s="42"/>
      <c r="C4895" s="2"/>
      <c r="E4895" s="2"/>
    </row>
    <row r="4896" spans="2:5" x14ac:dyDescent="0.35">
      <c r="B4896" s="42"/>
      <c r="C4896" s="2"/>
      <c r="E4896" s="2"/>
    </row>
    <row r="4897" spans="2:5" x14ac:dyDescent="0.35">
      <c r="B4897" s="42"/>
      <c r="C4897" s="2"/>
      <c r="E4897" s="2"/>
    </row>
    <row r="4898" spans="2:5" x14ac:dyDescent="0.35">
      <c r="B4898" s="42"/>
      <c r="C4898" s="2"/>
      <c r="E4898" s="2"/>
    </row>
    <row r="4899" spans="2:5" x14ac:dyDescent="0.35">
      <c r="B4899" s="42"/>
      <c r="C4899" s="2"/>
      <c r="E4899" s="2"/>
    </row>
    <row r="4900" spans="2:5" x14ac:dyDescent="0.35">
      <c r="B4900" s="42"/>
      <c r="C4900" s="2"/>
      <c r="E4900" s="2"/>
    </row>
    <row r="4901" spans="2:5" x14ac:dyDescent="0.35">
      <c r="B4901" s="42"/>
      <c r="C4901" s="2"/>
      <c r="E4901" s="2"/>
    </row>
    <row r="4902" spans="2:5" x14ac:dyDescent="0.35">
      <c r="B4902" s="42"/>
      <c r="C4902" s="2"/>
      <c r="E4902" s="2"/>
    </row>
    <row r="4903" spans="2:5" x14ac:dyDescent="0.35">
      <c r="B4903" s="42"/>
      <c r="C4903" s="2"/>
      <c r="E4903" s="2"/>
    </row>
    <row r="4904" spans="2:5" x14ac:dyDescent="0.35">
      <c r="B4904" s="42"/>
      <c r="C4904" s="2"/>
      <c r="E4904" s="2"/>
    </row>
    <row r="4905" spans="2:5" x14ac:dyDescent="0.35">
      <c r="B4905" s="42"/>
      <c r="C4905" s="2"/>
      <c r="E4905" s="2"/>
    </row>
    <row r="4906" spans="2:5" x14ac:dyDescent="0.35">
      <c r="B4906" s="42"/>
      <c r="C4906" s="2"/>
      <c r="E4906" s="2"/>
    </row>
    <row r="4907" spans="2:5" x14ac:dyDescent="0.35">
      <c r="B4907" s="42"/>
      <c r="C4907" s="2"/>
      <c r="E4907" s="2"/>
    </row>
    <row r="4908" spans="2:5" x14ac:dyDescent="0.35">
      <c r="B4908" s="42"/>
      <c r="C4908" s="2"/>
      <c r="E4908" s="2"/>
    </row>
    <row r="4909" spans="2:5" x14ac:dyDescent="0.35">
      <c r="B4909" s="42"/>
      <c r="C4909" s="2"/>
      <c r="E4909" s="2"/>
    </row>
    <row r="4910" spans="2:5" x14ac:dyDescent="0.35">
      <c r="B4910" s="42"/>
      <c r="C4910" s="2"/>
      <c r="E4910" s="2"/>
    </row>
    <row r="4911" spans="2:5" x14ac:dyDescent="0.35">
      <c r="B4911" s="42"/>
      <c r="C4911" s="2"/>
      <c r="E4911" s="2"/>
    </row>
    <row r="4912" spans="2:5" x14ac:dyDescent="0.35">
      <c r="B4912" s="42"/>
      <c r="C4912" s="2"/>
      <c r="E4912" s="2"/>
    </row>
    <row r="4913" spans="2:5" x14ac:dyDescent="0.35">
      <c r="B4913" s="42"/>
      <c r="C4913" s="2"/>
      <c r="E4913" s="2"/>
    </row>
    <row r="4914" spans="2:5" x14ac:dyDescent="0.35">
      <c r="B4914" s="42"/>
      <c r="C4914" s="2"/>
      <c r="E4914" s="2"/>
    </row>
    <row r="4915" spans="2:5" x14ac:dyDescent="0.35">
      <c r="B4915" s="42"/>
      <c r="C4915" s="2"/>
      <c r="E4915" s="2"/>
    </row>
    <row r="4916" spans="2:5" x14ac:dyDescent="0.35">
      <c r="B4916" s="42"/>
      <c r="C4916" s="2"/>
      <c r="E4916" s="2"/>
    </row>
    <row r="4917" spans="2:5" x14ac:dyDescent="0.35">
      <c r="B4917" s="42"/>
      <c r="C4917" s="2"/>
      <c r="E4917" s="2"/>
    </row>
    <row r="4918" spans="2:5" x14ac:dyDescent="0.35">
      <c r="B4918" s="42"/>
      <c r="C4918" s="2"/>
      <c r="E4918" s="2"/>
    </row>
    <row r="4919" spans="2:5" x14ac:dyDescent="0.35">
      <c r="B4919" s="42"/>
      <c r="C4919" s="2"/>
      <c r="E4919" s="2"/>
    </row>
    <row r="4920" spans="2:5" x14ac:dyDescent="0.35">
      <c r="B4920" s="42"/>
      <c r="C4920" s="2"/>
      <c r="E4920" s="2"/>
    </row>
    <row r="4921" spans="2:5" x14ac:dyDescent="0.35">
      <c r="B4921" s="42"/>
      <c r="C4921" s="2"/>
      <c r="E4921" s="2"/>
    </row>
    <row r="4922" spans="2:5" x14ac:dyDescent="0.35">
      <c r="B4922" s="42"/>
      <c r="C4922" s="2"/>
      <c r="E4922" s="2"/>
    </row>
    <row r="4923" spans="2:5" x14ac:dyDescent="0.35">
      <c r="B4923" s="42"/>
      <c r="C4923" s="2"/>
      <c r="E4923" s="2"/>
    </row>
    <row r="4924" spans="2:5" x14ac:dyDescent="0.35">
      <c r="B4924" s="42"/>
      <c r="C4924" s="2"/>
      <c r="E4924" s="2"/>
    </row>
    <row r="4925" spans="2:5" x14ac:dyDescent="0.35">
      <c r="B4925" s="42"/>
      <c r="C4925" s="2"/>
      <c r="E4925" s="2"/>
    </row>
    <row r="4926" spans="2:5" x14ac:dyDescent="0.35">
      <c r="B4926" s="42"/>
      <c r="C4926" s="2"/>
      <c r="E4926" s="2"/>
    </row>
    <row r="4927" spans="2:5" x14ac:dyDescent="0.35">
      <c r="B4927" s="42"/>
      <c r="C4927" s="2"/>
      <c r="E4927" s="2"/>
    </row>
    <row r="4928" spans="2:5" x14ac:dyDescent="0.35">
      <c r="B4928" s="42"/>
      <c r="C4928" s="2"/>
      <c r="E4928" s="2"/>
    </row>
    <row r="4929" spans="2:5" x14ac:dyDescent="0.35">
      <c r="B4929" s="42"/>
      <c r="C4929" s="2"/>
      <c r="E4929" s="2"/>
    </row>
    <row r="4930" spans="2:5" x14ac:dyDescent="0.35">
      <c r="B4930" s="42"/>
      <c r="C4930" s="2"/>
      <c r="E4930" s="2"/>
    </row>
    <row r="4931" spans="2:5" x14ac:dyDescent="0.35">
      <c r="B4931" s="42"/>
      <c r="C4931" s="2"/>
      <c r="E4931" s="2"/>
    </row>
    <row r="4932" spans="2:5" x14ac:dyDescent="0.35">
      <c r="B4932" s="42"/>
      <c r="C4932" s="2"/>
      <c r="E4932" s="2"/>
    </row>
    <row r="4933" spans="2:5" x14ac:dyDescent="0.35">
      <c r="B4933" s="42"/>
      <c r="C4933" s="2"/>
      <c r="E4933" s="2"/>
    </row>
    <row r="4934" spans="2:5" x14ac:dyDescent="0.35">
      <c r="B4934" s="42"/>
      <c r="C4934" s="2"/>
      <c r="E4934" s="2"/>
    </row>
    <row r="4935" spans="2:5" x14ac:dyDescent="0.35">
      <c r="B4935" s="42"/>
      <c r="C4935" s="2"/>
      <c r="E4935" s="2"/>
    </row>
    <row r="4936" spans="2:5" x14ac:dyDescent="0.35">
      <c r="B4936" s="42"/>
      <c r="C4936" s="2"/>
      <c r="E4936" s="2"/>
    </row>
    <row r="4937" spans="2:5" x14ac:dyDescent="0.35">
      <c r="B4937" s="42"/>
      <c r="C4937" s="2"/>
      <c r="E4937" s="2"/>
    </row>
    <row r="4938" spans="2:5" x14ac:dyDescent="0.35">
      <c r="B4938" s="42"/>
      <c r="C4938" s="2"/>
      <c r="E4938" s="2"/>
    </row>
    <row r="4939" spans="2:5" x14ac:dyDescent="0.35">
      <c r="B4939" s="42"/>
      <c r="C4939" s="2"/>
      <c r="E4939" s="2"/>
    </row>
    <row r="4940" spans="2:5" x14ac:dyDescent="0.35">
      <c r="B4940" s="42"/>
      <c r="C4940" s="2"/>
      <c r="E4940" s="2"/>
    </row>
    <row r="4941" spans="2:5" x14ac:dyDescent="0.35">
      <c r="B4941" s="42"/>
      <c r="C4941" s="2"/>
      <c r="E4941" s="2"/>
    </row>
    <row r="4942" spans="2:5" x14ac:dyDescent="0.35">
      <c r="B4942" s="42"/>
      <c r="C4942" s="2"/>
      <c r="E4942" s="2"/>
    </row>
    <row r="4943" spans="2:5" x14ac:dyDescent="0.35">
      <c r="B4943" s="42"/>
      <c r="C4943" s="2"/>
      <c r="E4943" s="2"/>
    </row>
    <row r="4944" spans="2:5" x14ac:dyDescent="0.35">
      <c r="B4944" s="42"/>
      <c r="C4944" s="2"/>
      <c r="E4944" s="2"/>
    </row>
    <row r="4945" spans="2:5" x14ac:dyDescent="0.35">
      <c r="B4945" s="42"/>
      <c r="C4945" s="2"/>
      <c r="E4945" s="2"/>
    </row>
    <row r="4946" spans="2:5" x14ac:dyDescent="0.35">
      <c r="B4946" s="42"/>
      <c r="C4946" s="2"/>
      <c r="E4946" s="2"/>
    </row>
    <row r="4947" spans="2:5" x14ac:dyDescent="0.35">
      <c r="B4947" s="42"/>
      <c r="C4947" s="2"/>
      <c r="E4947" s="2"/>
    </row>
    <row r="4948" spans="2:5" x14ac:dyDescent="0.35">
      <c r="B4948" s="42"/>
      <c r="C4948" s="2"/>
      <c r="E4948" s="2"/>
    </row>
    <row r="4949" spans="2:5" x14ac:dyDescent="0.35">
      <c r="B4949" s="42"/>
      <c r="C4949" s="2"/>
      <c r="E4949" s="2"/>
    </row>
    <row r="4950" spans="2:5" x14ac:dyDescent="0.35">
      <c r="B4950" s="42"/>
      <c r="C4950" s="2"/>
      <c r="E4950" s="2"/>
    </row>
    <row r="4951" spans="2:5" x14ac:dyDescent="0.35">
      <c r="B4951" s="42"/>
      <c r="C4951" s="2"/>
      <c r="E4951" s="2"/>
    </row>
    <row r="4952" spans="2:5" x14ac:dyDescent="0.35">
      <c r="B4952" s="42"/>
      <c r="C4952" s="2"/>
      <c r="E4952" s="2"/>
    </row>
    <row r="4953" spans="2:5" x14ac:dyDescent="0.35">
      <c r="B4953" s="42"/>
      <c r="C4953" s="2"/>
      <c r="E4953" s="2"/>
    </row>
    <row r="4954" spans="2:5" x14ac:dyDescent="0.35">
      <c r="B4954" s="42"/>
      <c r="C4954" s="2"/>
      <c r="E4954" s="2"/>
    </row>
    <row r="4955" spans="2:5" x14ac:dyDescent="0.35">
      <c r="B4955" s="42"/>
      <c r="C4955" s="2"/>
      <c r="E4955" s="2"/>
    </row>
    <row r="4956" spans="2:5" x14ac:dyDescent="0.35">
      <c r="B4956" s="42"/>
      <c r="C4956" s="2"/>
      <c r="E4956" s="2"/>
    </row>
    <row r="4957" spans="2:5" x14ac:dyDescent="0.35">
      <c r="B4957" s="42"/>
      <c r="C4957" s="2"/>
      <c r="E4957" s="2"/>
    </row>
    <row r="4958" spans="2:5" x14ac:dyDescent="0.35">
      <c r="B4958" s="42"/>
      <c r="C4958" s="2"/>
      <c r="E4958" s="2"/>
    </row>
    <row r="4959" spans="2:5" x14ac:dyDescent="0.35">
      <c r="B4959" s="42"/>
      <c r="C4959" s="2"/>
      <c r="E4959" s="2"/>
    </row>
    <row r="4960" spans="2:5" x14ac:dyDescent="0.35">
      <c r="B4960" s="42"/>
      <c r="C4960" s="2"/>
      <c r="E4960" s="2"/>
    </row>
    <row r="4961" spans="2:5" x14ac:dyDescent="0.35">
      <c r="B4961" s="42"/>
      <c r="C4961" s="2"/>
      <c r="E4961" s="2"/>
    </row>
    <row r="4962" spans="2:5" x14ac:dyDescent="0.35">
      <c r="B4962" s="42"/>
      <c r="C4962" s="2"/>
      <c r="E4962" s="2"/>
    </row>
    <row r="4963" spans="2:5" x14ac:dyDescent="0.35">
      <c r="B4963" s="42"/>
      <c r="C4963" s="2"/>
      <c r="E4963" s="2"/>
    </row>
    <row r="4964" spans="2:5" x14ac:dyDescent="0.35">
      <c r="B4964" s="42"/>
      <c r="C4964" s="2"/>
      <c r="E4964" s="2"/>
    </row>
    <row r="4965" spans="2:5" x14ac:dyDescent="0.35">
      <c r="B4965" s="42"/>
      <c r="C4965" s="2"/>
      <c r="E4965" s="2"/>
    </row>
    <row r="4966" spans="2:5" x14ac:dyDescent="0.35">
      <c r="B4966" s="42"/>
      <c r="C4966" s="2"/>
      <c r="E4966" s="2"/>
    </row>
    <row r="4967" spans="2:5" x14ac:dyDescent="0.35">
      <c r="B4967" s="42"/>
      <c r="C4967" s="2"/>
      <c r="E4967" s="2"/>
    </row>
    <row r="4968" spans="2:5" x14ac:dyDescent="0.35">
      <c r="B4968" s="42"/>
      <c r="C4968" s="2"/>
      <c r="E4968" s="2"/>
    </row>
    <row r="4969" spans="2:5" x14ac:dyDescent="0.35">
      <c r="B4969" s="42"/>
      <c r="C4969" s="2"/>
      <c r="E4969" s="2"/>
    </row>
    <row r="4970" spans="2:5" x14ac:dyDescent="0.35">
      <c r="B4970" s="42"/>
      <c r="C4970" s="2"/>
      <c r="E4970" s="2"/>
    </row>
    <row r="4971" spans="2:5" x14ac:dyDescent="0.35">
      <c r="B4971" s="42"/>
      <c r="C4971" s="2"/>
      <c r="E4971" s="2"/>
    </row>
    <row r="4972" spans="2:5" x14ac:dyDescent="0.35">
      <c r="B4972" s="42"/>
      <c r="C4972" s="2"/>
      <c r="E4972" s="2"/>
    </row>
    <row r="4973" spans="2:5" x14ac:dyDescent="0.35">
      <c r="B4973" s="42"/>
      <c r="C4973" s="2"/>
      <c r="E4973" s="2"/>
    </row>
    <row r="4974" spans="2:5" x14ac:dyDescent="0.35">
      <c r="B4974" s="42"/>
      <c r="C4974" s="2"/>
      <c r="E4974" s="2"/>
    </row>
    <row r="4975" spans="2:5" x14ac:dyDescent="0.35">
      <c r="B4975" s="42"/>
      <c r="C4975" s="2"/>
      <c r="E4975" s="2"/>
    </row>
    <row r="4976" spans="2:5" x14ac:dyDescent="0.35">
      <c r="B4976" s="42"/>
      <c r="C4976" s="2"/>
      <c r="E4976" s="2"/>
    </row>
    <row r="4977" spans="2:5" x14ac:dyDescent="0.35">
      <c r="B4977" s="42"/>
      <c r="C4977" s="2"/>
      <c r="E4977" s="2"/>
    </row>
    <row r="4978" spans="2:5" x14ac:dyDescent="0.35">
      <c r="B4978" s="42"/>
      <c r="C4978" s="2"/>
      <c r="E4978" s="2"/>
    </row>
    <row r="4979" spans="2:5" x14ac:dyDescent="0.35">
      <c r="B4979" s="42"/>
      <c r="C4979" s="2"/>
      <c r="E4979" s="2"/>
    </row>
    <row r="4980" spans="2:5" x14ac:dyDescent="0.35">
      <c r="B4980" s="42"/>
      <c r="C4980" s="2"/>
      <c r="E4980" s="2"/>
    </row>
    <row r="4981" spans="2:5" x14ac:dyDescent="0.35">
      <c r="B4981" s="42"/>
      <c r="C4981" s="2"/>
      <c r="E4981" s="2"/>
    </row>
    <row r="4982" spans="2:5" x14ac:dyDescent="0.35">
      <c r="B4982" s="42"/>
      <c r="C4982" s="2"/>
      <c r="E4982" s="2"/>
    </row>
    <row r="4983" spans="2:5" x14ac:dyDescent="0.35">
      <c r="B4983" s="42"/>
      <c r="C4983" s="2"/>
      <c r="E4983" s="2"/>
    </row>
    <row r="4984" spans="2:5" x14ac:dyDescent="0.35">
      <c r="B4984" s="42"/>
      <c r="C4984" s="2"/>
      <c r="E4984" s="2"/>
    </row>
    <row r="4985" spans="2:5" x14ac:dyDescent="0.35">
      <c r="B4985" s="42"/>
      <c r="C4985" s="2"/>
      <c r="E4985" s="2"/>
    </row>
    <row r="4986" spans="2:5" x14ac:dyDescent="0.35">
      <c r="B4986" s="42"/>
      <c r="C4986" s="2"/>
      <c r="E4986" s="2"/>
    </row>
    <row r="4987" spans="2:5" x14ac:dyDescent="0.35">
      <c r="B4987" s="42"/>
      <c r="C4987" s="2"/>
      <c r="E4987" s="2"/>
    </row>
    <row r="4988" spans="2:5" x14ac:dyDescent="0.35">
      <c r="B4988" s="42"/>
      <c r="C4988" s="2"/>
      <c r="E4988" s="2"/>
    </row>
    <row r="4989" spans="2:5" x14ac:dyDescent="0.35">
      <c r="B4989" s="42"/>
      <c r="C4989" s="2"/>
      <c r="E4989" s="2"/>
    </row>
    <row r="4990" spans="2:5" x14ac:dyDescent="0.35">
      <c r="B4990" s="42"/>
      <c r="C4990" s="2"/>
      <c r="E4990" s="2"/>
    </row>
    <row r="4991" spans="2:5" x14ac:dyDescent="0.35">
      <c r="B4991" s="42"/>
      <c r="C4991" s="2"/>
      <c r="E4991" s="2"/>
    </row>
    <row r="4992" spans="2:5" x14ac:dyDescent="0.35">
      <c r="B4992" s="42"/>
      <c r="C4992" s="2"/>
      <c r="E4992" s="2"/>
    </row>
    <row r="4993" spans="2:5" x14ac:dyDescent="0.35">
      <c r="B4993" s="42"/>
      <c r="C4993" s="2"/>
      <c r="E4993" s="2"/>
    </row>
    <row r="4994" spans="2:5" x14ac:dyDescent="0.35">
      <c r="B4994" s="42"/>
      <c r="C4994" s="2"/>
      <c r="E4994" s="2"/>
    </row>
    <row r="4995" spans="2:5" x14ac:dyDescent="0.35">
      <c r="B4995" s="42"/>
      <c r="C4995" s="2"/>
      <c r="E4995" s="2"/>
    </row>
    <row r="4996" spans="2:5" x14ac:dyDescent="0.35">
      <c r="B4996" s="42"/>
      <c r="C4996" s="2"/>
      <c r="E4996" s="2"/>
    </row>
    <row r="4997" spans="2:5" x14ac:dyDescent="0.35">
      <c r="B4997" s="42"/>
      <c r="C4997" s="2"/>
      <c r="E4997" s="2"/>
    </row>
    <row r="4998" spans="2:5" x14ac:dyDescent="0.35">
      <c r="B4998" s="42"/>
      <c r="C4998" s="2"/>
      <c r="E4998" s="2"/>
    </row>
    <row r="4999" spans="2:5" x14ac:dyDescent="0.35">
      <c r="B4999" s="42"/>
      <c r="C4999" s="2"/>
      <c r="E4999" s="2"/>
    </row>
    <row r="5000" spans="2:5" x14ac:dyDescent="0.35">
      <c r="B5000" s="42"/>
      <c r="C5000" s="2"/>
      <c r="E5000" s="2"/>
    </row>
    <row r="5001" spans="2:5" x14ac:dyDescent="0.35">
      <c r="B5001" s="42"/>
      <c r="C5001" s="2"/>
      <c r="E5001" s="2"/>
    </row>
    <row r="5002" spans="2:5" x14ac:dyDescent="0.35">
      <c r="B5002" s="42"/>
      <c r="C5002" s="2"/>
      <c r="E5002" s="2"/>
    </row>
    <row r="5003" spans="2:5" x14ac:dyDescent="0.35">
      <c r="B5003" s="42"/>
      <c r="C5003" s="2"/>
      <c r="E5003" s="2"/>
    </row>
    <row r="5004" spans="2:5" x14ac:dyDescent="0.35">
      <c r="B5004" s="42"/>
      <c r="C5004" s="2"/>
      <c r="E5004" s="2"/>
    </row>
    <row r="5005" spans="2:5" x14ac:dyDescent="0.35">
      <c r="B5005" s="42"/>
      <c r="C5005" s="2"/>
      <c r="E5005" s="2"/>
    </row>
    <row r="5006" spans="2:5" x14ac:dyDescent="0.35">
      <c r="B5006" s="42"/>
      <c r="C5006" s="2"/>
      <c r="E5006" s="2"/>
    </row>
    <row r="5007" spans="2:5" x14ac:dyDescent="0.35">
      <c r="B5007" s="42"/>
      <c r="C5007" s="2"/>
      <c r="E5007" s="2"/>
    </row>
    <row r="5008" spans="2:5" x14ac:dyDescent="0.35">
      <c r="B5008" s="42"/>
      <c r="C5008" s="2"/>
      <c r="E5008" s="2"/>
    </row>
    <row r="5009" spans="2:5" x14ac:dyDescent="0.35">
      <c r="B5009" s="42"/>
      <c r="C5009" s="2"/>
      <c r="E5009" s="2"/>
    </row>
    <row r="5010" spans="2:5" x14ac:dyDescent="0.35">
      <c r="B5010" s="42"/>
      <c r="C5010" s="2"/>
      <c r="E5010" s="2"/>
    </row>
    <row r="5011" spans="2:5" x14ac:dyDescent="0.35">
      <c r="B5011" s="42"/>
      <c r="C5011" s="2"/>
      <c r="E5011" s="2"/>
    </row>
    <row r="5012" spans="2:5" x14ac:dyDescent="0.35">
      <c r="B5012" s="42"/>
      <c r="C5012" s="2"/>
      <c r="E5012" s="2"/>
    </row>
    <row r="5013" spans="2:5" x14ac:dyDescent="0.35">
      <c r="B5013" s="42"/>
      <c r="C5013" s="2"/>
      <c r="E5013" s="2"/>
    </row>
    <row r="5014" spans="2:5" x14ac:dyDescent="0.35">
      <c r="B5014" s="42"/>
      <c r="C5014" s="2"/>
      <c r="E5014" s="2"/>
    </row>
    <row r="5015" spans="2:5" x14ac:dyDescent="0.35">
      <c r="B5015" s="42"/>
      <c r="C5015" s="2"/>
      <c r="E5015" s="2"/>
    </row>
    <row r="5016" spans="2:5" x14ac:dyDescent="0.35">
      <c r="B5016" s="42"/>
      <c r="C5016" s="2"/>
      <c r="E5016" s="2"/>
    </row>
    <row r="5017" spans="2:5" x14ac:dyDescent="0.35">
      <c r="B5017" s="42"/>
      <c r="C5017" s="2"/>
      <c r="E5017" s="2"/>
    </row>
    <row r="5018" spans="2:5" x14ac:dyDescent="0.35">
      <c r="B5018" s="42"/>
      <c r="C5018" s="2"/>
      <c r="E5018" s="2"/>
    </row>
    <row r="5019" spans="2:5" x14ac:dyDescent="0.35">
      <c r="B5019" s="42"/>
      <c r="C5019" s="2"/>
      <c r="E5019" s="2"/>
    </row>
    <row r="5020" spans="2:5" x14ac:dyDescent="0.35">
      <c r="B5020" s="42"/>
      <c r="C5020" s="2"/>
      <c r="E5020" s="2"/>
    </row>
    <row r="5021" spans="2:5" x14ac:dyDescent="0.35">
      <c r="B5021" s="42"/>
      <c r="C5021" s="2"/>
      <c r="E5021" s="2"/>
    </row>
    <row r="5022" spans="2:5" x14ac:dyDescent="0.35">
      <c r="B5022" s="42"/>
      <c r="C5022" s="2"/>
      <c r="E5022" s="2"/>
    </row>
    <row r="5023" spans="2:5" x14ac:dyDescent="0.35">
      <c r="B5023" s="42"/>
      <c r="C5023" s="2"/>
      <c r="E5023" s="2"/>
    </row>
    <row r="5024" spans="2:5" x14ac:dyDescent="0.35">
      <c r="B5024" s="42"/>
      <c r="C5024" s="2"/>
      <c r="E5024" s="2"/>
    </row>
    <row r="5025" spans="2:5" x14ac:dyDescent="0.35">
      <c r="B5025" s="42"/>
      <c r="C5025" s="2"/>
      <c r="E5025" s="2"/>
    </row>
    <row r="5026" spans="2:5" x14ac:dyDescent="0.35">
      <c r="B5026" s="42"/>
      <c r="C5026" s="2"/>
      <c r="E5026" s="2"/>
    </row>
    <row r="5027" spans="2:5" x14ac:dyDescent="0.35">
      <c r="B5027" s="42"/>
      <c r="C5027" s="2"/>
      <c r="E5027" s="2"/>
    </row>
    <row r="5028" spans="2:5" x14ac:dyDescent="0.35">
      <c r="B5028" s="42"/>
      <c r="C5028" s="2"/>
      <c r="E5028" s="2"/>
    </row>
    <row r="5029" spans="2:5" x14ac:dyDescent="0.35">
      <c r="B5029" s="42"/>
      <c r="C5029" s="2"/>
      <c r="E5029" s="2"/>
    </row>
    <row r="5030" spans="2:5" x14ac:dyDescent="0.35">
      <c r="B5030" s="42"/>
      <c r="C5030" s="2"/>
      <c r="E5030" s="2"/>
    </row>
    <row r="5031" spans="2:5" x14ac:dyDescent="0.35">
      <c r="B5031" s="42"/>
      <c r="C5031" s="2"/>
      <c r="E5031" s="2"/>
    </row>
    <row r="5032" spans="2:5" x14ac:dyDescent="0.35">
      <c r="B5032" s="42"/>
      <c r="C5032" s="2"/>
      <c r="E5032" s="2"/>
    </row>
    <row r="5033" spans="2:5" x14ac:dyDescent="0.35">
      <c r="B5033" s="42"/>
      <c r="C5033" s="2"/>
      <c r="E5033" s="2"/>
    </row>
    <row r="5034" spans="2:5" x14ac:dyDescent="0.35">
      <c r="B5034" s="42"/>
      <c r="C5034" s="2"/>
      <c r="E5034" s="2"/>
    </row>
    <row r="5035" spans="2:5" x14ac:dyDescent="0.35">
      <c r="B5035" s="42"/>
      <c r="C5035" s="2"/>
      <c r="E5035" s="2"/>
    </row>
    <row r="5036" spans="2:5" x14ac:dyDescent="0.35">
      <c r="B5036" s="42"/>
      <c r="C5036" s="2"/>
      <c r="E5036" s="2"/>
    </row>
    <row r="5037" spans="2:5" x14ac:dyDescent="0.35">
      <c r="B5037" s="42"/>
      <c r="C5037" s="2"/>
      <c r="E5037" s="2"/>
    </row>
    <row r="5038" spans="2:5" x14ac:dyDescent="0.35">
      <c r="B5038" s="42"/>
      <c r="C5038" s="2"/>
      <c r="E5038" s="2"/>
    </row>
    <row r="5039" spans="2:5" x14ac:dyDescent="0.35">
      <c r="B5039" s="42"/>
      <c r="C5039" s="2"/>
      <c r="E5039" s="2"/>
    </row>
    <row r="5040" spans="2:5" x14ac:dyDescent="0.35">
      <c r="B5040" s="42"/>
      <c r="C5040" s="2"/>
      <c r="E5040" s="2"/>
    </row>
    <row r="5041" spans="2:5" x14ac:dyDescent="0.35">
      <c r="B5041" s="42"/>
      <c r="C5041" s="2"/>
      <c r="E5041" s="2"/>
    </row>
    <row r="5042" spans="2:5" x14ac:dyDescent="0.35">
      <c r="B5042" s="42"/>
      <c r="C5042" s="2"/>
      <c r="E5042" s="2"/>
    </row>
    <row r="5043" spans="2:5" x14ac:dyDescent="0.35">
      <c r="B5043" s="42"/>
      <c r="C5043" s="2"/>
      <c r="E5043" s="2"/>
    </row>
    <row r="5044" spans="2:5" x14ac:dyDescent="0.35">
      <c r="B5044" s="42"/>
      <c r="C5044" s="2"/>
      <c r="E5044" s="2"/>
    </row>
    <row r="5045" spans="2:5" x14ac:dyDescent="0.35">
      <c r="B5045" s="42"/>
      <c r="C5045" s="2"/>
      <c r="E5045" s="2"/>
    </row>
    <row r="5046" spans="2:5" x14ac:dyDescent="0.35">
      <c r="B5046" s="42"/>
      <c r="C5046" s="2"/>
      <c r="E5046" s="2"/>
    </row>
    <row r="5047" spans="2:5" x14ac:dyDescent="0.35">
      <c r="B5047" s="42"/>
      <c r="C5047" s="2"/>
      <c r="E5047" s="2"/>
    </row>
    <row r="5048" spans="2:5" x14ac:dyDescent="0.35">
      <c r="B5048" s="42"/>
      <c r="C5048" s="2"/>
      <c r="E5048" s="2"/>
    </row>
    <row r="5049" spans="2:5" x14ac:dyDescent="0.35">
      <c r="B5049" s="42"/>
      <c r="C5049" s="2"/>
      <c r="E5049" s="2"/>
    </row>
    <row r="5050" spans="2:5" x14ac:dyDescent="0.35">
      <c r="B5050" s="42"/>
      <c r="C5050" s="2"/>
      <c r="E5050" s="2"/>
    </row>
    <row r="5051" spans="2:5" x14ac:dyDescent="0.35">
      <c r="B5051" s="42"/>
      <c r="C5051" s="2"/>
      <c r="E5051" s="2"/>
    </row>
    <row r="5052" spans="2:5" x14ac:dyDescent="0.35">
      <c r="B5052" s="42"/>
      <c r="C5052" s="2"/>
      <c r="E5052" s="2"/>
    </row>
    <row r="5053" spans="2:5" x14ac:dyDescent="0.35">
      <c r="B5053" s="42"/>
      <c r="C5053" s="2"/>
      <c r="E5053" s="2"/>
    </row>
    <row r="5054" spans="2:5" x14ac:dyDescent="0.35">
      <c r="B5054" s="42"/>
      <c r="C5054" s="2"/>
      <c r="E5054" s="2"/>
    </row>
    <row r="5055" spans="2:5" x14ac:dyDescent="0.35">
      <c r="B5055" s="42"/>
      <c r="C5055" s="2"/>
      <c r="E5055" s="2"/>
    </row>
    <row r="5056" spans="2:5" x14ac:dyDescent="0.35">
      <c r="B5056" s="42"/>
      <c r="C5056" s="2"/>
      <c r="E5056" s="2"/>
    </row>
    <row r="5057" spans="2:5" x14ac:dyDescent="0.35">
      <c r="B5057" s="42"/>
      <c r="C5057" s="2"/>
      <c r="E5057" s="2"/>
    </row>
    <row r="5058" spans="2:5" x14ac:dyDescent="0.35">
      <c r="B5058" s="42"/>
      <c r="C5058" s="2"/>
      <c r="E5058" s="2"/>
    </row>
    <row r="5059" spans="2:5" x14ac:dyDescent="0.35">
      <c r="B5059" s="42"/>
      <c r="C5059" s="2"/>
      <c r="E5059" s="2"/>
    </row>
    <row r="5060" spans="2:5" x14ac:dyDescent="0.35">
      <c r="B5060" s="42"/>
      <c r="C5060" s="2"/>
      <c r="E5060" s="2"/>
    </row>
    <row r="5061" spans="2:5" x14ac:dyDescent="0.35">
      <c r="B5061" s="42"/>
      <c r="C5061" s="2"/>
      <c r="E5061" s="2"/>
    </row>
    <row r="5062" spans="2:5" x14ac:dyDescent="0.35">
      <c r="B5062" s="42"/>
      <c r="C5062" s="2"/>
      <c r="E5062" s="2"/>
    </row>
    <row r="5063" spans="2:5" x14ac:dyDescent="0.35">
      <c r="B5063" s="42"/>
      <c r="C5063" s="2"/>
      <c r="E5063" s="2"/>
    </row>
    <row r="5064" spans="2:5" x14ac:dyDescent="0.35">
      <c r="B5064" s="42"/>
      <c r="C5064" s="2"/>
      <c r="E5064" s="2"/>
    </row>
    <row r="5065" spans="2:5" x14ac:dyDescent="0.35">
      <c r="B5065" s="42"/>
      <c r="C5065" s="2"/>
      <c r="E5065" s="2"/>
    </row>
    <row r="5066" spans="2:5" x14ac:dyDescent="0.35">
      <c r="B5066" s="42"/>
      <c r="C5066" s="2"/>
      <c r="E5066" s="2"/>
    </row>
    <row r="5067" spans="2:5" x14ac:dyDescent="0.35">
      <c r="B5067" s="42"/>
      <c r="C5067" s="2"/>
      <c r="E5067" s="2"/>
    </row>
    <row r="5068" spans="2:5" x14ac:dyDescent="0.35">
      <c r="B5068" s="42"/>
      <c r="C5068" s="2"/>
      <c r="E5068" s="2"/>
    </row>
    <row r="5069" spans="2:5" x14ac:dyDescent="0.35">
      <c r="B5069" s="42"/>
      <c r="C5069" s="2"/>
      <c r="E5069" s="2"/>
    </row>
    <row r="5070" spans="2:5" x14ac:dyDescent="0.35">
      <c r="B5070" s="42"/>
      <c r="C5070" s="2"/>
      <c r="E5070" s="2"/>
    </row>
    <row r="5071" spans="2:5" x14ac:dyDescent="0.35">
      <c r="B5071" s="42"/>
      <c r="C5071" s="2"/>
      <c r="E5071" s="2"/>
    </row>
    <row r="5072" spans="2:5" x14ac:dyDescent="0.35">
      <c r="B5072" s="42"/>
      <c r="C5072" s="2"/>
      <c r="E5072" s="2"/>
    </row>
    <row r="5073" spans="2:5" x14ac:dyDescent="0.35">
      <c r="B5073" s="42"/>
      <c r="C5073" s="2"/>
      <c r="E5073" s="2"/>
    </row>
    <row r="5074" spans="2:5" x14ac:dyDescent="0.35">
      <c r="B5074" s="42"/>
      <c r="C5074" s="2"/>
      <c r="E5074" s="2"/>
    </row>
    <row r="5075" spans="2:5" x14ac:dyDescent="0.35">
      <c r="B5075" s="42"/>
      <c r="C5075" s="2"/>
      <c r="E5075" s="2"/>
    </row>
    <row r="5076" spans="2:5" x14ac:dyDescent="0.35">
      <c r="B5076" s="42"/>
      <c r="C5076" s="2"/>
      <c r="E5076" s="2"/>
    </row>
    <row r="5077" spans="2:5" x14ac:dyDescent="0.35">
      <c r="B5077" s="42"/>
      <c r="C5077" s="2"/>
      <c r="E5077" s="2"/>
    </row>
    <row r="5078" spans="2:5" x14ac:dyDescent="0.35">
      <c r="B5078" s="42"/>
      <c r="C5078" s="2"/>
      <c r="E5078" s="2"/>
    </row>
    <row r="5079" spans="2:5" x14ac:dyDescent="0.35">
      <c r="B5079" s="42"/>
      <c r="C5079" s="2"/>
      <c r="E5079" s="2"/>
    </row>
    <row r="5080" spans="2:5" x14ac:dyDescent="0.35">
      <c r="B5080" s="42"/>
      <c r="C5080" s="2"/>
      <c r="E5080" s="2"/>
    </row>
    <row r="5081" spans="2:5" x14ac:dyDescent="0.35">
      <c r="B5081" s="42"/>
      <c r="C5081" s="2"/>
      <c r="E5081" s="2"/>
    </row>
    <row r="5082" spans="2:5" x14ac:dyDescent="0.35">
      <c r="B5082" s="42"/>
      <c r="C5082" s="2"/>
      <c r="E5082" s="2"/>
    </row>
    <row r="5083" spans="2:5" x14ac:dyDescent="0.35">
      <c r="B5083" s="42"/>
      <c r="C5083" s="2"/>
      <c r="E5083" s="2"/>
    </row>
    <row r="5084" spans="2:5" x14ac:dyDescent="0.35">
      <c r="B5084" s="42"/>
      <c r="C5084" s="2"/>
      <c r="E5084" s="2"/>
    </row>
    <row r="5085" spans="2:5" x14ac:dyDescent="0.35">
      <c r="B5085" s="42"/>
      <c r="C5085" s="2"/>
      <c r="E5085" s="2"/>
    </row>
    <row r="5086" spans="2:5" x14ac:dyDescent="0.35">
      <c r="B5086" s="42"/>
      <c r="C5086" s="2"/>
      <c r="E5086" s="2"/>
    </row>
    <row r="5087" spans="2:5" x14ac:dyDescent="0.35">
      <c r="B5087" s="42"/>
      <c r="C5087" s="2"/>
      <c r="E5087" s="2"/>
    </row>
    <row r="5088" spans="2:5" x14ac:dyDescent="0.35">
      <c r="B5088" s="42"/>
      <c r="C5088" s="2"/>
      <c r="E5088" s="2"/>
    </row>
    <row r="5089" spans="2:5" x14ac:dyDescent="0.35">
      <c r="B5089" s="42"/>
      <c r="C5089" s="2"/>
      <c r="E5089" s="2"/>
    </row>
    <row r="5090" spans="2:5" x14ac:dyDescent="0.35">
      <c r="B5090" s="42"/>
      <c r="C5090" s="2"/>
      <c r="E5090" s="2"/>
    </row>
    <row r="5091" spans="2:5" x14ac:dyDescent="0.35">
      <c r="B5091" s="42"/>
      <c r="C5091" s="2"/>
      <c r="E5091" s="2"/>
    </row>
    <row r="5092" spans="2:5" x14ac:dyDescent="0.35">
      <c r="B5092" s="42"/>
      <c r="C5092" s="2"/>
      <c r="E5092" s="2"/>
    </row>
    <row r="5093" spans="2:5" x14ac:dyDescent="0.35">
      <c r="B5093" s="42"/>
      <c r="C5093" s="2"/>
      <c r="E5093" s="2"/>
    </row>
    <row r="5094" spans="2:5" x14ac:dyDescent="0.35">
      <c r="B5094" s="42"/>
      <c r="C5094" s="2"/>
      <c r="E5094" s="2"/>
    </row>
    <row r="5095" spans="2:5" x14ac:dyDescent="0.35">
      <c r="B5095" s="42"/>
      <c r="C5095" s="2"/>
      <c r="E5095" s="2"/>
    </row>
    <row r="5096" spans="2:5" x14ac:dyDescent="0.35">
      <c r="B5096" s="42"/>
      <c r="C5096" s="2"/>
      <c r="E5096" s="2"/>
    </row>
    <row r="5097" spans="2:5" x14ac:dyDescent="0.35">
      <c r="B5097" s="42"/>
      <c r="C5097" s="2"/>
      <c r="E5097" s="2"/>
    </row>
    <row r="5098" spans="2:5" x14ac:dyDescent="0.35">
      <c r="B5098" s="42"/>
      <c r="C5098" s="2"/>
      <c r="E5098" s="2"/>
    </row>
    <row r="5099" spans="2:5" x14ac:dyDescent="0.35">
      <c r="B5099" s="42"/>
      <c r="C5099" s="2"/>
      <c r="E5099" s="2"/>
    </row>
    <row r="5100" spans="2:5" x14ac:dyDescent="0.35">
      <c r="B5100" s="42"/>
      <c r="C5100" s="2"/>
      <c r="E5100" s="2"/>
    </row>
    <row r="5101" spans="2:5" x14ac:dyDescent="0.35">
      <c r="B5101" s="42"/>
      <c r="C5101" s="2"/>
      <c r="E5101" s="2"/>
    </row>
    <row r="5102" spans="2:5" x14ac:dyDescent="0.35">
      <c r="B5102" s="42"/>
      <c r="C5102" s="2"/>
      <c r="E5102" s="2"/>
    </row>
    <row r="5103" spans="2:5" x14ac:dyDescent="0.35">
      <c r="B5103" s="42"/>
      <c r="C5103" s="2"/>
      <c r="E5103" s="2"/>
    </row>
    <row r="5104" spans="2:5" x14ac:dyDescent="0.35">
      <c r="B5104" s="42"/>
      <c r="C5104" s="2"/>
      <c r="E5104" s="2"/>
    </row>
    <row r="5105" spans="2:5" x14ac:dyDescent="0.35">
      <c r="B5105" s="42"/>
      <c r="C5105" s="2"/>
      <c r="E5105" s="2"/>
    </row>
    <row r="5106" spans="2:5" x14ac:dyDescent="0.35">
      <c r="B5106" s="42"/>
      <c r="C5106" s="2"/>
      <c r="E5106" s="2"/>
    </row>
    <row r="5107" spans="2:5" x14ac:dyDescent="0.35">
      <c r="B5107" s="42"/>
      <c r="C5107" s="2"/>
      <c r="E5107" s="2"/>
    </row>
    <row r="5108" spans="2:5" x14ac:dyDescent="0.35">
      <c r="B5108" s="42"/>
      <c r="C5108" s="2"/>
      <c r="E5108" s="2"/>
    </row>
    <row r="5109" spans="2:5" x14ac:dyDescent="0.35">
      <c r="B5109" s="42"/>
      <c r="C5109" s="2"/>
      <c r="E5109" s="2"/>
    </row>
    <row r="5110" spans="2:5" x14ac:dyDescent="0.35">
      <c r="B5110" s="42"/>
      <c r="C5110" s="2"/>
      <c r="E5110" s="2"/>
    </row>
    <row r="5111" spans="2:5" x14ac:dyDescent="0.35">
      <c r="B5111" s="42"/>
      <c r="C5111" s="2"/>
      <c r="E5111" s="2"/>
    </row>
    <row r="5112" spans="2:5" x14ac:dyDescent="0.35">
      <c r="B5112" s="42"/>
      <c r="C5112" s="2"/>
      <c r="E5112" s="2"/>
    </row>
    <row r="5113" spans="2:5" x14ac:dyDescent="0.35">
      <c r="B5113" s="42"/>
      <c r="C5113" s="2"/>
      <c r="E5113" s="2"/>
    </row>
    <row r="5114" spans="2:5" x14ac:dyDescent="0.35">
      <c r="B5114" s="42"/>
      <c r="C5114" s="2"/>
      <c r="E5114" s="2"/>
    </row>
    <row r="5115" spans="2:5" x14ac:dyDescent="0.35">
      <c r="B5115" s="42"/>
      <c r="C5115" s="2"/>
      <c r="E5115" s="2"/>
    </row>
    <row r="5116" spans="2:5" x14ac:dyDescent="0.35">
      <c r="B5116" s="42"/>
      <c r="C5116" s="2"/>
      <c r="E5116" s="2"/>
    </row>
    <row r="5117" spans="2:5" x14ac:dyDescent="0.35">
      <c r="B5117" s="42"/>
      <c r="C5117" s="2"/>
      <c r="E5117" s="2"/>
    </row>
    <row r="5118" spans="2:5" x14ac:dyDescent="0.35">
      <c r="B5118" s="42"/>
      <c r="C5118" s="2"/>
      <c r="E5118" s="2"/>
    </row>
    <row r="5119" spans="2:5" x14ac:dyDescent="0.35">
      <c r="B5119" s="42"/>
      <c r="C5119" s="2"/>
      <c r="E5119" s="2"/>
    </row>
    <row r="5120" spans="2:5" x14ac:dyDescent="0.35">
      <c r="B5120" s="42"/>
      <c r="C5120" s="2"/>
      <c r="E5120" s="2"/>
    </row>
    <row r="5121" spans="2:5" x14ac:dyDescent="0.35">
      <c r="B5121" s="42"/>
      <c r="C5121" s="2"/>
      <c r="E5121" s="2"/>
    </row>
    <row r="5122" spans="2:5" x14ac:dyDescent="0.35">
      <c r="B5122" s="42"/>
      <c r="C5122" s="2"/>
      <c r="E5122" s="2"/>
    </row>
    <row r="5123" spans="2:5" x14ac:dyDescent="0.35">
      <c r="B5123" s="42"/>
      <c r="C5123" s="2"/>
      <c r="E5123" s="2"/>
    </row>
    <row r="5124" spans="2:5" x14ac:dyDescent="0.35">
      <c r="B5124" s="42"/>
      <c r="C5124" s="2"/>
      <c r="E5124" s="2"/>
    </row>
    <row r="5125" spans="2:5" x14ac:dyDescent="0.35">
      <c r="B5125" s="42"/>
      <c r="C5125" s="2"/>
      <c r="E5125" s="2"/>
    </row>
    <row r="5126" spans="2:5" x14ac:dyDescent="0.35">
      <c r="B5126" s="42"/>
      <c r="C5126" s="2"/>
      <c r="E5126" s="2"/>
    </row>
    <row r="5127" spans="2:5" x14ac:dyDescent="0.35">
      <c r="B5127" s="42"/>
      <c r="C5127" s="2"/>
      <c r="E5127" s="2"/>
    </row>
    <row r="5128" spans="2:5" x14ac:dyDescent="0.35">
      <c r="B5128" s="42"/>
      <c r="C5128" s="2"/>
      <c r="E5128" s="2"/>
    </row>
    <row r="5129" spans="2:5" x14ac:dyDescent="0.35">
      <c r="B5129" s="42"/>
      <c r="C5129" s="2"/>
      <c r="E5129" s="2"/>
    </row>
    <row r="5130" spans="2:5" x14ac:dyDescent="0.35">
      <c r="B5130" s="42"/>
      <c r="C5130" s="2"/>
      <c r="E5130" s="2"/>
    </row>
    <row r="5131" spans="2:5" x14ac:dyDescent="0.35">
      <c r="B5131" s="42"/>
      <c r="C5131" s="2"/>
      <c r="E5131" s="2"/>
    </row>
    <row r="5132" spans="2:5" x14ac:dyDescent="0.35">
      <c r="B5132" s="42"/>
      <c r="C5132" s="2"/>
      <c r="E5132" s="2"/>
    </row>
    <row r="5133" spans="2:5" x14ac:dyDescent="0.35">
      <c r="B5133" s="42"/>
      <c r="C5133" s="2"/>
      <c r="E5133" s="2"/>
    </row>
    <row r="5134" spans="2:5" x14ac:dyDescent="0.35">
      <c r="B5134" s="42"/>
      <c r="C5134" s="2"/>
      <c r="E5134" s="2"/>
    </row>
    <row r="5135" spans="2:5" x14ac:dyDescent="0.35">
      <c r="B5135" s="42"/>
      <c r="C5135" s="2"/>
      <c r="E5135" s="2"/>
    </row>
    <row r="5136" spans="2:5" x14ac:dyDescent="0.35">
      <c r="B5136" s="42"/>
      <c r="C5136" s="2"/>
      <c r="E5136" s="2"/>
    </row>
    <row r="5137" spans="2:5" x14ac:dyDescent="0.35">
      <c r="B5137" s="42"/>
      <c r="C5137" s="2"/>
      <c r="E5137" s="2"/>
    </row>
    <row r="5138" spans="2:5" x14ac:dyDescent="0.35">
      <c r="B5138" s="42"/>
      <c r="C5138" s="2"/>
      <c r="E5138" s="2"/>
    </row>
    <row r="5139" spans="2:5" x14ac:dyDescent="0.35">
      <c r="B5139" s="42"/>
      <c r="C5139" s="2"/>
      <c r="E5139" s="2"/>
    </row>
    <row r="5140" spans="2:5" x14ac:dyDescent="0.35">
      <c r="B5140" s="42"/>
      <c r="C5140" s="2"/>
      <c r="E5140" s="2"/>
    </row>
    <row r="5141" spans="2:5" x14ac:dyDescent="0.35">
      <c r="B5141" s="42"/>
      <c r="C5141" s="2"/>
      <c r="E5141" s="2"/>
    </row>
    <row r="5142" spans="2:5" x14ac:dyDescent="0.35">
      <c r="B5142" s="42"/>
      <c r="C5142" s="2"/>
      <c r="E5142" s="2"/>
    </row>
    <row r="5143" spans="2:5" x14ac:dyDescent="0.35">
      <c r="B5143" s="42"/>
      <c r="C5143" s="2"/>
      <c r="E5143" s="2"/>
    </row>
    <row r="5144" spans="2:5" x14ac:dyDescent="0.35">
      <c r="B5144" s="42"/>
      <c r="C5144" s="2"/>
      <c r="E5144" s="2"/>
    </row>
    <row r="5145" spans="2:5" x14ac:dyDescent="0.35">
      <c r="B5145" s="42"/>
      <c r="C5145" s="2"/>
      <c r="E5145" s="2"/>
    </row>
    <row r="5146" spans="2:5" x14ac:dyDescent="0.35">
      <c r="B5146" s="42"/>
      <c r="C5146" s="2"/>
      <c r="E5146" s="2"/>
    </row>
    <row r="5147" spans="2:5" x14ac:dyDescent="0.35">
      <c r="B5147" s="42"/>
      <c r="C5147" s="2"/>
      <c r="E5147" s="2"/>
    </row>
    <row r="5148" spans="2:5" x14ac:dyDescent="0.35">
      <c r="B5148" s="42"/>
      <c r="C5148" s="2"/>
      <c r="E5148" s="2"/>
    </row>
    <row r="5149" spans="2:5" x14ac:dyDescent="0.35">
      <c r="B5149" s="42"/>
      <c r="C5149" s="2"/>
      <c r="E5149" s="2"/>
    </row>
    <row r="5150" spans="2:5" x14ac:dyDescent="0.35">
      <c r="B5150" s="42"/>
      <c r="C5150" s="2"/>
      <c r="E5150" s="2"/>
    </row>
    <row r="5151" spans="2:5" x14ac:dyDescent="0.35">
      <c r="B5151" s="42"/>
      <c r="C5151" s="2"/>
      <c r="E5151" s="2"/>
    </row>
    <row r="5152" spans="2:5" x14ac:dyDescent="0.35">
      <c r="B5152" s="42"/>
      <c r="C5152" s="2"/>
      <c r="E5152" s="2"/>
    </row>
    <row r="5153" spans="2:5" x14ac:dyDescent="0.35">
      <c r="B5153" s="42"/>
      <c r="C5153" s="2"/>
      <c r="E5153" s="2"/>
    </row>
    <row r="5154" spans="2:5" x14ac:dyDescent="0.35">
      <c r="B5154" s="42"/>
      <c r="C5154" s="2"/>
      <c r="E5154" s="2"/>
    </row>
    <row r="5155" spans="2:5" x14ac:dyDescent="0.35">
      <c r="B5155" s="42"/>
      <c r="C5155" s="2"/>
      <c r="E5155" s="2"/>
    </row>
    <row r="5156" spans="2:5" x14ac:dyDescent="0.35">
      <c r="B5156" s="42"/>
      <c r="C5156" s="2"/>
      <c r="E5156" s="2"/>
    </row>
    <row r="5157" spans="2:5" x14ac:dyDescent="0.35">
      <c r="B5157" s="42"/>
      <c r="C5157" s="2"/>
      <c r="E5157" s="2"/>
    </row>
    <row r="5158" spans="2:5" x14ac:dyDescent="0.35">
      <c r="B5158" s="42"/>
      <c r="C5158" s="2"/>
      <c r="E5158" s="2"/>
    </row>
    <row r="5159" spans="2:5" x14ac:dyDescent="0.35">
      <c r="B5159" s="42"/>
      <c r="C5159" s="2"/>
      <c r="E5159" s="2"/>
    </row>
    <row r="5160" spans="2:5" x14ac:dyDescent="0.35">
      <c r="B5160" s="42"/>
      <c r="C5160" s="2"/>
      <c r="E5160" s="2"/>
    </row>
    <row r="5161" spans="2:5" x14ac:dyDescent="0.35">
      <c r="B5161" s="42"/>
      <c r="C5161" s="2"/>
      <c r="E5161" s="2"/>
    </row>
    <row r="5162" spans="2:5" x14ac:dyDescent="0.35">
      <c r="B5162" s="42"/>
      <c r="C5162" s="2"/>
      <c r="E5162" s="2"/>
    </row>
    <row r="5163" spans="2:5" x14ac:dyDescent="0.35">
      <c r="B5163" s="42"/>
      <c r="C5163" s="2"/>
      <c r="E5163" s="2"/>
    </row>
    <row r="5164" spans="2:5" x14ac:dyDescent="0.35">
      <c r="B5164" s="42"/>
      <c r="C5164" s="2"/>
      <c r="E5164" s="2"/>
    </row>
    <row r="5165" spans="2:5" x14ac:dyDescent="0.35">
      <c r="B5165" s="42"/>
      <c r="C5165" s="2"/>
      <c r="E5165" s="2"/>
    </row>
    <row r="5166" spans="2:5" x14ac:dyDescent="0.35">
      <c r="B5166" s="42"/>
      <c r="C5166" s="2"/>
      <c r="E5166" s="2"/>
    </row>
    <row r="5167" spans="2:5" x14ac:dyDescent="0.35">
      <c r="B5167" s="42"/>
      <c r="C5167" s="2"/>
      <c r="E5167" s="2"/>
    </row>
    <row r="5168" spans="2:5" x14ac:dyDescent="0.35">
      <c r="B5168" s="42"/>
      <c r="C5168" s="2"/>
      <c r="E5168" s="2"/>
    </row>
    <row r="5169" spans="2:5" x14ac:dyDescent="0.35">
      <c r="B5169" s="42"/>
      <c r="C5169" s="2"/>
      <c r="E5169" s="2"/>
    </row>
    <row r="5170" spans="2:5" x14ac:dyDescent="0.35">
      <c r="B5170" s="42"/>
      <c r="C5170" s="2"/>
      <c r="E5170" s="2"/>
    </row>
    <row r="5171" spans="2:5" x14ac:dyDescent="0.35">
      <c r="B5171" s="42"/>
      <c r="C5171" s="2"/>
      <c r="E5171" s="2"/>
    </row>
    <row r="5172" spans="2:5" x14ac:dyDescent="0.35">
      <c r="B5172" s="42"/>
      <c r="C5172" s="2"/>
      <c r="E5172" s="2"/>
    </row>
    <row r="5173" spans="2:5" x14ac:dyDescent="0.35">
      <c r="B5173" s="42"/>
      <c r="C5173" s="2"/>
      <c r="E5173" s="2"/>
    </row>
    <row r="5174" spans="2:5" x14ac:dyDescent="0.35">
      <c r="B5174" s="42"/>
      <c r="C5174" s="2"/>
      <c r="E5174" s="2"/>
    </row>
    <row r="5175" spans="2:5" x14ac:dyDescent="0.35">
      <c r="B5175" s="42"/>
      <c r="C5175" s="2"/>
      <c r="E5175" s="2"/>
    </row>
    <row r="5176" spans="2:5" x14ac:dyDescent="0.35">
      <c r="B5176" s="42"/>
      <c r="C5176" s="2"/>
      <c r="E5176" s="2"/>
    </row>
    <row r="5177" spans="2:5" x14ac:dyDescent="0.35">
      <c r="B5177" s="42"/>
      <c r="C5177" s="2"/>
      <c r="E5177" s="2"/>
    </row>
    <row r="5178" spans="2:5" x14ac:dyDescent="0.35">
      <c r="B5178" s="42"/>
      <c r="C5178" s="2"/>
      <c r="E5178" s="2"/>
    </row>
    <row r="5179" spans="2:5" x14ac:dyDescent="0.35">
      <c r="B5179" s="42"/>
      <c r="C5179" s="2"/>
      <c r="E5179" s="2"/>
    </row>
    <row r="5180" spans="2:5" x14ac:dyDescent="0.35">
      <c r="B5180" s="42"/>
      <c r="C5180" s="2"/>
      <c r="E5180" s="2"/>
    </row>
    <row r="5181" spans="2:5" x14ac:dyDescent="0.35">
      <c r="B5181" s="42"/>
      <c r="C5181" s="2"/>
      <c r="E5181" s="2"/>
    </row>
    <row r="5182" spans="2:5" x14ac:dyDescent="0.35">
      <c r="B5182" s="42"/>
      <c r="C5182" s="2"/>
      <c r="E5182" s="2"/>
    </row>
    <row r="5183" spans="2:5" x14ac:dyDescent="0.35">
      <c r="B5183" s="42"/>
      <c r="C5183" s="2"/>
      <c r="E5183" s="2"/>
    </row>
    <row r="5184" spans="2:5" x14ac:dyDescent="0.35">
      <c r="B5184" s="42"/>
      <c r="C5184" s="2"/>
      <c r="E5184" s="2"/>
    </row>
    <row r="5185" spans="2:5" x14ac:dyDescent="0.35">
      <c r="B5185" s="42"/>
      <c r="C5185" s="2"/>
      <c r="E5185" s="2"/>
    </row>
    <row r="5186" spans="2:5" x14ac:dyDescent="0.35">
      <c r="B5186" s="42"/>
      <c r="C5186" s="2"/>
      <c r="E5186" s="2"/>
    </row>
    <row r="5187" spans="2:5" x14ac:dyDescent="0.35">
      <c r="B5187" s="42"/>
      <c r="C5187" s="2"/>
      <c r="E5187" s="2"/>
    </row>
    <row r="5188" spans="2:5" x14ac:dyDescent="0.35">
      <c r="B5188" s="42"/>
      <c r="C5188" s="2"/>
      <c r="E5188" s="2"/>
    </row>
    <row r="5189" spans="2:5" x14ac:dyDescent="0.35">
      <c r="B5189" s="42"/>
      <c r="C5189" s="2"/>
      <c r="E5189" s="2"/>
    </row>
    <row r="5190" spans="2:5" x14ac:dyDescent="0.35">
      <c r="B5190" s="42"/>
      <c r="C5190" s="2"/>
      <c r="E5190" s="2"/>
    </row>
    <row r="5191" spans="2:5" x14ac:dyDescent="0.35">
      <c r="B5191" s="42"/>
      <c r="C5191" s="2"/>
      <c r="E5191" s="2"/>
    </row>
    <row r="5192" spans="2:5" x14ac:dyDescent="0.35">
      <c r="B5192" s="42"/>
      <c r="C5192" s="2"/>
      <c r="E5192" s="2"/>
    </row>
    <row r="5193" spans="2:5" x14ac:dyDescent="0.35">
      <c r="B5193" s="42"/>
      <c r="C5193" s="2"/>
      <c r="E5193" s="2"/>
    </row>
    <row r="5194" spans="2:5" x14ac:dyDescent="0.35">
      <c r="B5194" s="42"/>
      <c r="C5194" s="2"/>
      <c r="E5194" s="2"/>
    </row>
    <row r="5195" spans="2:5" x14ac:dyDescent="0.35">
      <c r="B5195" s="42"/>
      <c r="C5195" s="2"/>
      <c r="E5195" s="2"/>
    </row>
    <row r="5196" spans="2:5" x14ac:dyDescent="0.35">
      <c r="B5196" s="42"/>
      <c r="C5196" s="2"/>
      <c r="E5196" s="2"/>
    </row>
    <row r="5197" spans="2:5" x14ac:dyDescent="0.35">
      <c r="B5197" s="42"/>
      <c r="C5197" s="2"/>
      <c r="E5197" s="2"/>
    </row>
    <row r="5198" spans="2:5" x14ac:dyDescent="0.35">
      <c r="B5198" s="42"/>
      <c r="C5198" s="2"/>
      <c r="E5198" s="2"/>
    </row>
    <row r="5199" spans="2:5" x14ac:dyDescent="0.35">
      <c r="B5199" s="42"/>
      <c r="C5199" s="2"/>
      <c r="E5199" s="2"/>
    </row>
    <row r="5200" spans="2:5" x14ac:dyDescent="0.35">
      <c r="B5200" s="42"/>
      <c r="C5200" s="2"/>
      <c r="E5200" s="2"/>
    </row>
    <row r="5201" spans="2:5" x14ac:dyDescent="0.35">
      <c r="B5201" s="42"/>
      <c r="C5201" s="2"/>
      <c r="E5201" s="2"/>
    </row>
    <row r="5202" spans="2:5" x14ac:dyDescent="0.35">
      <c r="B5202" s="42"/>
      <c r="C5202" s="2"/>
      <c r="E5202" s="2"/>
    </row>
    <row r="5203" spans="2:5" x14ac:dyDescent="0.35">
      <c r="B5203" s="42"/>
      <c r="C5203" s="2"/>
      <c r="E5203" s="2"/>
    </row>
    <row r="5204" spans="2:5" x14ac:dyDescent="0.35">
      <c r="B5204" s="42"/>
      <c r="C5204" s="2"/>
      <c r="E5204" s="2"/>
    </row>
    <row r="5205" spans="2:5" x14ac:dyDescent="0.35">
      <c r="B5205" s="42"/>
      <c r="C5205" s="2"/>
      <c r="E5205" s="2"/>
    </row>
    <row r="5206" spans="2:5" x14ac:dyDescent="0.35">
      <c r="B5206" s="42"/>
      <c r="C5206" s="2"/>
      <c r="E5206" s="2"/>
    </row>
    <row r="5207" spans="2:5" x14ac:dyDescent="0.35">
      <c r="B5207" s="42"/>
      <c r="C5207" s="2"/>
      <c r="E5207" s="2"/>
    </row>
    <row r="5208" spans="2:5" x14ac:dyDescent="0.35">
      <c r="B5208" s="42"/>
      <c r="C5208" s="2"/>
      <c r="E5208" s="2"/>
    </row>
    <row r="5209" spans="2:5" x14ac:dyDescent="0.35">
      <c r="B5209" s="42"/>
      <c r="C5209" s="2"/>
      <c r="E5209" s="2"/>
    </row>
    <row r="5210" spans="2:5" x14ac:dyDescent="0.35">
      <c r="B5210" s="42"/>
      <c r="C5210" s="2"/>
      <c r="E5210" s="2"/>
    </row>
    <row r="5211" spans="2:5" x14ac:dyDescent="0.35">
      <c r="B5211" s="42"/>
      <c r="C5211" s="2"/>
      <c r="E5211" s="2"/>
    </row>
    <row r="5212" spans="2:5" x14ac:dyDescent="0.35">
      <c r="B5212" s="42"/>
      <c r="C5212" s="2"/>
      <c r="E5212" s="2"/>
    </row>
    <row r="5213" spans="2:5" x14ac:dyDescent="0.35">
      <c r="B5213" s="42"/>
      <c r="C5213" s="2"/>
      <c r="E5213" s="2"/>
    </row>
    <row r="5214" spans="2:5" x14ac:dyDescent="0.35">
      <c r="B5214" s="42"/>
      <c r="C5214" s="2"/>
      <c r="E5214" s="2"/>
    </row>
    <row r="5215" spans="2:5" x14ac:dyDescent="0.35">
      <c r="B5215" s="42"/>
      <c r="C5215" s="2"/>
      <c r="E5215" s="2"/>
    </row>
    <row r="5216" spans="2:5" x14ac:dyDescent="0.35">
      <c r="B5216" s="42"/>
      <c r="C5216" s="2"/>
      <c r="E5216" s="2"/>
    </row>
    <row r="5217" spans="2:5" x14ac:dyDescent="0.35">
      <c r="B5217" s="42"/>
      <c r="C5217" s="2"/>
      <c r="E5217" s="2"/>
    </row>
    <row r="5218" spans="2:5" x14ac:dyDescent="0.35">
      <c r="B5218" s="42"/>
      <c r="C5218" s="2"/>
      <c r="E5218" s="2"/>
    </row>
    <row r="5219" spans="2:5" x14ac:dyDescent="0.35">
      <c r="B5219" s="42"/>
      <c r="C5219" s="2"/>
      <c r="E5219" s="2"/>
    </row>
    <row r="5220" spans="2:5" x14ac:dyDescent="0.35">
      <c r="B5220" s="42"/>
      <c r="C5220" s="2"/>
      <c r="E5220" s="2"/>
    </row>
    <row r="5221" spans="2:5" x14ac:dyDescent="0.35">
      <c r="B5221" s="42"/>
      <c r="C5221" s="2"/>
      <c r="E5221" s="2"/>
    </row>
    <row r="5222" spans="2:5" x14ac:dyDescent="0.35">
      <c r="B5222" s="42"/>
      <c r="C5222" s="2"/>
      <c r="E5222" s="2"/>
    </row>
    <row r="5223" spans="2:5" x14ac:dyDescent="0.35">
      <c r="B5223" s="42"/>
      <c r="C5223" s="2"/>
      <c r="E5223" s="2"/>
    </row>
    <row r="5224" spans="2:5" x14ac:dyDescent="0.35">
      <c r="B5224" s="42"/>
      <c r="C5224" s="2"/>
      <c r="E5224" s="2"/>
    </row>
    <row r="5225" spans="2:5" x14ac:dyDescent="0.35">
      <c r="B5225" s="42"/>
      <c r="C5225" s="2"/>
      <c r="E5225" s="2"/>
    </row>
    <row r="5226" spans="2:5" x14ac:dyDescent="0.35">
      <c r="B5226" s="42"/>
      <c r="C5226" s="2"/>
      <c r="E5226" s="2"/>
    </row>
    <row r="5227" spans="2:5" x14ac:dyDescent="0.35">
      <c r="B5227" s="42"/>
      <c r="C5227" s="2"/>
      <c r="E5227" s="2"/>
    </row>
    <row r="5228" spans="2:5" x14ac:dyDescent="0.35">
      <c r="B5228" s="42"/>
      <c r="C5228" s="2"/>
      <c r="E5228" s="2"/>
    </row>
    <row r="5229" spans="2:5" x14ac:dyDescent="0.35">
      <c r="B5229" s="42"/>
      <c r="C5229" s="2"/>
      <c r="E5229" s="2"/>
    </row>
    <row r="5230" spans="2:5" x14ac:dyDescent="0.35">
      <c r="B5230" s="42"/>
      <c r="C5230" s="2"/>
      <c r="E5230" s="2"/>
    </row>
    <row r="5231" spans="2:5" x14ac:dyDescent="0.35">
      <c r="B5231" s="42"/>
      <c r="C5231" s="2"/>
      <c r="E5231" s="2"/>
    </row>
    <row r="5232" spans="2:5" x14ac:dyDescent="0.35">
      <c r="B5232" s="42"/>
      <c r="C5232" s="2"/>
      <c r="E5232" s="2"/>
    </row>
    <row r="5233" spans="2:5" x14ac:dyDescent="0.35">
      <c r="B5233" s="42"/>
      <c r="C5233" s="2"/>
      <c r="E5233" s="2"/>
    </row>
    <row r="5234" spans="2:5" x14ac:dyDescent="0.35">
      <c r="B5234" s="42"/>
      <c r="C5234" s="2"/>
      <c r="E5234" s="2"/>
    </row>
    <row r="5235" spans="2:5" x14ac:dyDescent="0.35">
      <c r="B5235" s="42"/>
      <c r="C5235" s="2"/>
      <c r="E5235" s="2"/>
    </row>
    <row r="5236" spans="2:5" x14ac:dyDescent="0.35">
      <c r="B5236" s="42"/>
      <c r="C5236" s="2"/>
      <c r="E5236" s="2"/>
    </row>
    <row r="5237" spans="2:5" x14ac:dyDescent="0.35">
      <c r="B5237" s="42"/>
      <c r="C5237" s="2"/>
      <c r="E5237" s="2"/>
    </row>
    <row r="5238" spans="2:5" x14ac:dyDescent="0.35">
      <c r="B5238" s="42"/>
      <c r="C5238" s="2"/>
      <c r="E5238" s="2"/>
    </row>
    <row r="5239" spans="2:5" x14ac:dyDescent="0.35">
      <c r="B5239" s="42"/>
      <c r="C5239" s="2"/>
      <c r="E5239" s="2"/>
    </row>
    <row r="5240" spans="2:5" x14ac:dyDescent="0.35">
      <c r="B5240" s="42"/>
      <c r="C5240" s="2"/>
      <c r="E5240" s="2"/>
    </row>
    <row r="5241" spans="2:5" x14ac:dyDescent="0.35">
      <c r="B5241" s="42"/>
      <c r="C5241" s="2"/>
      <c r="E5241" s="2"/>
    </row>
    <row r="5242" spans="2:5" x14ac:dyDescent="0.35">
      <c r="B5242" s="42"/>
      <c r="C5242" s="2"/>
      <c r="E5242" s="2"/>
    </row>
    <row r="5243" spans="2:5" x14ac:dyDescent="0.35">
      <c r="B5243" s="42"/>
      <c r="C5243" s="2"/>
      <c r="E5243" s="2"/>
    </row>
    <row r="5244" spans="2:5" x14ac:dyDescent="0.35">
      <c r="B5244" s="42"/>
      <c r="C5244" s="2"/>
      <c r="E5244" s="2"/>
    </row>
    <row r="5245" spans="2:5" x14ac:dyDescent="0.35">
      <c r="B5245" s="42"/>
      <c r="C5245" s="2"/>
      <c r="E5245" s="2"/>
    </row>
    <row r="5246" spans="2:5" x14ac:dyDescent="0.35">
      <c r="B5246" s="42"/>
      <c r="C5246" s="2"/>
      <c r="E5246" s="2"/>
    </row>
    <row r="5247" spans="2:5" x14ac:dyDescent="0.35">
      <c r="B5247" s="42"/>
      <c r="C5247" s="2"/>
      <c r="E5247" s="2"/>
    </row>
    <row r="5248" spans="2:5" x14ac:dyDescent="0.35">
      <c r="B5248" s="42"/>
      <c r="C5248" s="2"/>
      <c r="E5248" s="2"/>
    </row>
    <row r="5249" spans="2:5" x14ac:dyDescent="0.35">
      <c r="B5249" s="42"/>
      <c r="C5249" s="2"/>
      <c r="E5249" s="2"/>
    </row>
    <row r="5250" spans="2:5" x14ac:dyDescent="0.35">
      <c r="B5250" s="42"/>
      <c r="C5250" s="2"/>
      <c r="E5250" s="2"/>
    </row>
    <row r="5251" spans="2:5" x14ac:dyDescent="0.35">
      <c r="B5251" s="42"/>
      <c r="C5251" s="2"/>
      <c r="E5251" s="2"/>
    </row>
    <row r="5252" spans="2:5" x14ac:dyDescent="0.35">
      <c r="B5252" s="42"/>
      <c r="C5252" s="2"/>
      <c r="E5252" s="2"/>
    </row>
    <row r="5253" spans="2:5" x14ac:dyDescent="0.35">
      <c r="B5253" s="42"/>
      <c r="C5253" s="2"/>
      <c r="E5253" s="2"/>
    </row>
    <row r="5254" spans="2:5" x14ac:dyDescent="0.35">
      <c r="B5254" s="42"/>
      <c r="C5254" s="2"/>
      <c r="E5254" s="2"/>
    </row>
    <row r="5255" spans="2:5" x14ac:dyDescent="0.35">
      <c r="B5255" s="42"/>
      <c r="C5255" s="2"/>
      <c r="E5255" s="2"/>
    </row>
    <row r="5256" spans="2:5" x14ac:dyDescent="0.35">
      <c r="B5256" s="42"/>
      <c r="C5256" s="2"/>
      <c r="E5256" s="2"/>
    </row>
    <row r="5257" spans="2:5" x14ac:dyDescent="0.35">
      <c r="B5257" s="42"/>
      <c r="C5257" s="2"/>
      <c r="E5257" s="2"/>
    </row>
    <row r="5258" spans="2:5" x14ac:dyDescent="0.35">
      <c r="B5258" s="42"/>
      <c r="C5258" s="2"/>
      <c r="E5258" s="2"/>
    </row>
    <row r="5259" spans="2:5" x14ac:dyDescent="0.35">
      <c r="B5259" s="42"/>
      <c r="C5259" s="2"/>
      <c r="E5259" s="2"/>
    </row>
    <row r="5260" spans="2:5" x14ac:dyDescent="0.35">
      <c r="B5260" s="42"/>
      <c r="C5260" s="2"/>
      <c r="E5260" s="2"/>
    </row>
    <row r="5261" spans="2:5" x14ac:dyDescent="0.35">
      <c r="B5261" s="42"/>
      <c r="C5261" s="2"/>
      <c r="E5261" s="2"/>
    </row>
    <row r="5262" spans="2:5" x14ac:dyDescent="0.35">
      <c r="B5262" s="42"/>
      <c r="C5262" s="2"/>
      <c r="E5262" s="2"/>
    </row>
    <row r="5263" spans="2:5" x14ac:dyDescent="0.35">
      <c r="B5263" s="42"/>
      <c r="C5263" s="2"/>
      <c r="E5263" s="2"/>
    </row>
    <row r="5264" spans="2:5" x14ac:dyDescent="0.35">
      <c r="B5264" s="42"/>
      <c r="C5264" s="2"/>
      <c r="E5264" s="2"/>
    </row>
    <row r="5265" spans="2:5" x14ac:dyDescent="0.35">
      <c r="B5265" s="42"/>
      <c r="C5265" s="2"/>
      <c r="E5265" s="2"/>
    </row>
    <row r="5266" spans="2:5" x14ac:dyDescent="0.35">
      <c r="B5266" s="42"/>
      <c r="C5266" s="2"/>
      <c r="E5266" s="2"/>
    </row>
    <row r="5267" spans="2:5" x14ac:dyDescent="0.35">
      <c r="B5267" s="42"/>
      <c r="C5267" s="2"/>
      <c r="E5267" s="2"/>
    </row>
    <row r="5268" spans="2:5" x14ac:dyDescent="0.35">
      <c r="B5268" s="42"/>
      <c r="C5268" s="2"/>
      <c r="E5268" s="2"/>
    </row>
    <row r="5269" spans="2:5" x14ac:dyDescent="0.35">
      <c r="B5269" s="42"/>
      <c r="C5269" s="2"/>
      <c r="E5269" s="2"/>
    </row>
    <row r="5270" spans="2:5" x14ac:dyDescent="0.35">
      <c r="B5270" s="42"/>
      <c r="C5270" s="2"/>
      <c r="E5270" s="2"/>
    </row>
    <row r="5271" spans="2:5" x14ac:dyDescent="0.35">
      <c r="B5271" s="42"/>
      <c r="C5271" s="2"/>
      <c r="E5271" s="2"/>
    </row>
    <row r="5272" spans="2:5" x14ac:dyDescent="0.35">
      <c r="B5272" s="42"/>
      <c r="C5272" s="2"/>
      <c r="E5272" s="2"/>
    </row>
    <row r="5273" spans="2:5" x14ac:dyDescent="0.35">
      <c r="B5273" s="42"/>
      <c r="C5273" s="2"/>
      <c r="E5273" s="2"/>
    </row>
    <row r="5274" spans="2:5" x14ac:dyDescent="0.35">
      <c r="B5274" s="42"/>
      <c r="C5274" s="2"/>
      <c r="E5274" s="2"/>
    </row>
    <row r="5275" spans="2:5" x14ac:dyDescent="0.35">
      <c r="B5275" s="42"/>
      <c r="C5275" s="2"/>
      <c r="E5275" s="2"/>
    </row>
    <row r="5276" spans="2:5" x14ac:dyDescent="0.35">
      <c r="B5276" s="42"/>
      <c r="C5276" s="2"/>
      <c r="E5276" s="2"/>
    </row>
    <row r="5277" spans="2:5" x14ac:dyDescent="0.35">
      <c r="B5277" s="42"/>
      <c r="C5277" s="2"/>
      <c r="E5277" s="2"/>
    </row>
    <row r="5278" spans="2:5" x14ac:dyDescent="0.35">
      <c r="B5278" s="42"/>
      <c r="C5278" s="2"/>
      <c r="E5278" s="2"/>
    </row>
    <row r="5279" spans="2:5" x14ac:dyDescent="0.35">
      <c r="B5279" s="42"/>
      <c r="C5279" s="2"/>
      <c r="E5279" s="2"/>
    </row>
    <row r="5280" spans="2:5" x14ac:dyDescent="0.35">
      <c r="B5280" s="42"/>
      <c r="C5280" s="2"/>
      <c r="E5280" s="2"/>
    </row>
    <row r="5281" spans="2:5" x14ac:dyDescent="0.35">
      <c r="B5281" s="42"/>
      <c r="C5281" s="2"/>
      <c r="E5281" s="2"/>
    </row>
    <row r="5282" spans="2:5" x14ac:dyDescent="0.35">
      <c r="B5282" s="42"/>
      <c r="C5282" s="2"/>
      <c r="E5282" s="2"/>
    </row>
    <row r="5283" spans="2:5" x14ac:dyDescent="0.35">
      <c r="B5283" s="42"/>
      <c r="C5283" s="2"/>
      <c r="E5283" s="2"/>
    </row>
    <row r="5284" spans="2:5" x14ac:dyDescent="0.35">
      <c r="B5284" s="42"/>
      <c r="C5284" s="2"/>
      <c r="E5284" s="2"/>
    </row>
    <row r="5285" spans="2:5" x14ac:dyDescent="0.35">
      <c r="B5285" s="42"/>
      <c r="C5285" s="2"/>
      <c r="E5285" s="2"/>
    </row>
    <row r="5286" spans="2:5" x14ac:dyDescent="0.35">
      <c r="B5286" s="42"/>
      <c r="C5286" s="2"/>
      <c r="E5286" s="2"/>
    </row>
    <row r="5287" spans="2:5" x14ac:dyDescent="0.35">
      <c r="B5287" s="42"/>
      <c r="C5287" s="2"/>
      <c r="E5287" s="2"/>
    </row>
    <row r="5288" spans="2:5" x14ac:dyDescent="0.35">
      <c r="B5288" s="42"/>
      <c r="C5288" s="2"/>
      <c r="E5288" s="2"/>
    </row>
    <row r="5289" spans="2:5" x14ac:dyDescent="0.35">
      <c r="B5289" s="42"/>
      <c r="C5289" s="2"/>
      <c r="E5289" s="2"/>
    </row>
    <row r="5290" spans="2:5" x14ac:dyDescent="0.35">
      <c r="B5290" s="42"/>
      <c r="C5290" s="2"/>
      <c r="E5290" s="2"/>
    </row>
    <row r="5291" spans="2:5" x14ac:dyDescent="0.35">
      <c r="B5291" s="42"/>
      <c r="C5291" s="2"/>
      <c r="E5291" s="2"/>
    </row>
    <row r="5292" spans="2:5" x14ac:dyDescent="0.35">
      <c r="B5292" s="42"/>
      <c r="C5292" s="2"/>
      <c r="E5292" s="2"/>
    </row>
    <row r="5293" spans="2:5" x14ac:dyDescent="0.35">
      <c r="B5293" s="42"/>
      <c r="C5293" s="2"/>
      <c r="E5293" s="2"/>
    </row>
    <row r="5294" spans="2:5" x14ac:dyDescent="0.35">
      <c r="B5294" s="42"/>
      <c r="C5294" s="2"/>
      <c r="E5294" s="2"/>
    </row>
    <row r="5295" spans="2:5" x14ac:dyDescent="0.35">
      <c r="B5295" s="42"/>
      <c r="C5295" s="2"/>
      <c r="E5295" s="2"/>
    </row>
    <row r="5296" spans="2:5" x14ac:dyDescent="0.35">
      <c r="B5296" s="42"/>
      <c r="C5296" s="2"/>
      <c r="E5296" s="2"/>
    </row>
    <row r="5297" spans="2:5" x14ac:dyDescent="0.35">
      <c r="B5297" s="42"/>
      <c r="C5297" s="2"/>
      <c r="E5297" s="2"/>
    </row>
    <row r="5298" spans="2:5" x14ac:dyDescent="0.35">
      <c r="B5298" s="42"/>
      <c r="C5298" s="2"/>
      <c r="E5298" s="2"/>
    </row>
    <row r="5299" spans="2:5" x14ac:dyDescent="0.35">
      <c r="B5299" s="42"/>
      <c r="C5299" s="2"/>
      <c r="E5299" s="2"/>
    </row>
    <row r="5300" spans="2:5" x14ac:dyDescent="0.35">
      <c r="B5300" s="42"/>
      <c r="C5300" s="2"/>
      <c r="E5300" s="2"/>
    </row>
    <row r="5301" spans="2:5" x14ac:dyDescent="0.35">
      <c r="B5301" s="42"/>
      <c r="C5301" s="2"/>
      <c r="E5301" s="2"/>
    </row>
    <row r="5302" spans="2:5" x14ac:dyDescent="0.35">
      <c r="B5302" s="42"/>
      <c r="C5302" s="2"/>
      <c r="E5302" s="2"/>
    </row>
    <row r="5303" spans="2:5" x14ac:dyDescent="0.35">
      <c r="B5303" s="42"/>
      <c r="C5303" s="2"/>
      <c r="E5303" s="2"/>
    </row>
    <row r="5304" spans="2:5" x14ac:dyDescent="0.35">
      <c r="B5304" s="42"/>
      <c r="C5304" s="2"/>
      <c r="E5304" s="2"/>
    </row>
    <row r="5305" spans="2:5" x14ac:dyDescent="0.35">
      <c r="B5305" s="42"/>
      <c r="C5305" s="2"/>
      <c r="E5305" s="2"/>
    </row>
    <row r="5306" spans="2:5" x14ac:dyDescent="0.35">
      <c r="B5306" s="42"/>
      <c r="C5306" s="2"/>
      <c r="E5306" s="2"/>
    </row>
    <row r="5307" spans="2:5" x14ac:dyDescent="0.35">
      <c r="B5307" s="42"/>
      <c r="C5307" s="2"/>
      <c r="E5307" s="2"/>
    </row>
    <row r="5308" spans="2:5" x14ac:dyDescent="0.35">
      <c r="B5308" s="42"/>
      <c r="C5308" s="2"/>
      <c r="E5308" s="2"/>
    </row>
    <row r="5309" spans="2:5" x14ac:dyDescent="0.35">
      <c r="B5309" s="42"/>
      <c r="C5309" s="2"/>
      <c r="E5309" s="2"/>
    </row>
    <row r="5310" spans="2:5" x14ac:dyDescent="0.35">
      <c r="B5310" s="42"/>
      <c r="C5310" s="2"/>
      <c r="E5310" s="2"/>
    </row>
    <row r="5311" spans="2:5" x14ac:dyDescent="0.35">
      <c r="B5311" s="42"/>
      <c r="C5311" s="2"/>
      <c r="E5311" s="2"/>
    </row>
    <row r="5312" spans="2:5" x14ac:dyDescent="0.35">
      <c r="B5312" s="42"/>
      <c r="C5312" s="2"/>
      <c r="E5312" s="2"/>
    </row>
    <row r="5313" spans="2:5" x14ac:dyDescent="0.35">
      <c r="B5313" s="42"/>
      <c r="C5313" s="2"/>
      <c r="E5313" s="2"/>
    </row>
    <row r="5314" spans="2:5" x14ac:dyDescent="0.35">
      <c r="B5314" s="42"/>
      <c r="C5314" s="2"/>
      <c r="E5314" s="2"/>
    </row>
    <row r="5315" spans="2:5" x14ac:dyDescent="0.35">
      <c r="B5315" s="42"/>
      <c r="C5315" s="2"/>
      <c r="E5315" s="2"/>
    </row>
    <row r="5316" spans="2:5" x14ac:dyDescent="0.35">
      <c r="B5316" s="42"/>
      <c r="C5316" s="2"/>
      <c r="E5316" s="2"/>
    </row>
    <row r="5317" spans="2:5" x14ac:dyDescent="0.35">
      <c r="B5317" s="42"/>
      <c r="C5317" s="2"/>
      <c r="E5317" s="2"/>
    </row>
    <row r="5318" spans="2:5" x14ac:dyDescent="0.35">
      <c r="B5318" s="42"/>
      <c r="C5318" s="2"/>
      <c r="E5318" s="2"/>
    </row>
    <row r="5319" spans="2:5" x14ac:dyDescent="0.35">
      <c r="B5319" s="42"/>
      <c r="C5319" s="2"/>
      <c r="E5319" s="2"/>
    </row>
    <row r="5320" spans="2:5" x14ac:dyDescent="0.35">
      <c r="B5320" s="42"/>
      <c r="C5320" s="2"/>
      <c r="E5320" s="2"/>
    </row>
    <row r="5321" spans="2:5" x14ac:dyDescent="0.35">
      <c r="B5321" s="42"/>
      <c r="C5321" s="2"/>
      <c r="E5321" s="2"/>
    </row>
    <row r="5322" spans="2:5" x14ac:dyDescent="0.35">
      <c r="B5322" s="42"/>
      <c r="C5322" s="2"/>
      <c r="E5322" s="2"/>
    </row>
    <row r="5323" spans="2:5" x14ac:dyDescent="0.35">
      <c r="B5323" s="42"/>
      <c r="C5323" s="2"/>
      <c r="E5323" s="2"/>
    </row>
    <row r="5324" spans="2:5" x14ac:dyDescent="0.35">
      <c r="B5324" s="42"/>
      <c r="C5324" s="2"/>
      <c r="E5324" s="2"/>
    </row>
    <row r="5325" spans="2:5" x14ac:dyDescent="0.35">
      <c r="B5325" s="42"/>
      <c r="C5325" s="2"/>
      <c r="E5325" s="2"/>
    </row>
    <row r="5326" spans="2:5" x14ac:dyDescent="0.35">
      <c r="B5326" s="42"/>
      <c r="C5326" s="2"/>
      <c r="E5326" s="2"/>
    </row>
    <row r="5327" spans="2:5" x14ac:dyDescent="0.35">
      <c r="B5327" s="42"/>
      <c r="C5327" s="2"/>
      <c r="E5327" s="2"/>
    </row>
    <row r="5328" spans="2:5" x14ac:dyDescent="0.35">
      <c r="B5328" s="42"/>
      <c r="C5328" s="2"/>
      <c r="E5328" s="2"/>
    </row>
    <row r="5329" spans="2:5" x14ac:dyDescent="0.35">
      <c r="B5329" s="42"/>
      <c r="C5329" s="2"/>
      <c r="E5329" s="2"/>
    </row>
    <row r="5330" spans="2:5" x14ac:dyDescent="0.35">
      <c r="B5330" s="42"/>
      <c r="C5330" s="2"/>
      <c r="E5330" s="2"/>
    </row>
    <row r="5331" spans="2:5" x14ac:dyDescent="0.35">
      <c r="B5331" s="42"/>
      <c r="C5331" s="2"/>
      <c r="E5331" s="2"/>
    </row>
    <row r="5332" spans="2:5" x14ac:dyDescent="0.35">
      <c r="B5332" s="42"/>
      <c r="C5332" s="2"/>
      <c r="E5332" s="2"/>
    </row>
    <row r="5333" spans="2:5" x14ac:dyDescent="0.35">
      <c r="B5333" s="42"/>
      <c r="C5333" s="2"/>
      <c r="E5333" s="2"/>
    </row>
    <row r="5334" spans="2:5" x14ac:dyDescent="0.35">
      <c r="B5334" s="42"/>
      <c r="C5334" s="2"/>
      <c r="E5334" s="2"/>
    </row>
    <row r="5335" spans="2:5" x14ac:dyDescent="0.35">
      <c r="B5335" s="42"/>
      <c r="C5335" s="2"/>
      <c r="E5335" s="2"/>
    </row>
    <row r="5336" spans="2:5" x14ac:dyDescent="0.35">
      <c r="B5336" s="42"/>
      <c r="C5336" s="2"/>
      <c r="E5336" s="2"/>
    </row>
    <row r="5337" spans="2:5" x14ac:dyDescent="0.35">
      <c r="B5337" s="42"/>
      <c r="C5337" s="2"/>
      <c r="E5337" s="2"/>
    </row>
    <row r="5338" spans="2:5" x14ac:dyDescent="0.35">
      <c r="B5338" s="42"/>
      <c r="C5338" s="2"/>
      <c r="E5338" s="2"/>
    </row>
    <row r="5339" spans="2:5" x14ac:dyDescent="0.35">
      <c r="B5339" s="42"/>
      <c r="C5339" s="2"/>
      <c r="E5339" s="2"/>
    </row>
    <row r="5340" spans="2:5" x14ac:dyDescent="0.35">
      <c r="B5340" s="42"/>
      <c r="C5340" s="2"/>
      <c r="E5340" s="2"/>
    </row>
    <row r="5341" spans="2:5" x14ac:dyDescent="0.35">
      <c r="B5341" s="42"/>
      <c r="C5341" s="2"/>
      <c r="E5341" s="2"/>
    </row>
    <row r="5342" spans="2:5" x14ac:dyDescent="0.35">
      <c r="B5342" s="42"/>
      <c r="C5342" s="2"/>
      <c r="E5342" s="2"/>
    </row>
    <row r="5343" spans="2:5" x14ac:dyDescent="0.35">
      <c r="B5343" s="42"/>
      <c r="C5343" s="2"/>
      <c r="E5343" s="2"/>
    </row>
    <row r="5344" spans="2:5" x14ac:dyDescent="0.35">
      <c r="B5344" s="42"/>
      <c r="C5344" s="2"/>
      <c r="E5344" s="2"/>
    </row>
    <row r="5345" spans="2:5" x14ac:dyDescent="0.35">
      <c r="B5345" s="42"/>
      <c r="C5345" s="2"/>
      <c r="E5345" s="2"/>
    </row>
    <row r="5346" spans="2:5" x14ac:dyDescent="0.35">
      <c r="B5346" s="42"/>
      <c r="C5346" s="2"/>
      <c r="E5346" s="2"/>
    </row>
    <row r="5347" spans="2:5" x14ac:dyDescent="0.35">
      <c r="B5347" s="42"/>
      <c r="C5347" s="2"/>
      <c r="E5347" s="2"/>
    </row>
    <row r="5348" spans="2:5" x14ac:dyDescent="0.35">
      <c r="B5348" s="42"/>
      <c r="C5348" s="2"/>
      <c r="E5348" s="2"/>
    </row>
    <row r="5349" spans="2:5" x14ac:dyDescent="0.35">
      <c r="B5349" s="42"/>
      <c r="C5349" s="2"/>
      <c r="E5349" s="2"/>
    </row>
    <row r="5350" spans="2:5" x14ac:dyDescent="0.35">
      <c r="B5350" s="42"/>
      <c r="C5350" s="2"/>
      <c r="E5350" s="2"/>
    </row>
    <row r="5351" spans="2:5" x14ac:dyDescent="0.35">
      <c r="B5351" s="42"/>
      <c r="C5351" s="2"/>
      <c r="E5351" s="2"/>
    </row>
    <row r="5352" spans="2:5" x14ac:dyDescent="0.35">
      <c r="B5352" s="42"/>
      <c r="C5352" s="2"/>
      <c r="E5352" s="2"/>
    </row>
    <row r="5353" spans="2:5" x14ac:dyDescent="0.35">
      <c r="B5353" s="42"/>
      <c r="C5353" s="2"/>
      <c r="E5353" s="2"/>
    </row>
    <row r="5354" spans="2:5" x14ac:dyDescent="0.35">
      <c r="B5354" s="42"/>
      <c r="C5354" s="2"/>
      <c r="E5354" s="2"/>
    </row>
    <row r="5355" spans="2:5" x14ac:dyDescent="0.35">
      <c r="B5355" s="42"/>
      <c r="C5355" s="2"/>
      <c r="E5355" s="2"/>
    </row>
    <row r="5356" spans="2:5" x14ac:dyDescent="0.35">
      <c r="B5356" s="42"/>
      <c r="C5356" s="2"/>
      <c r="E5356" s="2"/>
    </row>
    <row r="5357" spans="2:5" x14ac:dyDescent="0.35">
      <c r="B5357" s="42"/>
      <c r="C5357" s="2"/>
      <c r="E5357" s="2"/>
    </row>
    <row r="5358" spans="2:5" x14ac:dyDescent="0.35">
      <c r="B5358" s="42"/>
      <c r="C5358" s="2"/>
      <c r="E5358" s="2"/>
    </row>
    <row r="5359" spans="2:5" x14ac:dyDescent="0.35">
      <c r="B5359" s="42"/>
      <c r="C5359" s="2"/>
      <c r="E5359" s="2"/>
    </row>
    <row r="5360" spans="2:5" x14ac:dyDescent="0.35">
      <c r="B5360" s="42"/>
      <c r="C5360" s="2"/>
      <c r="E5360" s="2"/>
    </row>
    <row r="5361" spans="2:5" x14ac:dyDescent="0.35">
      <c r="B5361" s="42"/>
      <c r="C5361" s="2"/>
      <c r="E5361" s="2"/>
    </row>
    <row r="5362" spans="2:5" x14ac:dyDescent="0.35">
      <c r="B5362" s="42"/>
      <c r="C5362" s="2"/>
      <c r="E5362" s="2"/>
    </row>
    <row r="5363" spans="2:5" x14ac:dyDescent="0.35">
      <c r="B5363" s="42"/>
      <c r="C5363" s="2"/>
      <c r="E5363" s="2"/>
    </row>
    <row r="5364" spans="2:5" x14ac:dyDescent="0.35">
      <c r="B5364" s="42"/>
      <c r="C5364" s="2"/>
      <c r="E5364" s="2"/>
    </row>
    <row r="5365" spans="2:5" x14ac:dyDescent="0.35">
      <c r="B5365" s="42"/>
      <c r="C5365" s="2"/>
      <c r="E5365" s="2"/>
    </row>
    <row r="5366" spans="2:5" x14ac:dyDescent="0.35">
      <c r="B5366" s="42"/>
      <c r="C5366" s="2"/>
      <c r="E5366" s="2"/>
    </row>
    <row r="5367" spans="2:5" x14ac:dyDescent="0.35">
      <c r="B5367" s="42"/>
      <c r="C5367" s="2"/>
      <c r="E5367" s="2"/>
    </row>
    <row r="5368" spans="2:5" x14ac:dyDescent="0.35">
      <c r="B5368" s="42"/>
      <c r="C5368" s="2"/>
      <c r="E5368" s="2"/>
    </row>
    <row r="5369" spans="2:5" x14ac:dyDescent="0.35">
      <c r="B5369" s="42"/>
      <c r="C5369" s="2"/>
      <c r="E5369" s="2"/>
    </row>
    <row r="5370" spans="2:5" x14ac:dyDescent="0.35">
      <c r="B5370" s="42"/>
      <c r="C5370" s="2"/>
      <c r="E5370" s="2"/>
    </row>
    <row r="5371" spans="2:5" x14ac:dyDescent="0.35">
      <c r="B5371" s="42"/>
      <c r="C5371" s="2"/>
      <c r="E5371" s="2"/>
    </row>
    <row r="5372" spans="2:5" x14ac:dyDescent="0.35">
      <c r="B5372" s="42"/>
      <c r="C5372" s="2"/>
      <c r="E5372" s="2"/>
    </row>
    <row r="5373" spans="2:5" x14ac:dyDescent="0.35">
      <c r="B5373" s="42"/>
      <c r="C5373" s="2"/>
      <c r="E5373" s="2"/>
    </row>
    <row r="5374" spans="2:5" x14ac:dyDescent="0.35">
      <c r="B5374" s="42"/>
      <c r="C5374" s="2"/>
      <c r="E5374" s="2"/>
    </row>
    <row r="5375" spans="2:5" x14ac:dyDescent="0.35">
      <c r="B5375" s="42"/>
      <c r="C5375" s="2"/>
      <c r="E5375" s="2"/>
    </row>
    <row r="5376" spans="2:5" x14ac:dyDescent="0.35">
      <c r="B5376" s="42"/>
      <c r="C5376" s="2"/>
      <c r="E5376" s="2"/>
    </row>
    <row r="5377" spans="2:5" x14ac:dyDescent="0.35">
      <c r="B5377" s="42"/>
      <c r="C5377" s="2"/>
      <c r="E5377" s="2"/>
    </row>
    <row r="5378" spans="2:5" x14ac:dyDescent="0.35">
      <c r="B5378" s="42"/>
      <c r="C5378" s="2"/>
      <c r="E5378" s="2"/>
    </row>
    <row r="5379" spans="2:5" x14ac:dyDescent="0.35">
      <c r="B5379" s="42"/>
      <c r="C5379" s="2"/>
      <c r="E5379" s="2"/>
    </row>
    <row r="5380" spans="2:5" x14ac:dyDescent="0.35">
      <c r="B5380" s="42"/>
      <c r="C5380" s="2"/>
      <c r="E5380" s="2"/>
    </row>
    <row r="5381" spans="2:5" x14ac:dyDescent="0.35">
      <c r="B5381" s="42"/>
      <c r="C5381" s="2"/>
      <c r="E5381" s="2"/>
    </row>
    <row r="5382" spans="2:5" x14ac:dyDescent="0.35">
      <c r="B5382" s="42"/>
      <c r="C5382" s="2"/>
      <c r="E5382" s="2"/>
    </row>
    <row r="5383" spans="2:5" x14ac:dyDescent="0.35">
      <c r="B5383" s="42"/>
      <c r="C5383" s="2"/>
      <c r="E5383" s="2"/>
    </row>
    <row r="5384" spans="2:5" x14ac:dyDescent="0.35">
      <c r="B5384" s="42"/>
      <c r="C5384" s="2"/>
      <c r="E5384" s="2"/>
    </row>
    <row r="5385" spans="2:5" x14ac:dyDescent="0.35">
      <c r="B5385" s="42"/>
      <c r="C5385" s="2"/>
      <c r="E5385" s="2"/>
    </row>
    <row r="5386" spans="2:5" x14ac:dyDescent="0.35">
      <c r="B5386" s="42"/>
      <c r="C5386" s="2"/>
      <c r="E5386" s="2"/>
    </row>
    <row r="5387" spans="2:5" x14ac:dyDescent="0.35">
      <c r="B5387" s="42"/>
      <c r="C5387" s="2"/>
      <c r="E5387" s="2"/>
    </row>
    <row r="5388" spans="2:5" x14ac:dyDescent="0.35">
      <c r="B5388" s="42"/>
      <c r="C5388" s="2"/>
      <c r="E5388" s="2"/>
    </row>
    <row r="5389" spans="2:5" x14ac:dyDescent="0.35">
      <c r="B5389" s="42"/>
      <c r="C5389" s="2"/>
      <c r="E5389" s="2"/>
    </row>
    <row r="5390" spans="2:5" x14ac:dyDescent="0.35">
      <c r="B5390" s="42"/>
      <c r="C5390" s="2"/>
      <c r="E5390" s="2"/>
    </row>
    <row r="5391" spans="2:5" x14ac:dyDescent="0.35">
      <c r="B5391" s="42"/>
      <c r="C5391" s="2"/>
      <c r="E5391" s="2"/>
    </row>
    <row r="5392" spans="2:5" x14ac:dyDescent="0.35">
      <c r="B5392" s="42"/>
      <c r="C5392" s="2"/>
      <c r="E5392" s="2"/>
    </row>
    <row r="5393" spans="2:5" x14ac:dyDescent="0.35">
      <c r="B5393" s="42"/>
      <c r="C5393" s="2"/>
      <c r="E5393" s="2"/>
    </row>
    <row r="5394" spans="2:5" x14ac:dyDescent="0.35">
      <c r="B5394" s="42"/>
      <c r="C5394" s="2"/>
      <c r="E5394" s="2"/>
    </row>
    <row r="5395" spans="2:5" x14ac:dyDescent="0.35">
      <c r="B5395" s="42"/>
      <c r="C5395" s="2"/>
      <c r="E5395" s="2"/>
    </row>
    <row r="5396" spans="2:5" x14ac:dyDescent="0.35">
      <c r="B5396" s="42"/>
      <c r="C5396" s="2"/>
      <c r="E5396" s="2"/>
    </row>
    <row r="5397" spans="2:5" x14ac:dyDescent="0.35">
      <c r="B5397" s="42"/>
      <c r="C5397" s="2"/>
      <c r="E5397" s="2"/>
    </row>
    <row r="5398" spans="2:5" x14ac:dyDescent="0.35">
      <c r="B5398" s="42"/>
      <c r="C5398" s="2"/>
      <c r="E5398" s="2"/>
    </row>
    <row r="5399" spans="2:5" x14ac:dyDescent="0.35">
      <c r="B5399" s="42"/>
      <c r="C5399" s="2"/>
      <c r="E5399" s="2"/>
    </row>
    <row r="5400" spans="2:5" x14ac:dyDescent="0.35">
      <c r="B5400" s="42"/>
      <c r="C5400" s="2"/>
      <c r="E5400" s="2"/>
    </row>
    <row r="5401" spans="2:5" x14ac:dyDescent="0.35">
      <c r="B5401" s="42"/>
      <c r="C5401" s="2"/>
      <c r="E5401" s="2"/>
    </row>
    <row r="5402" spans="2:5" x14ac:dyDescent="0.35">
      <c r="B5402" s="42"/>
      <c r="C5402" s="2"/>
      <c r="E5402" s="2"/>
    </row>
    <row r="5403" spans="2:5" x14ac:dyDescent="0.35">
      <c r="B5403" s="42"/>
      <c r="C5403" s="2"/>
      <c r="E5403" s="2"/>
    </row>
    <row r="5404" spans="2:5" x14ac:dyDescent="0.35">
      <c r="B5404" s="42"/>
      <c r="C5404" s="2"/>
      <c r="E5404" s="2"/>
    </row>
    <row r="5405" spans="2:5" x14ac:dyDescent="0.35">
      <c r="B5405" s="42"/>
      <c r="C5405" s="2"/>
      <c r="E5405" s="2"/>
    </row>
    <row r="5406" spans="2:5" x14ac:dyDescent="0.35">
      <c r="B5406" s="42"/>
      <c r="C5406" s="2"/>
      <c r="E5406" s="2"/>
    </row>
    <row r="5407" spans="2:5" x14ac:dyDescent="0.35">
      <c r="B5407" s="42"/>
      <c r="C5407" s="2"/>
      <c r="E5407" s="2"/>
    </row>
    <row r="5408" spans="2:5" x14ac:dyDescent="0.35">
      <c r="B5408" s="42"/>
      <c r="C5408" s="2"/>
      <c r="E5408" s="2"/>
    </row>
    <row r="5409" spans="2:5" x14ac:dyDescent="0.35">
      <c r="B5409" s="42"/>
      <c r="C5409" s="2"/>
      <c r="E5409" s="2"/>
    </row>
    <row r="5410" spans="2:5" x14ac:dyDescent="0.35">
      <c r="B5410" s="42"/>
      <c r="C5410" s="2"/>
      <c r="E5410" s="2"/>
    </row>
    <row r="5411" spans="2:5" x14ac:dyDescent="0.35">
      <c r="B5411" s="42"/>
      <c r="C5411" s="2"/>
      <c r="E5411" s="2"/>
    </row>
    <row r="5412" spans="2:5" x14ac:dyDescent="0.35">
      <c r="B5412" s="42"/>
      <c r="C5412" s="2"/>
      <c r="E5412" s="2"/>
    </row>
    <row r="5413" spans="2:5" x14ac:dyDescent="0.35">
      <c r="B5413" s="42"/>
      <c r="C5413" s="2"/>
      <c r="E5413" s="2"/>
    </row>
    <row r="5414" spans="2:5" x14ac:dyDescent="0.35">
      <c r="B5414" s="42"/>
      <c r="C5414" s="2"/>
      <c r="E5414" s="2"/>
    </row>
    <row r="5415" spans="2:5" x14ac:dyDescent="0.35">
      <c r="B5415" s="42"/>
      <c r="C5415" s="2"/>
      <c r="E5415" s="2"/>
    </row>
    <row r="5416" spans="2:5" x14ac:dyDescent="0.35">
      <c r="B5416" s="42"/>
      <c r="C5416" s="2"/>
      <c r="E5416" s="2"/>
    </row>
    <row r="5417" spans="2:5" x14ac:dyDescent="0.35">
      <c r="B5417" s="42"/>
      <c r="C5417" s="2"/>
      <c r="E5417" s="2"/>
    </row>
    <row r="5418" spans="2:5" x14ac:dyDescent="0.35">
      <c r="B5418" s="42"/>
      <c r="C5418" s="2"/>
      <c r="E5418" s="2"/>
    </row>
    <row r="5419" spans="2:5" x14ac:dyDescent="0.35">
      <c r="B5419" s="42"/>
      <c r="C5419" s="2"/>
      <c r="E5419" s="2"/>
    </row>
    <row r="5420" spans="2:5" x14ac:dyDescent="0.35">
      <c r="B5420" s="42"/>
      <c r="C5420" s="2"/>
      <c r="E5420" s="2"/>
    </row>
    <row r="5421" spans="2:5" x14ac:dyDescent="0.35">
      <c r="B5421" s="42"/>
      <c r="C5421" s="2"/>
      <c r="E5421" s="2"/>
    </row>
    <row r="5422" spans="2:5" x14ac:dyDescent="0.35">
      <c r="B5422" s="42"/>
      <c r="C5422" s="2"/>
      <c r="E5422" s="2"/>
    </row>
    <row r="5423" spans="2:5" x14ac:dyDescent="0.35">
      <c r="B5423" s="42"/>
      <c r="C5423" s="2"/>
      <c r="E5423" s="2"/>
    </row>
    <row r="5424" spans="2:5" x14ac:dyDescent="0.35">
      <c r="B5424" s="42"/>
      <c r="C5424" s="2"/>
      <c r="E5424" s="2"/>
    </row>
    <row r="5425" spans="2:5" x14ac:dyDescent="0.35">
      <c r="B5425" s="42"/>
      <c r="C5425" s="2"/>
      <c r="E5425" s="2"/>
    </row>
    <row r="5426" spans="2:5" x14ac:dyDescent="0.35">
      <c r="B5426" s="42"/>
      <c r="C5426" s="2"/>
      <c r="E5426" s="2"/>
    </row>
    <row r="5427" spans="2:5" x14ac:dyDescent="0.35">
      <c r="B5427" s="42"/>
      <c r="C5427" s="2"/>
      <c r="E5427" s="2"/>
    </row>
    <row r="5428" spans="2:5" x14ac:dyDescent="0.35">
      <c r="B5428" s="42"/>
      <c r="C5428" s="2"/>
      <c r="E5428" s="2"/>
    </row>
    <row r="5429" spans="2:5" x14ac:dyDescent="0.35">
      <c r="B5429" s="42"/>
      <c r="C5429" s="2"/>
      <c r="E5429" s="2"/>
    </row>
    <row r="5430" spans="2:5" x14ac:dyDescent="0.35">
      <c r="B5430" s="42"/>
      <c r="C5430" s="2"/>
      <c r="E5430" s="2"/>
    </row>
    <row r="5431" spans="2:5" x14ac:dyDescent="0.35">
      <c r="B5431" s="42"/>
      <c r="C5431" s="2"/>
      <c r="E5431" s="2"/>
    </row>
    <row r="5432" spans="2:5" x14ac:dyDescent="0.35">
      <c r="B5432" s="42"/>
      <c r="C5432" s="2"/>
      <c r="E5432" s="2"/>
    </row>
    <row r="5433" spans="2:5" x14ac:dyDescent="0.35">
      <c r="B5433" s="42"/>
      <c r="C5433" s="2"/>
      <c r="E5433" s="2"/>
    </row>
    <row r="5434" spans="2:5" x14ac:dyDescent="0.35">
      <c r="B5434" s="42"/>
      <c r="C5434" s="2"/>
      <c r="E5434" s="2"/>
    </row>
    <row r="5435" spans="2:5" x14ac:dyDescent="0.35">
      <c r="B5435" s="42"/>
      <c r="C5435" s="2"/>
      <c r="E5435" s="2"/>
    </row>
    <row r="5436" spans="2:5" x14ac:dyDescent="0.35">
      <c r="B5436" s="42"/>
      <c r="C5436" s="2"/>
      <c r="E5436" s="2"/>
    </row>
    <row r="5437" spans="2:5" x14ac:dyDescent="0.35">
      <c r="B5437" s="42"/>
      <c r="C5437" s="2"/>
      <c r="E5437" s="2"/>
    </row>
    <row r="5438" spans="2:5" x14ac:dyDescent="0.35">
      <c r="B5438" s="42"/>
      <c r="C5438" s="2"/>
      <c r="E5438" s="2"/>
    </row>
    <row r="5439" spans="2:5" x14ac:dyDescent="0.35">
      <c r="B5439" s="42"/>
      <c r="C5439" s="2"/>
      <c r="E5439" s="2"/>
    </row>
    <row r="5440" spans="2:5" x14ac:dyDescent="0.35">
      <c r="B5440" s="42"/>
      <c r="C5440" s="2"/>
      <c r="E5440" s="2"/>
    </row>
    <row r="5441" spans="2:5" x14ac:dyDescent="0.35">
      <c r="B5441" s="42"/>
      <c r="C5441" s="2"/>
      <c r="E5441" s="2"/>
    </row>
    <row r="5442" spans="2:5" x14ac:dyDescent="0.35">
      <c r="B5442" s="42"/>
      <c r="C5442" s="2"/>
      <c r="E5442" s="2"/>
    </row>
    <row r="5443" spans="2:5" x14ac:dyDescent="0.35">
      <c r="B5443" s="42"/>
      <c r="C5443" s="2"/>
      <c r="E5443" s="2"/>
    </row>
    <row r="5444" spans="2:5" x14ac:dyDescent="0.35">
      <c r="B5444" s="42"/>
      <c r="C5444" s="2"/>
      <c r="E5444" s="2"/>
    </row>
    <row r="5445" spans="2:5" x14ac:dyDescent="0.35">
      <c r="B5445" s="42"/>
      <c r="C5445" s="2"/>
      <c r="E5445" s="2"/>
    </row>
    <row r="5446" spans="2:5" x14ac:dyDescent="0.35">
      <c r="B5446" s="42"/>
      <c r="C5446" s="2"/>
      <c r="E5446" s="2"/>
    </row>
    <row r="5447" spans="2:5" x14ac:dyDescent="0.35">
      <c r="B5447" s="42"/>
      <c r="C5447" s="2"/>
      <c r="E5447" s="2"/>
    </row>
    <row r="5448" spans="2:5" x14ac:dyDescent="0.35">
      <c r="B5448" s="42"/>
      <c r="C5448" s="2"/>
      <c r="E5448" s="2"/>
    </row>
    <row r="5449" spans="2:5" x14ac:dyDescent="0.35">
      <c r="B5449" s="42"/>
      <c r="C5449" s="2"/>
      <c r="E5449" s="2"/>
    </row>
    <row r="5450" spans="2:5" x14ac:dyDescent="0.35">
      <c r="B5450" s="42"/>
      <c r="C5450" s="2"/>
      <c r="E5450" s="2"/>
    </row>
    <row r="5451" spans="2:5" x14ac:dyDescent="0.35">
      <c r="B5451" s="42"/>
      <c r="C5451" s="2"/>
      <c r="E5451" s="2"/>
    </row>
    <row r="5452" spans="2:5" x14ac:dyDescent="0.35">
      <c r="B5452" s="42"/>
      <c r="C5452" s="2"/>
      <c r="E5452" s="2"/>
    </row>
    <row r="5453" spans="2:5" x14ac:dyDescent="0.35">
      <c r="B5453" s="42"/>
      <c r="C5453" s="2"/>
      <c r="E5453" s="2"/>
    </row>
    <row r="5454" spans="2:5" x14ac:dyDescent="0.35">
      <c r="B5454" s="42"/>
      <c r="C5454" s="2"/>
      <c r="E5454" s="2"/>
    </row>
    <row r="5455" spans="2:5" x14ac:dyDescent="0.35">
      <c r="B5455" s="42"/>
      <c r="C5455" s="2"/>
      <c r="E5455" s="2"/>
    </row>
    <row r="5456" spans="2:5" x14ac:dyDescent="0.35">
      <c r="B5456" s="42"/>
      <c r="C5456" s="2"/>
      <c r="E5456" s="2"/>
    </row>
    <row r="5457" spans="2:5" x14ac:dyDescent="0.35">
      <c r="B5457" s="42"/>
      <c r="C5457" s="2"/>
      <c r="E5457" s="2"/>
    </row>
    <row r="5458" spans="2:5" x14ac:dyDescent="0.35">
      <c r="B5458" s="42"/>
      <c r="C5458" s="2"/>
      <c r="E5458" s="2"/>
    </row>
    <row r="5459" spans="2:5" x14ac:dyDescent="0.35">
      <c r="B5459" s="42"/>
      <c r="C5459" s="2"/>
      <c r="E5459" s="2"/>
    </row>
    <row r="5460" spans="2:5" x14ac:dyDescent="0.35">
      <c r="B5460" s="42"/>
      <c r="C5460" s="2"/>
      <c r="E5460" s="2"/>
    </row>
    <row r="5461" spans="2:5" x14ac:dyDescent="0.35">
      <c r="B5461" s="42"/>
      <c r="C5461" s="2"/>
      <c r="E5461" s="2"/>
    </row>
    <row r="5462" spans="2:5" x14ac:dyDescent="0.35">
      <c r="B5462" s="42"/>
      <c r="C5462" s="2"/>
      <c r="E5462" s="2"/>
    </row>
    <row r="5463" spans="2:5" x14ac:dyDescent="0.35">
      <c r="B5463" s="42"/>
      <c r="C5463" s="2"/>
      <c r="E5463" s="2"/>
    </row>
    <row r="5464" spans="2:5" x14ac:dyDescent="0.35">
      <c r="B5464" s="42"/>
      <c r="C5464" s="2"/>
      <c r="E5464" s="2"/>
    </row>
    <row r="5465" spans="2:5" x14ac:dyDescent="0.35">
      <c r="B5465" s="42"/>
      <c r="C5465" s="2"/>
      <c r="E5465" s="2"/>
    </row>
    <row r="5466" spans="2:5" x14ac:dyDescent="0.35">
      <c r="B5466" s="42"/>
      <c r="C5466" s="2"/>
      <c r="E5466" s="2"/>
    </row>
    <row r="5467" spans="2:5" x14ac:dyDescent="0.35">
      <c r="B5467" s="42"/>
      <c r="C5467" s="2"/>
      <c r="E5467" s="2"/>
    </row>
    <row r="5468" spans="2:5" x14ac:dyDescent="0.35">
      <c r="B5468" s="42"/>
      <c r="C5468" s="2"/>
      <c r="E5468" s="2"/>
    </row>
    <row r="5469" spans="2:5" x14ac:dyDescent="0.35">
      <c r="B5469" s="42"/>
      <c r="C5469" s="2"/>
      <c r="E5469" s="2"/>
    </row>
    <row r="5470" spans="2:5" x14ac:dyDescent="0.35">
      <c r="B5470" s="42"/>
      <c r="C5470" s="2"/>
      <c r="E5470" s="2"/>
    </row>
    <row r="5471" spans="2:5" x14ac:dyDescent="0.35">
      <c r="B5471" s="42"/>
      <c r="C5471" s="2"/>
      <c r="E5471" s="2"/>
    </row>
    <row r="5472" spans="2:5" x14ac:dyDescent="0.35">
      <c r="B5472" s="42"/>
      <c r="C5472" s="2"/>
      <c r="E5472" s="2"/>
    </row>
    <row r="5473" spans="2:5" x14ac:dyDescent="0.35">
      <c r="B5473" s="42"/>
      <c r="C5473" s="2"/>
      <c r="E5473" s="2"/>
    </row>
    <row r="5474" spans="2:5" x14ac:dyDescent="0.35">
      <c r="B5474" s="42"/>
      <c r="C5474" s="2"/>
      <c r="E5474" s="2"/>
    </row>
    <row r="5475" spans="2:5" x14ac:dyDescent="0.35">
      <c r="B5475" s="42"/>
      <c r="C5475" s="2"/>
      <c r="E5475" s="2"/>
    </row>
    <row r="5476" spans="2:5" x14ac:dyDescent="0.35">
      <c r="B5476" s="42"/>
      <c r="C5476" s="2"/>
      <c r="E5476" s="2"/>
    </row>
    <row r="5477" spans="2:5" x14ac:dyDescent="0.35">
      <c r="B5477" s="42"/>
      <c r="C5477" s="2"/>
      <c r="E5477" s="2"/>
    </row>
    <row r="5478" spans="2:5" x14ac:dyDescent="0.35">
      <c r="B5478" s="42"/>
      <c r="C5478" s="2"/>
      <c r="E5478" s="2"/>
    </row>
    <row r="5479" spans="2:5" x14ac:dyDescent="0.35">
      <c r="B5479" s="42"/>
      <c r="C5479" s="2"/>
      <c r="E5479" s="2"/>
    </row>
    <row r="5480" spans="2:5" x14ac:dyDescent="0.35">
      <c r="B5480" s="42"/>
      <c r="C5480" s="2"/>
      <c r="E5480" s="2"/>
    </row>
    <row r="5481" spans="2:5" x14ac:dyDescent="0.35">
      <c r="B5481" s="42"/>
      <c r="C5481" s="2"/>
      <c r="E5481" s="2"/>
    </row>
    <row r="5482" spans="2:5" x14ac:dyDescent="0.35">
      <c r="B5482" s="42"/>
      <c r="C5482" s="2"/>
      <c r="E5482" s="2"/>
    </row>
    <row r="5483" spans="2:5" x14ac:dyDescent="0.35">
      <c r="B5483" s="42"/>
      <c r="C5483" s="2"/>
      <c r="E5483" s="2"/>
    </row>
    <row r="5484" spans="2:5" x14ac:dyDescent="0.35">
      <c r="B5484" s="42"/>
      <c r="C5484" s="2"/>
      <c r="E5484" s="2"/>
    </row>
    <row r="5485" spans="2:5" x14ac:dyDescent="0.35">
      <c r="B5485" s="42"/>
      <c r="C5485" s="2"/>
      <c r="E5485" s="2"/>
    </row>
    <row r="5486" spans="2:5" x14ac:dyDescent="0.35">
      <c r="B5486" s="42"/>
      <c r="C5486" s="2"/>
      <c r="E5486" s="2"/>
    </row>
    <row r="5487" spans="2:5" x14ac:dyDescent="0.35">
      <c r="B5487" s="42"/>
      <c r="C5487" s="2"/>
      <c r="E5487" s="2"/>
    </row>
    <row r="5488" spans="2:5" x14ac:dyDescent="0.35">
      <c r="B5488" s="42"/>
      <c r="C5488" s="2"/>
      <c r="E5488" s="2"/>
    </row>
    <row r="5489" spans="2:5" x14ac:dyDescent="0.35">
      <c r="B5489" s="42"/>
      <c r="C5489" s="2"/>
      <c r="E5489" s="2"/>
    </row>
    <row r="5490" spans="2:5" x14ac:dyDescent="0.35">
      <c r="B5490" s="42"/>
      <c r="C5490" s="2"/>
      <c r="E5490" s="2"/>
    </row>
    <row r="5491" spans="2:5" x14ac:dyDescent="0.35">
      <c r="B5491" s="42"/>
      <c r="C5491" s="2"/>
      <c r="E5491" s="2"/>
    </row>
    <row r="5492" spans="2:5" x14ac:dyDescent="0.35">
      <c r="B5492" s="42"/>
      <c r="C5492" s="2"/>
      <c r="E5492" s="2"/>
    </row>
    <row r="5493" spans="2:5" x14ac:dyDescent="0.35">
      <c r="B5493" s="42"/>
      <c r="C5493" s="2"/>
      <c r="E5493" s="2"/>
    </row>
    <row r="5494" spans="2:5" x14ac:dyDescent="0.35">
      <c r="B5494" s="42"/>
      <c r="C5494" s="2"/>
      <c r="E5494" s="2"/>
    </row>
    <row r="5495" spans="2:5" x14ac:dyDescent="0.35">
      <c r="B5495" s="42"/>
      <c r="C5495" s="2"/>
      <c r="E5495" s="2"/>
    </row>
    <row r="5496" spans="2:5" x14ac:dyDescent="0.35">
      <c r="B5496" s="42"/>
      <c r="C5496" s="2"/>
      <c r="E5496" s="2"/>
    </row>
    <row r="5497" spans="2:5" x14ac:dyDescent="0.35">
      <c r="B5497" s="42"/>
      <c r="C5497" s="2"/>
      <c r="E5497" s="2"/>
    </row>
    <row r="5498" spans="2:5" x14ac:dyDescent="0.35">
      <c r="B5498" s="42"/>
      <c r="C5498" s="2"/>
      <c r="E5498" s="2"/>
    </row>
    <row r="5499" spans="2:5" x14ac:dyDescent="0.35">
      <c r="B5499" s="42"/>
      <c r="C5499" s="2"/>
      <c r="E5499" s="2"/>
    </row>
    <row r="5500" spans="2:5" x14ac:dyDescent="0.35">
      <c r="B5500" s="42"/>
      <c r="C5500" s="2"/>
      <c r="E5500" s="2"/>
    </row>
    <row r="5501" spans="2:5" x14ac:dyDescent="0.35">
      <c r="B5501" s="42"/>
      <c r="C5501" s="2"/>
      <c r="E5501" s="2"/>
    </row>
    <row r="5502" spans="2:5" x14ac:dyDescent="0.35">
      <c r="B5502" s="42"/>
      <c r="C5502" s="2"/>
      <c r="E5502" s="2"/>
    </row>
    <row r="5503" spans="2:5" x14ac:dyDescent="0.35">
      <c r="B5503" s="42"/>
      <c r="C5503" s="2"/>
      <c r="E5503" s="2"/>
    </row>
    <row r="5504" spans="2:5" x14ac:dyDescent="0.35">
      <c r="B5504" s="42"/>
      <c r="C5504" s="2"/>
      <c r="E5504" s="2"/>
    </row>
    <row r="5505" spans="2:5" x14ac:dyDescent="0.35">
      <c r="B5505" s="42"/>
      <c r="C5505" s="2"/>
      <c r="E5505" s="2"/>
    </row>
    <row r="5506" spans="2:5" x14ac:dyDescent="0.35">
      <c r="B5506" s="42"/>
      <c r="C5506" s="2"/>
      <c r="E5506" s="2"/>
    </row>
    <row r="5507" spans="2:5" x14ac:dyDescent="0.35">
      <c r="B5507" s="42"/>
      <c r="C5507" s="2"/>
      <c r="E5507" s="2"/>
    </row>
    <row r="5508" spans="2:5" x14ac:dyDescent="0.35">
      <c r="B5508" s="42"/>
      <c r="C5508" s="2"/>
      <c r="E5508" s="2"/>
    </row>
    <row r="5509" spans="2:5" x14ac:dyDescent="0.35">
      <c r="B5509" s="42"/>
      <c r="C5509" s="2"/>
      <c r="E5509" s="2"/>
    </row>
    <row r="5510" spans="2:5" x14ac:dyDescent="0.35">
      <c r="B5510" s="42"/>
      <c r="C5510" s="2"/>
      <c r="E5510" s="2"/>
    </row>
    <row r="5511" spans="2:5" x14ac:dyDescent="0.35">
      <c r="B5511" s="42"/>
      <c r="C5511" s="2"/>
      <c r="E5511" s="2"/>
    </row>
    <row r="5512" spans="2:5" x14ac:dyDescent="0.35">
      <c r="B5512" s="42"/>
      <c r="C5512" s="2"/>
      <c r="E5512" s="2"/>
    </row>
    <row r="5513" spans="2:5" x14ac:dyDescent="0.35">
      <c r="B5513" s="42"/>
      <c r="C5513" s="2"/>
      <c r="E5513" s="2"/>
    </row>
    <row r="5514" spans="2:5" x14ac:dyDescent="0.35">
      <c r="B5514" s="42"/>
      <c r="C5514" s="2"/>
      <c r="E5514" s="2"/>
    </row>
    <row r="5515" spans="2:5" x14ac:dyDescent="0.35">
      <c r="B5515" s="42"/>
      <c r="C5515" s="2"/>
      <c r="E5515" s="2"/>
    </row>
    <row r="5516" spans="2:5" x14ac:dyDescent="0.35">
      <c r="B5516" s="42"/>
      <c r="C5516" s="2"/>
      <c r="E5516" s="2"/>
    </row>
    <row r="5517" spans="2:5" x14ac:dyDescent="0.35">
      <c r="B5517" s="42"/>
      <c r="C5517" s="2"/>
      <c r="E5517" s="2"/>
    </row>
    <row r="5518" spans="2:5" x14ac:dyDescent="0.35">
      <c r="B5518" s="42"/>
      <c r="C5518" s="2"/>
      <c r="E5518" s="2"/>
    </row>
    <row r="5519" spans="2:5" x14ac:dyDescent="0.35">
      <c r="B5519" s="42"/>
      <c r="C5519" s="2"/>
      <c r="E5519" s="2"/>
    </row>
    <row r="5520" spans="2:5" x14ac:dyDescent="0.35">
      <c r="B5520" s="42"/>
      <c r="C5520" s="2"/>
      <c r="E5520" s="2"/>
    </row>
    <row r="5521" spans="2:5" x14ac:dyDescent="0.35">
      <c r="B5521" s="42"/>
      <c r="C5521" s="2"/>
      <c r="E5521" s="2"/>
    </row>
    <row r="5522" spans="2:5" x14ac:dyDescent="0.35">
      <c r="B5522" s="42"/>
      <c r="C5522" s="2"/>
      <c r="E5522" s="2"/>
    </row>
    <row r="5523" spans="2:5" x14ac:dyDescent="0.35">
      <c r="B5523" s="42"/>
      <c r="C5523" s="2"/>
      <c r="E5523" s="2"/>
    </row>
    <row r="5524" spans="2:5" x14ac:dyDescent="0.35">
      <c r="B5524" s="42"/>
      <c r="C5524" s="2"/>
      <c r="E5524" s="2"/>
    </row>
    <row r="5525" spans="2:5" x14ac:dyDescent="0.35">
      <c r="B5525" s="42"/>
      <c r="C5525" s="2"/>
      <c r="E5525" s="2"/>
    </row>
    <row r="5526" spans="2:5" x14ac:dyDescent="0.35">
      <c r="B5526" s="42"/>
      <c r="C5526" s="2"/>
      <c r="E5526" s="2"/>
    </row>
    <row r="5527" spans="2:5" x14ac:dyDescent="0.35">
      <c r="B5527" s="42"/>
      <c r="C5527" s="2"/>
      <c r="E5527" s="2"/>
    </row>
    <row r="5528" spans="2:5" x14ac:dyDescent="0.35">
      <c r="B5528" s="42"/>
      <c r="C5528" s="2"/>
      <c r="E5528" s="2"/>
    </row>
    <row r="5529" spans="2:5" x14ac:dyDescent="0.35">
      <c r="B5529" s="42"/>
      <c r="C5529" s="2"/>
      <c r="E5529" s="2"/>
    </row>
    <row r="5530" spans="2:5" x14ac:dyDescent="0.35">
      <c r="B5530" s="42"/>
      <c r="C5530" s="2"/>
      <c r="E5530" s="2"/>
    </row>
    <row r="5531" spans="2:5" x14ac:dyDescent="0.35">
      <c r="B5531" s="42"/>
      <c r="C5531" s="2"/>
      <c r="E5531" s="2"/>
    </row>
    <row r="5532" spans="2:5" x14ac:dyDescent="0.35">
      <c r="B5532" s="42"/>
      <c r="C5532" s="2"/>
      <c r="E5532" s="2"/>
    </row>
    <row r="5533" spans="2:5" x14ac:dyDescent="0.35">
      <c r="B5533" s="42"/>
      <c r="C5533" s="2"/>
      <c r="E5533" s="2"/>
    </row>
    <row r="5534" spans="2:5" x14ac:dyDescent="0.35">
      <c r="B5534" s="42"/>
      <c r="C5534" s="2"/>
      <c r="E5534" s="2"/>
    </row>
    <row r="5535" spans="2:5" x14ac:dyDescent="0.35">
      <c r="B5535" s="42"/>
      <c r="C5535" s="2"/>
      <c r="E5535" s="2"/>
    </row>
    <row r="5536" spans="2:5" x14ac:dyDescent="0.35">
      <c r="B5536" s="42"/>
      <c r="C5536" s="2"/>
      <c r="E5536" s="2"/>
    </row>
    <row r="5537" spans="2:5" x14ac:dyDescent="0.35">
      <c r="B5537" s="42"/>
      <c r="C5537" s="2"/>
      <c r="E5537" s="2"/>
    </row>
    <row r="5538" spans="2:5" x14ac:dyDescent="0.35">
      <c r="B5538" s="42"/>
      <c r="C5538" s="2"/>
      <c r="E5538" s="2"/>
    </row>
    <row r="5539" spans="2:5" x14ac:dyDescent="0.35">
      <c r="B5539" s="42"/>
      <c r="C5539" s="2"/>
      <c r="E5539" s="2"/>
    </row>
    <row r="5540" spans="2:5" x14ac:dyDescent="0.35">
      <c r="B5540" s="42"/>
      <c r="C5540" s="2"/>
      <c r="E5540" s="2"/>
    </row>
    <row r="5541" spans="2:5" x14ac:dyDescent="0.35">
      <c r="B5541" s="42"/>
      <c r="C5541" s="2"/>
      <c r="E5541" s="2"/>
    </row>
    <row r="5542" spans="2:5" x14ac:dyDescent="0.35">
      <c r="B5542" s="42"/>
      <c r="C5542" s="2"/>
      <c r="E5542" s="2"/>
    </row>
    <row r="5543" spans="2:5" x14ac:dyDescent="0.35">
      <c r="B5543" s="42"/>
      <c r="C5543" s="2"/>
      <c r="E5543" s="2"/>
    </row>
    <row r="5544" spans="2:5" x14ac:dyDescent="0.35">
      <c r="B5544" s="42"/>
      <c r="C5544" s="2"/>
      <c r="E5544" s="2"/>
    </row>
    <row r="5545" spans="2:5" x14ac:dyDescent="0.35">
      <c r="B5545" s="42"/>
      <c r="C5545" s="2"/>
      <c r="E5545" s="2"/>
    </row>
    <row r="5546" spans="2:5" x14ac:dyDescent="0.35">
      <c r="B5546" s="42"/>
      <c r="C5546" s="2"/>
      <c r="E5546" s="2"/>
    </row>
    <row r="5547" spans="2:5" x14ac:dyDescent="0.35">
      <c r="B5547" s="42"/>
      <c r="C5547" s="2"/>
      <c r="E5547" s="2"/>
    </row>
    <row r="5548" spans="2:5" x14ac:dyDescent="0.35">
      <c r="B5548" s="42"/>
      <c r="C5548" s="2"/>
      <c r="E5548" s="2"/>
    </row>
    <row r="5549" spans="2:5" x14ac:dyDescent="0.35">
      <c r="B5549" s="42"/>
      <c r="C5549" s="2"/>
      <c r="E5549" s="2"/>
    </row>
    <row r="5550" spans="2:5" x14ac:dyDescent="0.35">
      <c r="B5550" s="42"/>
      <c r="C5550" s="2"/>
      <c r="E5550" s="2"/>
    </row>
    <row r="5551" spans="2:5" x14ac:dyDescent="0.35">
      <c r="B5551" s="42"/>
      <c r="C5551" s="2"/>
      <c r="E5551" s="2"/>
    </row>
    <row r="5552" spans="2:5" x14ac:dyDescent="0.35">
      <c r="B5552" s="42"/>
      <c r="C5552" s="2"/>
      <c r="E5552" s="2"/>
    </row>
    <row r="5553" spans="2:5" x14ac:dyDescent="0.35">
      <c r="B5553" s="42"/>
      <c r="C5553" s="2"/>
      <c r="E5553" s="2"/>
    </row>
    <row r="5554" spans="2:5" x14ac:dyDescent="0.35">
      <c r="B5554" s="42"/>
      <c r="C5554" s="2"/>
      <c r="E5554" s="2"/>
    </row>
    <row r="5555" spans="2:5" x14ac:dyDescent="0.35">
      <c r="B5555" s="42"/>
      <c r="C5555" s="2"/>
      <c r="E5555" s="2"/>
    </row>
    <row r="5556" spans="2:5" x14ac:dyDescent="0.35">
      <c r="B5556" s="42"/>
      <c r="C5556" s="2"/>
      <c r="E5556" s="2"/>
    </row>
    <row r="5557" spans="2:5" x14ac:dyDescent="0.35">
      <c r="B5557" s="42"/>
      <c r="C5557" s="2"/>
      <c r="E5557" s="2"/>
    </row>
    <row r="5558" spans="2:5" x14ac:dyDescent="0.35">
      <c r="B5558" s="42"/>
      <c r="C5558" s="2"/>
      <c r="E5558" s="2"/>
    </row>
    <row r="5559" spans="2:5" x14ac:dyDescent="0.35">
      <c r="B5559" s="42"/>
      <c r="C5559" s="2"/>
      <c r="E5559" s="2"/>
    </row>
    <row r="5560" spans="2:5" x14ac:dyDescent="0.35">
      <c r="B5560" s="42"/>
      <c r="C5560" s="2"/>
      <c r="E5560" s="2"/>
    </row>
    <row r="5561" spans="2:5" x14ac:dyDescent="0.35">
      <c r="B5561" s="42"/>
      <c r="C5561" s="2"/>
      <c r="E5561" s="2"/>
    </row>
    <row r="5562" spans="2:5" x14ac:dyDescent="0.35">
      <c r="B5562" s="42"/>
      <c r="C5562" s="2"/>
      <c r="E5562" s="2"/>
    </row>
    <row r="5563" spans="2:5" x14ac:dyDescent="0.35">
      <c r="B5563" s="42"/>
      <c r="C5563" s="2"/>
      <c r="E5563" s="2"/>
    </row>
    <row r="5564" spans="2:5" x14ac:dyDescent="0.35">
      <c r="B5564" s="42"/>
      <c r="C5564" s="2"/>
      <c r="E5564" s="2"/>
    </row>
    <row r="5565" spans="2:5" x14ac:dyDescent="0.35">
      <c r="B5565" s="42"/>
      <c r="C5565" s="2"/>
      <c r="E5565" s="2"/>
    </row>
    <row r="5566" spans="2:5" x14ac:dyDescent="0.35">
      <c r="B5566" s="42"/>
      <c r="C5566" s="2"/>
      <c r="E5566" s="2"/>
    </row>
    <row r="5567" spans="2:5" x14ac:dyDescent="0.35">
      <c r="B5567" s="42"/>
      <c r="C5567" s="2"/>
      <c r="E5567" s="2"/>
    </row>
    <row r="5568" spans="2:5" x14ac:dyDescent="0.35">
      <c r="B5568" s="42"/>
      <c r="C5568" s="2"/>
      <c r="E5568" s="2"/>
    </row>
    <row r="5569" spans="2:5" x14ac:dyDescent="0.35">
      <c r="B5569" s="42"/>
      <c r="C5569" s="2"/>
      <c r="E5569" s="2"/>
    </row>
    <row r="5570" spans="2:5" x14ac:dyDescent="0.35">
      <c r="B5570" s="42"/>
      <c r="C5570" s="2"/>
      <c r="E5570" s="2"/>
    </row>
    <row r="5571" spans="2:5" x14ac:dyDescent="0.35">
      <c r="B5571" s="42"/>
      <c r="C5571" s="2"/>
      <c r="E5571" s="2"/>
    </row>
    <row r="5572" spans="2:5" x14ac:dyDescent="0.35">
      <c r="B5572" s="42"/>
      <c r="C5572" s="2"/>
      <c r="E5572" s="2"/>
    </row>
    <row r="5573" spans="2:5" x14ac:dyDescent="0.35">
      <c r="B5573" s="42"/>
      <c r="C5573" s="2"/>
      <c r="E5573" s="2"/>
    </row>
    <row r="5574" spans="2:5" x14ac:dyDescent="0.35">
      <c r="B5574" s="42"/>
      <c r="C5574" s="2"/>
      <c r="E5574" s="2"/>
    </row>
    <row r="5575" spans="2:5" x14ac:dyDescent="0.35">
      <c r="B5575" s="42"/>
      <c r="C5575" s="2"/>
      <c r="E5575" s="2"/>
    </row>
    <row r="5576" spans="2:5" x14ac:dyDescent="0.35">
      <c r="B5576" s="42"/>
      <c r="C5576" s="2"/>
      <c r="E5576" s="2"/>
    </row>
    <row r="5577" spans="2:5" x14ac:dyDescent="0.35">
      <c r="B5577" s="42"/>
      <c r="C5577" s="2"/>
      <c r="E5577" s="2"/>
    </row>
    <row r="5578" spans="2:5" x14ac:dyDescent="0.35">
      <c r="B5578" s="42"/>
      <c r="C5578" s="2"/>
      <c r="E5578" s="2"/>
    </row>
    <row r="5579" spans="2:5" x14ac:dyDescent="0.35">
      <c r="B5579" s="42"/>
      <c r="C5579" s="2"/>
      <c r="E5579" s="2"/>
    </row>
    <row r="5580" spans="2:5" x14ac:dyDescent="0.35">
      <c r="B5580" s="42"/>
      <c r="C5580" s="2"/>
      <c r="E5580" s="2"/>
    </row>
    <row r="5581" spans="2:5" x14ac:dyDescent="0.35">
      <c r="B5581" s="42"/>
      <c r="C5581" s="2"/>
      <c r="E5581" s="2"/>
    </row>
    <row r="5582" spans="2:5" x14ac:dyDescent="0.35">
      <c r="B5582" s="42"/>
      <c r="C5582" s="2"/>
      <c r="E5582" s="2"/>
    </row>
    <row r="5583" spans="2:5" x14ac:dyDescent="0.35">
      <c r="B5583" s="42"/>
      <c r="C5583" s="2"/>
      <c r="E5583" s="2"/>
    </row>
    <row r="5584" spans="2:5" x14ac:dyDescent="0.35">
      <c r="B5584" s="42"/>
      <c r="C5584" s="2"/>
      <c r="E5584" s="2"/>
    </row>
    <row r="5585" spans="2:5" x14ac:dyDescent="0.35">
      <c r="B5585" s="42"/>
      <c r="C5585" s="2"/>
      <c r="E5585" s="2"/>
    </row>
    <row r="5586" spans="2:5" x14ac:dyDescent="0.35">
      <c r="B5586" s="42"/>
      <c r="C5586" s="2"/>
      <c r="E5586" s="2"/>
    </row>
    <row r="5587" spans="2:5" x14ac:dyDescent="0.35">
      <c r="B5587" s="42"/>
      <c r="C5587" s="2"/>
      <c r="E5587" s="2"/>
    </row>
    <row r="5588" spans="2:5" x14ac:dyDescent="0.35">
      <c r="B5588" s="42"/>
      <c r="C5588" s="2"/>
      <c r="E5588" s="2"/>
    </row>
    <row r="5589" spans="2:5" x14ac:dyDescent="0.35">
      <c r="B5589" s="42"/>
      <c r="C5589" s="2"/>
      <c r="E5589" s="2"/>
    </row>
    <row r="5590" spans="2:5" x14ac:dyDescent="0.35">
      <c r="B5590" s="42"/>
      <c r="C5590" s="2"/>
      <c r="E5590" s="2"/>
    </row>
    <row r="5591" spans="2:5" x14ac:dyDescent="0.35">
      <c r="B5591" s="42"/>
      <c r="C5591" s="2"/>
      <c r="E5591" s="2"/>
    </row>
    <row r="5592" spans="2:5" x14ac:dyDescent="0.35">
      <c r="B5592" s="42"/>
      <c r="C5592" s="2"/>
      <c r="E5592" s="2"/>
    </row>
    <row r="5593" spans="2:5" x14ac:dyDescent="0.35">
      <c r="B5593" s="42"/>
      <c r="C5593" s="2"/>
      <c r="E5593" s="2"/>
    </row>
    <row r="5594" spans="2:5" x14ac:dyDescent="0.35">
      <c r="B5594" s="42"/>
      <c r="C5594" s="2"/>
      <c r="E5594" s="2"/>
    </row>
    <row r="5595" spans="2:5" x14ac:dyDescent="0.35">
      <c r="B5595" s="42"/>
      <c r="C5595" s="2"/>
      <c r="E5595" s="2"/>
    </row>
    <row r="5596" spans="2:5" x14ac:dyDescent="0.35">
      <c r="B5596" s="42"/>
      <c r="C5596" s="2"/>
      <c r="E5596" s="2"/>
    </row>
    <row r="5597" spans="2:5" x14ac:dyDescent="0.35">
      <c r="B5597" s="42"/>
      <c r="C5597" s="2"/>
      <c r="E5597" s="2"/>
    </row>
    <row r="5598" spans="2:5" x14ac:dyDescent="0.35">
      <c r="B5598" s="42"/>
      <c r="C5598" s="2"/>
      <c r="E5598" s="2"/>
    </row>
    <row r="5599" spans="2:5" x14ac:dyDescent="0.35">
      <c r="B5599" s="42"/>
      <c r="C5599" s="2"/>
      <c r="E5599" s="2"/>
    </row>
    <row r="5600" spans="2:5" x14ac:dyDescent="0.35">
      <c r="B5600" s="42"/>
      <c r="C5600" s="2"/>
      <c r="E5600" s="2"/>
    </row>
    <row r="5601" spans="2:5" x14ac:dyDescent="0.35">
      <c r="B5601" s="42"/>
      <c r="C5601" s="2"/>
      <c r="E5601" s="2"/>
    </row>
    <row r="5602" spans="2:5" x14ac:dyDescent="0.35">
      <c r="B5602" s="42"/>
      <c r="C5602" s="2"/>
      <c r="E5602" s="2"/>
    </row>
    <row r="5603" spans="2:5" x14ac:dyDescent="0.35">
      <c r="B5603" s="42"/>
      <c r="C5603" s="2"/>
      <c r="E5603" s="2"/>
    </row>
    <row r="5604" spans="2:5" x14ac:dyDescent="0.35">
      <c r="B5604" s="42"/>
      <c r="C5604" s="2"/>
      <c r="E5604" s="2"/>
    </row>
    <row r="5605" spans="2:5" x14ac:dyDescent="0.35">
      <c r="B5605" s="42"/>
      <c r="C5605" s="2"/>
      <c r="E5605" s="2"/>
    </row>
    <row r="5606" spans="2:5" x14ac:dyDescent="0.35">
      <c r="B5606" s="42"/>
      <c r="C5606" s="2"/>
      <c r="E5606" s="2"/>
    </row>
    <row r="5607" spans="2:5" x14ac:dyDescent="0.35">
      <c r="B5607" s="42"/>
      <c r="C5607" s="2"/>
      <c r="E5607" s="2"/>
    </row>
    <row r="5608" spans="2:5" x14ac:dyDescent="0.35">
      <c r="B5608" s="42"/>
      <c r="C5608" s="2"/>
      <c r="E5608" s="2"/>
    </row>
    <row r="5609" spans="2:5" x14ac:dyDescent="0.35">
      <c r="B5609" s="42"/>
      <c r="C5609" s="2"/>
      <c r="E5609" s="2"/>
    </row>
    <row r="5610" spans="2:5" x14ac:dyDescent="0.35">
      <c r="B5610" s="42"/>
      <c r="C5610" s="2"/>
      <c r="E5610" s="2"/>
    </row>
    <row r="5611" spans="2:5" x14ac:dyDescent="0.35">
      <c r="B5611" s="42"/>
      <c r="C5611" s="2"/>
      <c r="E5611" s="2"/>
    </row>
    <row r="5612" spans="2:5" x14ac:dyDescent="0.35">
      <c r="B5612" s="42"/>
      <c r="C5612" s="2"/>
      <c r="E5612" s="2"/>
    </row>
    <row r="5613" spans="2:5" x14ac:dyDescent="0.35">
      <c r="B5613" s="42"/>
      <c r="C5613" s="2"/>
      <c r="E5613" s="2"/>
    </row>
    <row r="5614" spans="2:5" x14ac:dyDescent="0.35">
      <c r="B5614" s="42"/>
      <c r="C5614" s="2"/>
      <c r="E5614" s="2"/>
    </row>
    <row r="5615" spans="2:5" x14ac:dyDescent="0.35">
      <c r="B5615" s="42"/>
      <c r="C5615" s="2"/>
      <c r="E5615" s="2"/>
    </row>
    <row r="5616" spans="2:5" x14ac:dyDescent="0.35">
      <c r="B5616" s="42"/>
      <c r="C5616" s="2"/>
      <c r="E5616" s="2"/>
    </row>
    <row r="5617" spans="2:5" x14ac:dyDescent="0.35">
      <c r="B5617" s="42"/>
      <c r="C5617" s="2"/>
      <c r="E5617" s="2"/>
    </row>
    <row r="5618" spans="2:5" x14ac:dyDescent="0.35">
      <c r="B5618" s="42"/>
      <c r="C5618" s="2"/>
      <c r="E5618" s="2"/>
    </row>
    <row r="5619" spans="2:5" x14ac:dyDescent="0.35">
      <c r="B5619" s="42"/>
      <c r="C5619" s="2"/>
      <c r="E5619" s="2"/>
    </row>
    <row r="5620" spans="2:5" x14ac:dyDescent="0.35">
      <c r="B5620" s="42"/>
      <c r="C5620" s="2"/>
      <c r="E5620" s="2"/>
    </row>
    <row r="5621" spans="2:5" x14ac:dyDescent="0.35">
      <c r="B5621" s="42"/>
      <c r="C5621" s="2"/>
      <c r="E5621" s="2"/>
    </row>
    <row r="5622" spans="2:5" x14ac:dyDescent="0.35">
      <c r="B5622" s="42"/>
      <c r="C5622" s="2"/>
      <c r="E5622" s="2"/>
    </row>
    <row r="5623" spans="2:5" x14ac:dyDescent="0.35">
      <c r="B5623" s="42"/>
      <c r="C5623" s="2"/>
      <c r="E5623" s="2"/>
    </row>
    <row r="5624" spans="2:5" x14ac:dyDescent="0.35">
      <c r="B5624" s="42"/>
      <c r="C5624" s="2"/>
      <c r="E5624" s="2"/>
    </row>
    <row r="5625" spans="2:5" x14ac:dyDescent="0.35">
      <c r="B5625" s="42"/>
      <c r="C5625" s="2"/>
      <c r="E5625" s="2"/>
    </row>
    <row r="5626" spans="2:5" x14ac:dyDescent="0.35">
      <c r="B5626" s="42"/>
      <c r="C5626" s="2"/>
      <c r="E5626" s="2"/>
    </row>
    <row r="5627" spans="2:5" x14ac:dyDescent="0.35">
      <c r="B5627" s="42"/>
      <c r="C5627" s="2"/>
      <c r="E5627" s="2"/>
    </row>
    <row r="5628" spans="2:5" x14ac:dyDescent="0.35">
      <c r="B5628" s="42"/>
      <c r="C5628" s="2"/>
      <c r="E5628" s="2"/>
    </row>
    <row r="5629" spans="2:5" x14ac:dyDescent="0.35">
      <c r="B5629" s="42"/>
      <c r="C5629" s="2"/>
      <c r="E5629" s="2"/>
    </row>
    <row r="5630" spans="2:5" x14ac:dyDescent="0.35">
      <c r="B5630" s="42"/>
      <c r="C5630" s="2"/>
      <c r="E5630" s="2"/>
    </row>
    <row r="5631" spans="2:5" x14ac:dyDescent="0.35">
      <c r="B5631" s="42"/>
      <c r="C5631" s="2"/>
      <c r="E5631" s="2"/>
    </row>
    <row r="5632" spans="2:5" x14ac:dyDescent="0.35">
      <c r="B5632" s="42"/>
      <c r="C5632" s="2"/>
      <c r="E5632" s="2"/>
    </row>
    <row r="5633" spans="2:5" x14ac:dyDescent="0.35">
      <c r="B5633" s="42"/>
      <c r="C5633" s="2"/>
      <c r="E5633" s="2"/>
    </row>
    <row r="5634" spans="2:5" x14ac:dyDescent="0.35">
      <c r="B5634" s="42"/>
      <c r="C5634" s="2"/>
      <c r="E5634" s="2"/>
    </row>
    <row r="5635" spans="2:5" x14ac:dyDescent="0.35">
      <c r="B5635" s="42"/>
      <c r="C5635" s="2"/>
      <c r="E5635" s="2"/>
    </row>
    <row r="5636" spans="2:5" x14ac:dyDescent="0.35">
      <c r="B5636" s="42"/>
      <c r="C5636" s="2"/>
      <c r="E5636" s="2"/>
    </row>
    <row r="5637" spans="2:5" x14ac:dyDescent="0.35">
      <c r="B5637" s="42"/>
      <c r="C5637" s="2"/>
      <c r="E5637" s="2"/>
    </row>
    <row r="5638" spans="2:5" x14ac:dyDescent="0.35">
      <c r="B5638" s="42"/>
      <c r="C5638" s="2"/>
      <c r="E5638" s="2"/>
    </row>
    <row r="5639" spans="2:5" x14ac:dyDescent="0.35">
      <c r="B5639" s="42"/>
      <c r="C5639" s="2"/>
      <c r="E5639" s="2"/>
    </row>
    <row r="5640" spans="2:5" x14ac:dyDescent="0.35">
      <c r="B5640" s="42"/>
      <c r="C5640" s="2"/>
      <c r="E5640" s="2"/>
    </row>
    <row r="5641" spans="2:5" x14ac:dyDescent="0.35">
      <c r="B5641" s="42"/>
      <c r="C5641" s="2"/>
      <c r="E5641" s="2"/>
    </row>
    <row r="5642" spans="2:5" x14ac:dyDescent="0.35">
      <c r="B5642" s="42"/>
      <c r="C5642" s="2"/>
      <c r="E5642" s="2"/>
    </row>
    <row r="5643" spans="2:5" x14ac:dyDescent="0.35">
      <c r="B5643" s="42"/>
      <c r="C5643" s="2"/>
      <c r="E5643" s="2"/>
    </row>
    <row r="5644" spans="2:5" x14ac:dyDescent="0.35">
      <c r="B5644" s="42"/>
      <c r="C5644" s="2"/>
      <c r="E5644" s="2"/>
    </row>
    <row r="5645" spans="2:5" x14ac:dyDescent="0.35">
      <c r="B5645" s="42"/>
      <c r="C5645" s="2"/>
      <c r="E5645" s="2"/>
    </row>
    <row r="5646" spans="2:5" x14ac:dyDescent="0.35">
      <c r="B5646" s="42"/>
      <c r="C5646" s="2"/>
      <c r="E5646" s="2"/>
    </row>
    <row r="5647" spans="2:5" x14ac:dyDescent="0.35">
      <c r="B5647" s="42"/>
      <c r="C5647" s="2"/>
      <c r="E5647" s="2"/>
    </row>
    <row r="5648" spans="2:5" x14ac:dyDescent="0.35">
      <c r="B5648" s="42"/>
      <c r="C5648" s="2"/>
      <c r="E5648" s="2"/>
    </row>
    <row r="5649" spans="2:5" x14ac:dyDescent="0.35">
      <c r="B5649" s="42"/>
      <c r="C5649" s="2"/>
      <c r="E5649" s="2"/>
    </row>
    <row r="5650" spans="2:5" x14ac:dyDescent="0.35">
      <c r="B5650" s="42"/>
      <c r="C5650" s="2"/>
      <c r="E5650" s="2"/>
    </row>
    <row r="5651" spans="2:5" x14ac:dyDescent="0.35">
      <c r="B5651" s="42"/>
      <c r="C5651" s="2"/>
      <c r="E5651" s="2"/>
    </row>
    <row r="5652" spans="2:5" x14ac:dyDescent="0.35">
      <c r="B5652" s="42"/>
      <c r="C5652" s="2"/>
      <c r="E5652" s="2"/>
    </row>
    <row r="5653" spans="2:5" x14ac:dyDescent="0.35">
      <c r="B5653" s="42"/>
      <c r="C5653" s="2"/>
      <c r="E5653" s="2"/>
    </row>
    <row r="5654" spans="2:5" x14ac:dyDescent="0.35">
      <c r="B5654" s="42"/>
      <c r="C5654" s="2"/>
      <c r="E5654" s="2"/>
    </row>
    <row r="5655" spans="2:5" x14ac:dyDescent="0.35">
      <c r="B5655" s="42"/>
      <c r="C5655" s="2"/>
      <c r="E5655" s="2"/>
    </row>
    <row r="5656" spans="2:5" x14ac:dyDescent="0.35">
      <c r="B5656" s="42"/>
      <c r="C5656" s="2"/>
      <c r="E5656" s="2"/>
    </row>
    <row r="5657" spans="2:5" x14ac:dyDescent="0.35">
      <c r="B5657" s="42"/>
      <c r="C5657" s="2"/>
      <c r="E5657" s="2"/>
    </row>
    <row r="5658" spans="2:5" x14ac:dyDescent="0.35">
      <c r="B5658" s="42"/>
      <c r="C5658" s="2"/>
      <c r="E5658" s="2"/>
    </row>
    <row r="5659" spans="2:5" x14ac:dyDescent="0.35">
      <c r="B5659" s="42"/>
      <c r="C5659" s="2"/>
      <c r="E5659" s="2"/>
    </row>
    <row r="5660" spans="2:5" x14ac:dyDescent="0.35">
      <c r="B5660" s="42"/>
      <c r="C5660" s="2"/>
      <c r="E5660" s="2"/>
    </row>
    <row r="5661" spans="2:5" x14ac:dyDescent="0.35">
      <c r="B5661" s="42"/>
      <c r="C5661" s="2"/>
      <c r="E5661" s="2"/>
    </row>
    <row r="5662" spans="2:5" x14ac:dyDescent="0.35">
      <c r="B5662" s="42"/>
      <c r="C5662" s="2"/>
      <c r="E5662" s="2"/>
    </row>
    <row r="5663" spans="2:5" x14ac:dyDescent="0.35">
      <c r="B5663" s="42"/>
      <c r="C5663" s="2"/>
      <c r="E5663" s="2"/>
    </row>
    <row r="5664" spans="2:5" x14ac:dyDescent="0.35">
      <c r="B5664" s="42"/>
      <c r="C5664" s="2"/>
      <c r="E5664" s="2"/>
    </row>
    <row r="5665" spans="2:5" x14ac:dyDescent="0.35">
      <c r="B5665" s="42"/>
      <c r="C5665" s="2"/>
      <c r="E5665" s="2"/>
    </row>
    <row r="5666" spans="2:5" x14ac:dyDescent="0.35">
      <c r="B5666" s="42"/>
      <c r="C5666" s="2"/>
      <c r="E5666" s="2"/>
    </row>
    <row r="5667" spans="2:5" x14ac:dyDescent="0.35">
      <c r="B5667" s="42"/>
      <c r="C5667" s="2"/>
      <c r="E5667" s="2"/>
    </row>
    <row r="5668" spans="2:5" x14ac:dyDescent="0.35">
      <c r="B5668" s="42"/>
      <c r="C5668" s="2"/>
      <c r="E5668" s="2"/>
    </row>
    <row r="5669" spans="2:5" x14ac:dyDescent="0.35">
      <c r="B5669" s="42"/>
      <c r="C5669" s="2"/>
      <c r="E5669" s="2"/>
    </row>
    <row r="5670" spans="2:5" x14ac:dyDescent="0.35">
      <c r="B5670" s="42"/>
      <c r="C5670" s="2"/>
      <c r="E5670" s="2"/>
    </row>
    <row r="5671" spans="2:5" x14ac:dyDescent="0.35">
      <c r="B5671" s="42"/>
      <c r="C5671" s="2"/>
      <c r="E5671" s="2"/>
    </row>
    <row r="5672" spans="2:5" x14ac:dyDescent="0.35">
      <c r="B5672" s="42"/>
      <c r="C5672" s="2"/>
      <c r="E5672" s="2"/>
    </row>
    <row r="5673" spans="2:5" x14ac:dyDescent="0.35">
      <c r="B5673" s="42"/>
      <c r="C5673" s="2"/>
      <c r="E5673" s="2"/>
    </row>
    <row r="5674" spans="2:5" x14ac:dyDescent="0.35">
      <c r="B5674" s="42"/>
      <c r="C5674" s="2"/>
      <c r="E5674" s="2"/>
    </row>
    <row r="5675" spans="2:5" x14ac:dyDescent="0.35">
      <c r="B5675" s="42"/>
      <c r="C5675" s="2"/>
      <c r="E5675" s="2"/>
    </row>
    <row r="5676" spans="2:5" x14ac:dyDescent="0.35">
      <c r="B5676" s="42"/>
      <c r="C5676" s="2"/>
      <c r="E5676" s="2"/>
    </row>
    <row r="5677" spans="2:5" x14ac:dyDescent="0.35">
      <c r="B5677" s="42"/>
      <c r="C5677" s="2"/>
      <c r="E5677" s="2"/>
    </row>
    <row r="5678" spans="2:5" x14ac:dyDescent="0.35">
      <c r="B5678" s="42"/>
      <c r="C5678" s="2"/>
      <c r="E5678" s="2"/>
    </row>
    <row r="5679" spans="2:5" x14ac:dyDescent="0.35">
      <c r="B5679" s="42"/>
      <c r="C5679" s="2"/>
      <c r="E5679" s="2"/>
    </row>
    <row r="5680" spans="2:5" x14ac:dyDescent="0.35">
      <c r="B5680" s="42"/>
      <c r="C5680" s="2"/>
      <c r="E5680" s="2"/>
    </row>
    <row r="5681" spans="2:5" x14ac:dyDescent="0.35">
      <c r="B5681" s="42"/>
      <c r="C5681" s="2"/>
      <c r="E5681" s="2"/>
    </row>
    <row r="5682" spans="2:5" x14ac:dyDescent="0.35">
      <c r="B5682" s="42"/>
      <c r="C5682" s="2"/>
      <c r="E5682" s="2"/>
    </row>
    <row r="5683" spans="2:5" x14ac:dyDescent="0.35">
      <c r="B5683" s="42"/>
      <c r="C5683" s="2"/>
      <c r="E5683" s="2"/>
    </row>
    <row r="5684" spans="2:5" x14ac:dyDescent="0.35">
      <c r="B5684" s="42"/>
      <c r="C5684" s="2"/>
      <c r="E5684" s="2"/>
    </row>
    <row r="5685" spans="2:5" x14ac:dyDescent="0.35">
      <c r="B5685" s="42"/>
      <c r="C5685" s="2"/>
      <c r="E5685" s="2"/>
    </row>
    <row r="5686" spans="2:5" x14ac:dyDescent="0.35">
      <c r="B5686" s="42"/>
      <c r="C5686" s="2"/>
      <c r="E5686" s="2"/>
    </row>
    <row r="5687" spans="2:5" x14ac:dyDescent="0.35">
      <c r="B5687" s="42"/>
      <c r="C5687" s="2"/>
      <c r="E5687" s="2"/>
    </row>
    <row r="5688" spans="2:5" x14ac:dyDescent="0.35">
      <c r="B5688" s="42"/>
      <c r="C5688" s="2"/>
      <c r="E5688" s="2"/>
    </row>
    <row r="5689" spans="2:5" x14ac:dyDescent="0.35">
      <c r="B5689" s="42"/>
      <c r="C5689" s="2"/>
      <c r="E5689" s="2"/>
    </row>
    <row r="5690" spans="2:5" x14ac:dyDescent="0.35">
      <c r="B5690" s="42"/>
      <c r="C5690" s="2"/>
      <c r="E5690" s="2"/>
    </row>
    <row r="5691" spans="2:5" x14ac:dyDescent="0.35">
      <c r="B5691" s="42"/>
      <c r="C5691" s="2"/>
      <c r="E5691" s="2"/>
    </row>
    <row r="5692" spans="2:5" x14ac:dyDescent="0.35">
      <c r="B5692" s="42"/>
      <c r="C5692" s="2"/>
      <c r="E5692" s="2"/>
    </row>
    <row r="5693" spans="2:5" x14ac:dyDescent="0.35">
      <c r="B5693" s="42"/>
      <c r="C5693" s="2"/>
      <c r="E5693" s="2"/>
    </row>
    <row r="5694" spans="2:5" x14ac:dyDescent="0.35">
      <c r="B5694" s="42"/>
      <c r="C5694" s="2"/>
      <c r="E5694" s="2"/>
    </row>
    <row r="5695" spans="2:5" x14ac:dyDescent="0.35">
      <c r="B5695" s="42"/>
      <c r="C5695" s="2"/>
      <c r="E5695" s="2"/>
    </row>
    <row r="5696" spans="2:5" x14ac:dyDescent="0.35">
      <c r="B5696" s="42"/>
      <c r="C5696" s="2"/>
      <c r="E5696" s="2"/>
    </row>
    <row r="5697" spans="2:5" x14ac:dyDescent="0.35">
      <c r="B5697" s="42"/>
      <c r="C5697" s="2"/>
      <c r="E5697" s="2"/>
    </row>
    <row r="5698" spans="2:5" x14ac:dyDescent="0.35">
      <c r="B5698" s="42"/>
      <c r="C5698" s="2"/>
      <c r="E5698" s="2"/>
    </row>
    <row r="5699" spans="2:5" x14ac:dyDescent="0.35">
      <c r="B5699" s="42"/>
      <c r="C5699" s="2"/>
      <c r="E5699" s="2"/>
    </row>
    <row r="5700" spans="2:5" x14ac:dyDescent="0.35">
      <c r="B5700" s="42"/>
      <c r="C5700" s="2"/>
      <c r="E5700" s="2"/>
    </row>
    <row r="5701" spans="2:5" x14ac:dyDescent="0.35">
      <c r="B5701" s="42"/>
      <c r="C5701" s="2"/>
      <c r="E5701" s="2"/>
    </row>
    <row r="5702" spans="2:5" x14ac:dyDescent="0.35">
      <c r="B5702" s="42"/>
      <c r="C5702" s="2"/>
      <c r="E5702" s="2"/>
    </row>
    <row r="5703" spans="2:5" x14ac:dyDescent="0.35">
      <c r="B5703" s="42"/>
      <c r="C5703" s="2"/>
      <c r="E5703" s="2"/>
    </row>
    <row r="5704" spans="2:5" x14ac:dyDescent="0.35">
      <c r="B5704" s="42"/>
      <c r="C5704" s="2"/>
      <c r="E5704" s="2"/>
    </row>
    <row r="5705" spans="2:5" x14ac:dyDescent="0.35">
      <c r="B5705" s="42"/>
      <c r="C5705" s="2"/>
      <c r="E5705" s="2"/>
    </row>
    <row r="5706" spans="2:5" x14ac:dyDescent="0.35">
      <c r="B5706" s="42"/>
      <c r="C5706" s="2"/>
      <c r="E5706" s="2"/>
    </row>
    <row r="5707" spans="2:5" x14ac:dyDescent="0.35">
      <c r="B5707" s="42"/>
      <c r="C5707" s="2"/>
      <c r="E5707" s="2"/>
    </row>
    <row r="5708" spans="2:5" x14ac:dyDescent="0.35">
      <c r="B5708" s="42"/>
      <c r="C5708" s="2"/>
      <c r="E5708" s="2"/>
    </row>
    <row r="5709" spans="2:5" x14ac:dyDescent="0.35">
      <c r="B5709" s="42"/>
      <c r="C5709" s="2"/>
      <c r="E5709" s="2"/>
    </row>
    <row r="5710" spans="2:5" x14ac:dyDescent="0.35">
      <c r="B5710" s="42"/>
      <c r="C5710" s="2"/>
      <c r="E5710" s="2"/>
    </row>
    <row r="5711" spans="2:5" x14ac:dyDescent="0.35">
      <c r="B5711" s="42"/>
      <c r="C5711" s="2"/>
      <c r="E5711" s="2"/>
    </row>
    <row r="5712" spans="2:5" x14ac:dyDescent="0.35">
      <c r="B5712" s="42"/>
      <c r="C5712" s="2"/>
      <c r="E5712" s="2"/>
    </row>
    <row r="5713" spans="2:5" x14ac:dyDescent="0.35">
      <c r="B5713" s="42"/>
      <c r="C5713" s="2"/>
      <c r="E5713" s="2"/>
    </row>
    <row r="5714" spans="2:5" x14ac:dyDescent="0.35">
      <c r="B5714" s="42"/>
      <c r="C5714" s="2"/>
      <c r="E5714" s="2"/>
    </row>
    <row r="5715" spans="2:5" x14ac:dyDescent="0.35">
      <c r="B5715" s="42"/>
      <c r="C5715" s="2"/>
      <c r="E5715" s="2"/>
    </row>
    <row r="5716" spans="2:5" x14ac:dyDescent="0.35">
      <c r="B5716" s="42"/>
      <c r="C5716" s="2"/>
      <c r="E5716" s="2"/>
    </row>
    <row r="5717" spans="2:5" x14ac:dyDescent="0.35">
      <c r="B5717" s="42"/>
      <c r="C5717" s="2"/>
      <c r="E5717" s="2"/>
    </row>
    <row r="5718" spans="2:5" x14ac:dyDescent="0.35">
      <c r="B5718" s="42"/>
      <c r="C5718" s="2"/>
      <c r="E5718" s="2"/>
    </row>
    <row r="5719" spans="2:5" x14ac:dyDescent="0.35">
      <c r="B5719" s="42"/>
      <c r="C5719" s="2"/>
      <c r="E5719" s="2"/>
    </row>
    <row r="5720" spans="2:5" x14ac:dyDescent="0.35">
      <c r="B5720" s="42"/>
      <c r="C5720" s="2"/>
      <c r="E5720" s="2"/>
    </row>
    <row r="5721" spans="2:5" x14ac:dyDescent="0.35">
      <c r="B5721" s="42"/>
      <c r="C5721" s="2"/>
      <c r="E5721" s="2"/>
    </row>
    <row r="5722" spans="2:5" x14ac:dyDescent="0.35">
      <c r="B5722" s="42"/>
      <c r="C5722" s="2"/>
      <c r="E5722" s="2"/>
    </row>
    <row r="5723" spans="2:5" x14ac:dyDescent="0.35">
      <c r="B5723" s="42"/>
      <c r="C5723" s="2"/>
      <c r="E5723" s="2"/>
    </row>
    <row r="5724" spans="2:5" x14ac:dyDescent="0.35">
      <c r="B5724" s="42"/>
      <c r="C5724" s="2"/>
      <c r="E5724" s="2"/>
    </row>
    <row r="5725" spans="2:5" x14ac:dyDescent="0.35">
      <c r="B5725" s="42"/>
      <c r="C5725" s="2"/>
      <c r="E5725" s="2"/>
    </row>
    <row r="5726" spans="2:5" x14ac:dyDescent="0.35">
      <c r="B5726" s="42"/>
      <c r="C5726" s="2"/>
      <c r="E5726" s="2"/>
    </row>
    <row r="5727" spans="2:5" x14ac:dyDescent="0.35">
      <c r="B5727" s="42"/>
      <c r="C5727" s="2"/>
      <c r="E5727" s="2"/>
    </row>
    <row r="5728" spans="2:5" x14ac:dyDescent="0.35">
      <c r="B5728" s="42"/>
      <c r="C5728" s="2"/>
      <c r="E5728" s="2"/>
    </row>
    <row r="5729" spans="2:5" x14ac:dyDescent="0.35">
      <c r="B5729" s="42"/>
      <c r="C5729" s="2"/>
      <c r="E5729" s="2"/>
    </row>
    <row r="5730" spans="2:5" x14ac:dyDescent="0.35">
      <c r="B5730" s="42"/>
      <c r="C5730" s="2"/>
      <c r="E5730" s="2"/>
    </row>
    <row r="5731" spans="2:5" x14ac:dyDescent="0.35">
      <c r="B5731" s="42"/>
      <c r="C5731" s="2"/>
      <c r="E5731" s="2"/>
    </row>
    <row r="5732" spans="2:5" x14ac:dyDescent="0.35">
      <c r="B5732" s="42"/>
      <c r="C5732" s="2"/>
      <c r="E5732" s="2"/>
    </row>
    <row r="5733" spans="2:5" x14ac:dyDescent="0.35">
      <c r="B5733" s="42"/>
      <c r="C5733" s="2"/>
      <c r="E5733" s="2"/>
    </row>
    <row r="5734" spans="2:5" x14ac:dyDescent="0.35">
      <c r="B5734" s="42"/>
      <c r="C5734" s="2"/>
      <c r="E5734" s="2"/>
    </row>
    <row r="5735" spans="2:5" x14ac:dyDescent="0.35">
      <c r="B5735" s="42"/>
      <c r="C5735" s="2"/>
      <c r="E5735" s="2"/>
    </row>
    <row r="5736" spans="2:5" x14ac:dyDescent="0.35">
      <c r="B5736" s="42"/>
      <c r="C5736" s="2"/>
      <c r="E5736" s="2"/>
    </row>
    <row r="5737" spans="2:5" x14ac:dyDescent="0.35">
      <c r="B5737" s="42"/>
      <c r="C5737" s="2"/>
      <c r="E5737" s="2"/>
    </row>
    <row r="5738" spans="2:5" x14ac:dyDescent="0.35">
      <c r="B5738" s="42"/>
      <c r="C5738" s="2"/>
      <c r="E5738" s="2"/>
    </row>
    <row r="5739" spans="2:5" x14ac:dyDescent="0.35">
      <c r="B5739" s="42"/>
      <c r="C5739" s="2"/>
      <c r="E5739" s="2"/>
    </row>
    <row r="5740" spans="2:5" x14ac:dyDescent="0.35">
      <c r="B5740" s="42"/>
      <c r="C5740" s="2"/>
      <c r="E5740" s="2"/>
    </row>
    <row r="5741" spans="2:5" x14ac:dyDescent="0.35">
      <c r="B5741" s="42"/>
      <c r="C5741" s="2"/>
      <c r="E5741" s="2"/>
    </row>
    <row r="5742" spans="2:5" x14ac:dyDescent="0.35">
      <c r="B5742" s="42"/>
      <c r="C5742" s="2"/>
      <c r="E5742" s="2"/>
    </row>
    <row r="5743" spans="2:5" x14ac:dyDescent="0.35">
      <c r="B5743" s="42"/>
      <c r="C5743" s="2"/>
      <c r="E5743" s="2"/>
    </row>
    <row r="5744" spans="2:5" x14ac:dyDescent="0.35">
      <c r="B5744" s="42"/>
      <c r="C5744" s="2"/>
      <c r="E5744" s="2"/>
    </row>
    <row r="5745" spans="2:5" x14ac:dyDescent="0.35">
      <c r="B5745" s="42"/>
      <c r="C5745" s="2"/>
      <c r="E5745" s="2"/>
    </row>
    <row r="5746" spans="2:5" x14ac:dyDescent="0.35">
      <c r="B5746" s="42"/>
      <c r="C5746" s="2"/>
      <c r="E5746" s="2"/>
    </row>
    <row r="5747" spans="2:5" x14ac:dyDescent="0.35">
      <c r="B5747" s="42"/>
      <c r="C5747" s="2"/>
      <c r="E5747" s="2"/>
    </row>
    <row r="5748" spans="2:5" x14ac:dyDescent="0.35">
      <c r="B5748" s="42"/>
      <c r="C5748" s="2"/>
      <c r="E5748" s="2"/>
    </row>
    <row r="5749" spans="2:5" x14ac:dyDescent="0.35">
      <c r="B5749" s="42"/>
      <c r="C5749" s="2"/>
      <c r="E5749" s="2"/>
    </row>
    <row r="5750" spans="2:5" x14ac:dyDescent="0.35">
      <c r="B5750" s="42"/>
      <c r="C5750" s="2"/>
      <c r="E5750" s="2"/>
    </row>
    <row r="5751" spans="2:5" x14ac:dyDescent="0.35">
      <c r="B5751" s="42"/>
      <c r="C5751" s="2"/>
      <c r="E5751" s="2"/>
    </row>
    <row r="5752" spans="2:5" x14ac:dyDescent="0.35">
      <c r="B5752" s="42"/>
      <c r="C5752" s="2"/>
      <c r="E5752" s="2"/>
    </row>
    <row r="5753" spans="2:5" x14ac:dyDescent="0.35">
      <c r="B5753" s="42"/>
      <c r="C5753" s="2"/>
      <c r="E5753" s="2"/>
    </row>
    <row r="5754" spans="2:5" x14ac:dyDescent="0.35">
      <c r="B5754" s="42"/>
      <c r="C5754" s="2"/>
      <c r="E5754" s="2"/>
    </row>
    <row r="5755" spans="2:5" x14ac:dyDescent="0.35">
      <c r="B5755" s="42"/>
      <c r="C5755" s="2"/>
      <c r="E5755" s="2"/>
    </row>
    <row r="5756" spans="2:5" x14ac:dyDescent="0.35">
      <c r="B5756" s="42"/>
      <c r="C5756" s="2"/>
      <c r="E5756" s="2"/>
    </row>
    <row r="5757" spans="2:5" x14ac:dyDescent="0.35">
      <c r="B5757" s="42"/>
      <c r="C5757" s="2"/>
      <c r="E5757" s="2"/>
    </row>
    <row r="5758" spans="2:5" x14ac:dyDescent="0.35">
      <c r="B5758" s="42"/>
      <c r="C5758" s="2"/>
      <c r="E5758" s="2"/>
    </row>
    <row r="5759" spans="2:5" x14ac:dyDescent="0.35">
      <c r="B5759" s="42"/>
      <c r="C5759" s="2"/>
      <c r="E5759" s="2"/>
    </row>
    <row r="5760" spans="2:5" x14ac:dyDescent="0.35">
      <c r="B5760" s="42"/>
      <c r="C5760" s="2"/>
      <c r="E5760" s="2"/>
    </row>
    <row r="5761" spans="2:5" x14ac:dyDescent="0.35">
      <c r="B5761" s="42"/>
      <c r="C5761" s="2"/>
      <c r="E5761" s="2"/>
    </row>
    <row r="5762" spans="2:5" x14ac:dyDescent="0.35">
      <c r="B5762" s="42"/>
      <c r="C5762" s="2"/>
      <c r="E5762" s="2"/>
    </row>
    <row r="5763" spans="2:5" x14ac:dyDescent="0.35">
      <c r="B5763" s="42"/>
      <c r="C5763" s="2"/>
      <c r="E5763" s="2"/>
    </row>
    <row r="5764" spans="2:5" x14ac:dyDescent="0.35">
      <c r="B5764" s="42"/>
      <c r="C5764" s="2"/>
      <c r="E5764" s="2"/>
    </row>
    <row r="5765" spans="2:5" x14ac:dyDescent="0.35">
      <c r="B5765" s="42"/>
      <c r="C5765" s="2"/>
      <c r="E5765" s="2"/>
    </row>
    <row r="5766" spans="2:5" x14ac:dyDescent="0.35">
      <c r="B5766" s="42"/>
      <c r="C5766" s="2"/>
      <c r="E5766" s="2"/>
    </row>
    <row r="5767" spans="2:5" x14ac:dyDescent="0.35">
      <c r="B5767" s="42"/>
      <c r="C5767" s="2"/>
      <c r="E5767" s="2"/>
    </row>
    <row r="5768" spans="2:5" x14ac:dyDescent="0.35">
      <c r="B5768" s="42"/>
      <c r="C5768" s="2"/>
      <c r="E5768" s="2"/>
    </row>
    <row r="5769" spans="2:5" x14ac:dyDescent="0.35">
      <c r="B5769" s="42"/>
      <c r="C5769" s="2"/>
      <c r="E5769" s="2"/>
    </row>
    <row r="5770" spans="2:5" x14ac:dyDescent="0.35">
      <c r="B5770" s="42"/>
      <c r="C5770" s="2"/>
      <c r="E5770" s="2"/>
    </row>
    <row r="5771" spans="2:5" x14ac:dyDescent="0.35">
      <c r="B5771" s="42"/>
      <c r="C5771" s="2"/>
      <c r="E5771" s="2"/>
    </row>
    <row r="5772" spans="2:5" x14ac:dyDescent="0.35">
      <c r="B5772" s="42"/>
      <c r="C5772" s="2"/>
      <c r="E5772" s="2"/>
    </row>
    <row r="5773" spans="2:5" x14ac:dyDescent="0.35">
      <c r="B5773" s="42"/>
      <c r="C5773" s="2"/>
      <c r="E5773" s="2"/>
    </row>
    <row r="5774" spans="2:5" x14ac:dyDescent="0.35">
      <c r="B5774" s="42"/>
      <c r="C5774" s="2"/>
      <c r="E5774" s="2"/>
    </row>
    <row r="5775" spans="2:5" x14ac:dyDescent="0.35">
      <c r="B5775" s="42"/>
      <c r="C5775" s="2"/>
      <c r="E5775" s="2"/>
    </row>
    <row r="5776" spans="2:5" x14ac:dyDescent="0.35">
      <c r="B5776" s="42"/>
      <c r="C5776" s="2"/>
      <c r="E5776" s="2"/>
    </row>
    <row r="5777" spans="2:5" x14ac:dyDescent="0.35">
      <c r="B5777" s="42"/>
      <c r="C5777" s="2"/>
      <c r="E5777" s="2"/>
    </row>
    <row r="5778" spans="2:5" x14ac:dyDescent="0.35">
      <c r="B5778" s="42"/>
      <c r="C5778" s="2"/>
      <c r="E5778" s="2"/>
    </row>
    <row r="5779" spans="2:5" x14ac:dyDescent="0.35">
      <c r="B5779" s="42"/>
      <c r="C5779" s="2"/>
      <c r="E5779" s="2"/>
    </row>
    <row r="5780" spans="2:5" x14ac:dyDescent="0.35">
      <c r="B5780" s="42"/>
      <c r="C5780" s="2"/>
      <c r="E5780" s="2"/>
    </row>
    <row r="5781" spans="2:5" x14ac:dyDescent="0.35">
      <c r="B5781" s="42"/>
      <c r="C5781" s="2"/>
      <c r="E5781" s="2"/>
    </row>
    <row r="5782" spans="2:5" x14ac:dyDescent="0.35">
      <c r="B5782" s="42"/>
      <c r="C5782" s="2"/>
      <c r="E5782" s="2"/>
    </row>
    <row r="5783" spans="2:5" x14ac:dyDescent="0.35">
      <c r="B5783" s="42"/>
      <c r="C5783" s="2"/>
      <c r="E5783" s="2"/>
    </row>
    <row r="5784" spans="2:5" x14ac:dyDescent="0.35">
      <c r="B5784" s="42"/>
      <c r="C5784" s="2"/>
      <c r="E5784" s="2"/>
    </row>
    <row r="5785" spans="2:5" x14ac:dyDescent="0.35">
      <c r="B5785" s="42"/>
      <c r="C5785" s="2"/>
      <c r="E5785" s="2"/>
    </row>
    <row r="5786" spans="2:5" x14ac:dyDescent="0.35">
      <c r="B5786" s="42"/>
      <c r="C5786" s="2"/>
      <c r="E5786" s="2"/>
    </row>
    <row r="5787" spans="2:5" x14ac:dyDescent="0.35">
      <c r="B5787" s="42"/>
      <c r="C5787" s="2"/>
      <c r="E5787" s="2"/>
    </row>
    <row r="5788" spans="2:5" x14ac:dyDescent="0.35">
      <c r="B5788" s="42"/>
      <c r="C5788" s="2"/>
      <c r="E5788" s="2"/>
    </row>
    <row r="5789" spans="2:5" x14ac:dyDescent="0.35">
      <c r="B5789" s="42"/>
      <c r="C5789" s="2"/>
      <c r="E5789" s="2"/>
    </row>
    <row r="5790" spans="2:5" x14ac:dyDescent="0.35">
      <c r="B5790" s="42"/>
      <c r="C5790" s="2"/>
      <c r="E5790" s="2"/>
    </row>
    <row r="5791" spans="2:5" x14ac:dyDescent="0.35">
      <c r="B5791" s="42"/>
      <c r="C5791" s="2"/>
      <c r="E5791" s="2"/>
    </row>
    <row r="5792" spans="2:5" x14ac:dyDescent="0.35">
      <c r="B5792" s="42"/>
      <c r="C5792" s="2"/>
      <c r="E5792" s="2"/>
    </row>
    <row r="5793" spans="2:5" x14ac:dyDescent="0.35">
      <c r="B5793" s="42"/>
      <c r="C5793" s="2"/>
      <c r="E5793" s="2"/>
    </row>
    <row r="5794" spans="2:5" x14ac:dyDescent="0.35">
      <c r="B5794" s="42"/>
      <c r="C5794" s="2"/>
      <c r="E5794" s="2"/>
    </row>
    <row r="5795" spans="2:5" x14ac:dyDescent="0.35">
      <c r="B5795" s="42"/>
      <c r="C5795" s="2"/>
      <c r="E5795" s="2"/>
    </row>
    <row r="5796" spans="2:5" x14ac:dyDescent="0.35">
      <c r="B5796" s="42"/>
      <c r="C5796" s="2"/>
      <c r="E5796" s="2"/>
    </row>
    <row r="5797" spans="2:5" x14ac:dyDescent="0.35">
      <c r="B5797" s="42"/>
      <c r="C5797" s="2"/>
      <c r="E5797" s="2"/>
    </row>
    <row r="5798" spans="2:5" x14ac:dyDescent="0.35">
      <c r="B5798" s="42"/>
      <c r="C5798" s="2"/>
      <c r="E5798" s="2"/>
    </row>
    <row r="5799" spans="2:5" x14ac:dyDescent="0.35">
      <c r="B5799" s="42"/>
      <c r="C5799" s="2"/>
      <c r="E5799" s="2"/>
    </row>
    <row r="5800" spans="2:5" x14ac:dyDescent="0.35">
      <c r="B5800" s="42"/>
      <c r="C5800" s="2"/>
      <c r="E5800" s="2"/>
    </row>
    <row r="5801" spans="2:5" x14ac:dyDescent="0.35">
      <c r="B5801" s="42"/>
      <c r="C5801" s="2"/>
      <c r="E5801" s="2"/>
    </row>
    <row r="5802" spans="2:5" x14ac:dyDescent="0.35">
      <c r="B5802" s="42"/>
      <c r="C5802" s="2"/>
      <c r="E5802" s="2"/>
    </row>
    <row r="5803" spans="2:5" x14ac:dyDescent="0.35">
      <c r="B5803" s="42"/>
      <c r="C5803" s="2"/>
      <c r="E5803" s="2"/>
    </row>
    <row r="5804" spans="2:5" x14ac:dyDescent="0.35">
      <c r="B5804" s="42"/>
      <c r="C5804" s="2"/>
      <c r="E5804" s="2"/>
    </row>
    <row r="5805" spans="2:5" x14ac:dyDescent="0.35">
      <c r="B5805" s="42"/>
      <c r="C5805" s="2"/>
      <c r="E5805" s="2"/>
    </row>
    <row r="5806" spans="2:5" x14ac:dyDescent="0.35">
      <c r="B5806" s="42"/>
      <c r="C5806" s="2"/>
      <c r="E5806" s="2"/>
    </row>
    <row r="5807" spans="2:5" x14ac:dyDescent="0.35">
      <c r="B5807" s="42"/>
      <c r="C5807" s="2"/>
      <c r="E5807" s="2"/>
    </row>
    <row r="5808" spans="2:5" x14ac:dyDescent="0.35">
      <c r="B5808" s="42"/>
      <c r="C5808" s="2"/>
      <c r="E5808" s="2"/>
    </row>
    <row r="5809" spans="2:5" x14ac:dyDescent="0.35">
      <c r="B5809" s="42"/>
      <c r="C5809" s="2"/>
      <c r="E5809" s="2"/>
    </row>
    <row r="5810" spans="2:5" x14ac:dyDescent="0.35">
      <c r="B5810" s="42"/>
      <c r="C5810" s="2"/>
      <c r="E5810" s="2"/>
    </row>
    <row r="5811" spans="2:5" x14ac:dyDescent="0.35">
      <c r="B5811" s="42"/>
      <c r="C5811" s="2"/>
      <c r="E5811" s="2"/>
    </row>
    <row r="5812" spans="2:5" x14ac:dyDescent="0.35">
      <c r="B5812" s="42"/>
      <c r="C5812" s="2"/>
      <c r="E5812" s="2"/>
    </row>
    <row r="5813" spans="2:5" x14ac:dyDescent="0.35">
      <c r="B5813" s="42"/>
      <c r="C5813" s="2"/>
      <c r="E5813" s="2"/>
    </row>
    <row r="5814" spans="2:5" x14ac:dyDescent="0.35">
      <c r="B5814" s="42"/>
      <c r="C5814" s="2"/>
      <c r="E5814" s="2"/>
    </row>
    <row r="5815" spans="2:5" x14ac:dyDescent="0.35">
      <c r="B5815" s="42"/>
      <c r="C5815" s="2"/>
      <c r="E5815" s="2"/>
    </row>
    <row r="5816" spans="2:5" x14ac:dyDescent="0.35">
      <c r="B5816" s="42"/>
      <c r="C5816" s="2"/>
      <c r="E5816" s="2"/>
    </row>
    <row r="5817" spans="2:5" x14ac:dyDescent="0.35">
      <c r="B5817" s="42"/>
      <c r="C5817" s="2"/>
      <c r="E5817" s="2"/>
    </row>
    <row r="5818" spans="2:5" x14ac:dyDescent="0.35">
      <c r="B5818" s="42"/>
      <c r="C5818" s="2"/>
      <c r="E5818" s="2"/>
    </row>
    <row r="5819" spans="2:5" x14ac:dyDescent="0.35">
      <c r="B5819" s="42"/>
      <c r="C5819" s="2"/>
      <c r="E5819" s="2"/>
    </row>
    <row r="5820" spans="2:5" x14ac:dyDescent="0.35">
      <c r="B5820" s="42"/>
      <c r="C5820" s="2"/>
      <c r="E5820" s="2"/>
    </row>
    <row r="5821" spans="2:5" x14ac:dyDescent="0.35">
      <c r="B5821" s="42"/>
      <c r="C5821" s="2"/>
      <c r="E5821" s="2"/>
    </row>
    <row r="5822" spans="2:5" x14ac:dyDescent="0.35">
      <c r="B5822" s="42"/>
      <c r="C5822" s="2"/>
      <c r="E5822" s="2"/>
    </row>
    <row r="5823" spans="2:5" x14ac:dyDescent="0.35">
      <c r="B5823" s="42"/>
      <c r="C5823" s="2"/>
      <c r="E5823" s="2"/>
    </row>
    <row r="5824" spans="2:5" x14ac:dyDescent="0.35">
      <c r="B5824" s="42"/>
      <c r="C5824" s="2"/>
      <c r="E5824" s="2"/>
    </row>
    <row r="5825" spans="2:5" x14ac:dyDescent="0.35">
      <c r="B5825" s="42"/>
      <c r="C5825" s="2"/>
      <c r="E5825" s="2"/>
    </row>
    <row r="5826" spans="2:5" x14ac:dyDescent="0.35">
      <c r="B5826" s="42"/>
      <c r="C5826" s="2"/>
      <c r="E5826" s="2"/>
    </row>
    <row r="5827" spans="2:5" x14ac:dyDescent="0.35">
      <c r="B5827" s="42"/>
      <c r="C5827" s="2"/>
      <c r="E5827" s="2"/>
    </row>
    <row r="5828" spans="2:5" x14ac:dyDescent="0.35">
      <c r="B5828" s="42"/>
      <c r="C5828" s="2"/>
      <c r="E5828" s="2"/>
    </row>
    <row r="5829" spans="2:5" x14ac:dyDescent="0.35">
      <c r="B5829" s="42"/>
      <c r="C5829" s="2"/>
      <c r="E5829" s="2"/>
    </row>
    <row r="5830" spans="2:5" x14ac:dyDescent="0.35">
      <c r="B5830" s="42"/>
      <c r="C5830" s="2"/>
      <c r="E5830" s="2"/>
    </row>
    <row r="5831" spans="2:5" x14ac:dyDescent="0.35">
      <c r="B5831" s="42"/>
      <c r="C5831" s="2"/>
      <c r="E5831" s="2"/>
    </row>
    <row r="5832" spans="2:5" x14ac:dyDescent="0.35">
      <c r="B5832" s="42"/>
      <c r="C5832" s="2"/>
      <c r="E5832" s="2"/>
    </row>
    <row r="5833" spans="2:5" x14ac:dyDescent="0.35">
      <c r="B5833" s="42"/>
      <c r="C5833" s="2"/>
      <c r="E5833" s="2"/>
    </row>
    <row r="5834" spans="2:5" x14ac:dyDescent="0.35">
      <c r="B5834" s="42"/>
      <c r="C5834" s="2"/>
      <c r="E5834" s="2"/>
    </row>
    <row r="5835" spans="2:5" x14ac:dyDescent="0.35">
      <c r="B5835" s="42"/>
      <c r="C5835" s="2"/>
      <c r="E5835" s="2"/>
    </row>
    <row r="5836" spans="2:5" x14ac:dyDescent="0.35">
      <c r="B5836" s="42"/>
      <c r="C5836" s="2"/>
      <c r="E5836" s="2"/>
    </row>
    <row r="5837" spans="2:5" x14ac:dyDescent="0.35">
      <c r="B5837" s="42"/>
      <c r="C5837" s="2"/>
      <c r="E5837" s="2"/>
    </row>
    <row r="5838" spans="2:5" x14ac:dyDescent="0.35">
      <c r="B5838" s="42"/>
      <c r="C5838" s="2"/>
      <c r="E5838" s="2"/>
    </row>
    <row r="5839" spans="2:5" x14ac:dyDescent="0.35">
      <c r="B5839" s="42"/>
      <c r="C5839" s="2"/>
      <c r="E5839" s="2"/>
    </row>
    <row r="5840" spans="2:5" x14ac:dyDescent="0.35">
      <c r="B5840" s="42"/>
      <c r="C5840" s="2"/>
      <c r="E5840" s="2"/>
    </row>
    <row r="5841" spans="2:5" x14ac:dyDescent="0.35">
      <c r="B5841" s="42"/>
      <c r="C5841" s="2"/>
      <c r="E5841" s="2"/>
    </row>
    <row r="5842" spans="2:5" x14ac:dyDescent="0.35">
      <c r="B5842" s="42"/>
      <c r="C5842" s="2"/>
      <c r="E5842" s="2"/>
    </row>
    <row r="5843" spans="2:5" x14ac:dyDescent="0.35">
      <c r="B5843" s="42"/>
      <c r="C5843" s="2"/>
      <c r="E5843" s="2"/>
    </row>
    <row r="5844" spans="2:5" x14ac:dyDescent="0.35">
      <c r="B5844" s="42"/>
      <c r="C5844" s="2"/>
      <c r="E5844" s="2"/>
    </row>
    <row r="5845" spans="2:5" x14ac:dyDescent="0.35">
      <c r="B5845" s="42"/>
      <c r="C5845" s="2"/>
      <c r="E5845" s="2"/>
    </row>
    <row r="5846" spans="2:5" x14ac:dyDescent="0.35">
      <c r="B5846" s="42"/>
      <c r="C5846" s="2"/>
      <c r="E5846" s="2"/>
    </row>
    <row r="5847" spans="2:5" x14ac:dyDescent="0.35">
      <c r="B5847" s="42"/>
      <c r="C5847" s="2"/>
      <c r="E5847" s="2"/>
    </row>
    <row r="5848" spans="2:5" x14ac:dyDescent="0.35">
      <c r="B5848" s="42"/>
      <c r="C5848" s="2"/>
      <c r="E5848" s="2"/>
    </row>
    <row r="5849" spans="2:5" x14ac:dyDescent="0.35">
      <c r="B5849" s="42"/>
      <c r="C5849" s="2"/>
      <c r="E5849" s="2"/>
    </row>
    <row r="5850" spans="2:5" x14ac:dyDescent="0.35">
      <c r="B5850" s="42"/>
      <c r="C5850" s="2"/>
      <c r="E5850" s="2"/>
    </row>
    <row r="5851" spans="2:5" x14ac:dyDescent="0.35">
      <c r="B5851" s="42"/>
      <c r="C5851" s="2"/>
      <c r="E5851" s="2"/>
    </row>
    <row r="5852" spans="2:5" x14ac:dyDescent="0.35">
      <c r="B5852" s="42"/>
      <c r="C5852" s="2"/>
      <c r="E5852" s="2"/>
    </row>
    <row r="5853" spans="2:5" x14ac:dyDescent="0.35">
      <c r="B5853" s="42"/>
      <c r="C5853" s="2"/>
      <c r="E5853" s="2"/>
    </row>
    <row r="5854" spans="2:5" x14ac:dyDescent="0.35">
      <c r="B5854" s="42"/>
      <c r="C5854" s="2"/>
      <c r="E5854" s="2"/>
    </row>
    <row r="5855" spans="2:5" x14ac:dyDescent="0.35">
      <c r="B5855" s="42"/>
      <c r="C5855" s="2"/>
      <c r="E5855" s="2"/>
    </row>
    <row r="5856" spans="2:5" x14ac:dyDescent="0.35">
      <c r="B5856" s="42"/>
      <c r="C5856" s="2"/>
      <c r="E5856" s="2"/>
    </row>
    <row r="5857" spans="2:5" x14ac:dyDescent="0.35">
      <c r="B5857" s="42"/>
      <c r="C5857" s="2"/>
      <c r="E5857" s="2"/>
    </row>
    <row r="5858" spans="2:5" x14ac:dyDescent="0.35">
      <c r="B5858" s="42"/>
      <c r="C5858" s="2"/>
      <c r="E5858" s="2"/>
    </row>
    <row r="5859" spans="2:5" x14ac:dyDescent="0.35">
      <c r="B5859" s="42"/>
      <c r="C5859" s="2"/>
      <c r="E5859" s="2"/>
    </row>
    <row r="5860" spans="2:5" x14ac:dyDescent="0.35">
      <c r="B5860" s="42"/>
      <c r="C5860" s="2"/>
      <c r="E5860" s="2"/>
    </row>
    <row r="5861" spans="2:5" x14ac:dyDescent="0.35">
      <c r="B5861" s="42"/>
      <c r="C5861" s="2"/>
      <c r="E5861" s="2"/>
    </row>
    <row r="5862" spans="2:5" x14ac:dyDescent="0.35">
      <c r="B5862" s="42"/>
      <c r="C5862" s="2"/>
      <c r="E5862" s="2"/>
    </row>
    <row r="5863" spans="2:5" x14ac:dyDescent="0.35">
      <c r="B5863" s="42"/>
      <c r="C5863" s="2"/>
      <c r="E5863" s="2"/>
    </row>
    <row r="5864" spans="2:5" x14ac:dyDescent="0.35">
      <c r="B5864" s="42"/>
      <c r="C5864" s="2"/>
      <c r="E5864" s="2"/>
    </row>
    <row r="5865" spans="2:5" x14ac:dyDescent="0.35">
      <c r="B5865" s="42"/>
      <c r="C5865" s="2"/>
      <c r="E5865" s="2"/>
    </row>
    <row r="5866" spans="2:5" x14ac:dyDescent="0.35">
      <c r="B5866" s="42"/>
      <c r="C5866" s="2"/>
      <c r="E5866" s="2"/>
    </row>
    <row r="5867" spans="2:5" x14ac:dyDescent="0.35">
      <c r="B5867" s="42"/>
      <c r="C5867" s="2"/>
      <c r="E5867" s="2"/>
    </row>
    <row r="5868" spans="2:5" x14ac:dyDescent="0.35">
      <c r="B5868" s="42"/>
      <c r="C5868" s="2"/>
      <c r="E5868" s="2"/>
    </row>
    <row r="5869" spans="2:5" x14ac:dyDescent="0.35">
      <c r="B5869" s="42"/>
      <c r="C5869" s="2"/>
      <c r="E5869" s="2"/>
    </row>
    <row r="5870" spans="2:5" x14ac:dyDescent="0.35">
      <c r="B5870" s="42"/>
      <c r="C5870" s="2"/>
      <c r="E5870" s="2"/>
    </row>
    <row r="5871" spans="2:5" x14ac:dyDescent="0.35">
      <c r="B5871" s="42"/>
      <c r="C5871" s="2"/>
      <c r="E5871" s="2"/>
    </row>
    <row r="5872" spans="2:5" x14ac:dyDescent="0.35">
      <c r="B5872" s="42"/>
      <c r="C5872" s="2"/>
      <c r="E5872" s="2"/>
    </row>
    <row r="5873" spans="2:5" x14ac:dyDescent="0.35">
      <c r="B5873" s="42"/>
      <c r="C5873" s="2"/>
      <c r="E5873" s="2"/>
    </row>
    <row r="5874" spans="2:5" x14ac:dyDescent="0.35">
      <c r="B5874" s="42"/>
      <c r="C5874" s="2"/>
      <c r="E5874" s="2"/>
    </row>
    <row r="5875" spans="2:5" x14ac:dyDescent="0.35">
      <c r="B5875" s="42"/>
      <c r="C5875" s="2"/>
      <c r="E5875" s="2"/>
    </row>
    <row r="5876" spans="2:5" x14ac:dyDescent="0.35">
      <c r="B5876" s="42"/>
      <c r="C5876" s="2"/>
      <c r="E5876" s="2"/>
    </row>
    <row r="5877" spans="2:5" x14ac:dyDescent="0.35">
      <c r="B5877" s="42"/>
      <c r="C5877" s="2"/>
      <c r="E5877" s="2"/>
    </row>
    <row r="5878" spans="2:5" x14ac:dyDescent="0.35">
      <c r="B5878" s="42"/>
      <c r="C5878" s="2"/>
      <c r="E5878" s="2"/>
    </row>
    <row r="5879" spans="2:5" x14ac:dyDescent="0.35">
      <c r="B5879" s="42"/>
      <c r="C5879" s="2"/>
      <c r="E5879" s="2"/>
    </row>
    <row r="5880" spans="2:5" x14ac:dyDescent="0.35">
      <c r="B5880" s="42"/>
      <c r="C5880" s="2"/>
      <c r="E5880" s="2"/>
    </row>
    <row r="5881" spans="2:5" x14ac:dyDescent="0.35">
      <c r="B5881" s="42"/>
      <c r="C5881" s="2"/>
      <c r="E5881" s="2"/>
    </row>
    <row r="5882" spans="2:5" x14ac:dyDescent="0.35">
      <c r="B5882" s="42"/>
      <c r="C5882" s="2"/>
      <c r="E5882" s="2"/>
    </row>
    <row r="5883" spans="2:5" x14ac:dyDescent="0.35">
      <c r="B5883" s="42"/>
      <c r="C5883" s="2"/>
      <c r="E5883" s="2"/>
    </row>
    <row r="5884" spans="2:5" x14ac:dyDescent="0.35">
      <c r="B5884" s="42"/>
      <c r="C5884" s="2"/>
      <c r="E5884" s="2"/>
    </row>
    <row r="5885" spans="2:5" x14ac:dyDescent="0.35">
      <c r="B5885" s="42"/>
      <c r="C5885" s="2"/>
      <c r="E5885" s="2"/>
    </row>
    <row r="5886" spans="2:5" x14ac:dyDescent="0.35">
      <c r="B5886" s="42"/>
      <c r="C5886" s="2"/>
      <c r="E5886" s="2"/>
    </row>
    <row r="5887" spans="2:5" x14ac:dyDescent="0.35">
      <c r="B5887" s="42"/>
      <c r="C5887" s="2"/>
      <c r="E5887" s="2"/>
    </row>
    <row r="5888" spans="2:5" x14ac:dyDescent="0.35">
      <c r="B5888" s="42"/>
      <c r="C5888" s="2"/>
      <c r="E5888" s="2"/>
    </row>
    <row r="5889" spans="2:5" x14ac:dyDescent="0.35">
      <c r="B5889" s="42"/>
      <c r="C5889" s="2"/>
      <c r="E5889" s="2"/>
    </row>
    <row r="5890" spans="2:5" x14ac:dyDescent="0.35">
      <c r="B5890" s="42"/>
      <c r="C5890" s="2"/>
      <c r="E5890" s="2"/>
    </row>
    <row r="5891" spans="2:5" x14ac:dyDescent="0.35">
      <c r="B5891" s="42"/>
      <c r="C5891" s="2"/>
      <c r="E5891" s="2"/>
    </row>
    <row r="5892" spans="2:5" x14ac:dyDescent="0.35">
      <c r="B5892" s="42"/>
      <c r="C5892" s="2"/>
      <c r="E5892" s="2"/>
    </row>
    <row r="5893" spans="2:5" x14ac:dyDescent="0.35">
      <c r="B5893" s="42"/>
      <c r="C5893" s="2"/>
      <c r="E5893" s="2"/>
    </row>
    <row r="5894" spans="2:5" x14ac:dyDescent="0.35">
      <c r="B5894" s="42"/>
      <c r="C5894" s="2"/>
      <c r="E5894" s="2"/>
    </row>
    <row r="5895" spans="2:5" x14ac:dyDescent="0.35">
      <c r="B5895" s="42"/>
      <c r="C5895" s="2"/>
      <c r="E5895" s="2"/>
    </row>
    <row r="5896" spans="2:5" x14ac:dyDescent="0.35">
      <c r="B5896" s="42"/>
      <c r="C5896" s="2"/>
      <c r="E5896" s="2"/>
    </row>
    <row r="5897" spans="2:5" x14ac:dyDescent="0.35">
      <c r="B5897" s="42"/>
      <c r="C5897" s="2"/>
      <c r="E5897" s="2"/>
    </row>
    <row r="5898" spans="2:5" x14ac:dyDescent="0.35">
      <c r="B5898" s="42"/>
      <c r="C5898" s="2"/>
      <c r="E5898" s="2"/>
    </row>
    <row r="5899" spans="2:5" x14ac:dyDescent="0.35">
      <c r="B5899" s="42"/>
      <c r="C5899" s="2"/>
      <c r="E5899" s="2"/>
    </row>
    <row r="5900" spans="2:5" x14ac:dyDescent="0.35">
      <c r="B5900" s="42"/>
      <c r="C5900" s="2"/>
      <c r="E5900" s="2"/>
    </row>
    <row r="5901" spans="2:5" x14ac:dyDescent="0.35">
      <c r="B5901" s="42"/>
      <c r="C5901" s="2"/>
      <c r="E5901" s="2"/>
    </row>
    <row r="5902" spans="2:5" x14ac:dyDescent="0.35">
      <c r="B5902" s="42"/>
      <c r="C5902" s="2"/>
      <c r="E5902" s="2"/>
    </row>
    <row r="5903" spans="2:5" x14ac:dyDescent="0.35">
      <c r="B5903" s="42"/>
      <c r="C5903" s="2"/>
      <c r="E5903" s="2"/>
    </row>
    <row r="5904" spans="2:5" x14ac:dyDescent="0.35">
      <c r="B5904" s="42"/>
      <c r="C5904" s="2"/>
      <c r="E5904" s="2"/>
    </row>
    <row r="5905" spans="2:5" x14ac:dyDescent="0.35">
      <c r="B5905" s="42"/>
      <c r="C5905" s="2"/>
      <c r="E5905" s="2"/>
    </row>
    <row r="5906" spans="2:5" x14ac:dyDescent="0.35">
      <c r="B5906" s="42"/>
      <c r="C5906" s="2"/>
      <c r="E5906" s="2"/>
    </row>
    <row r="5907" spans="2:5" x14ac:dyDescent="0.35">
      <c r="B5907" s="42"/>
      <c r="C5907" s="2"/>
      <c r="E5907" s="2"/>
    </row>
    <row r="5908" spans="2:5" x14ac:dyDescent="0.35">
      <c r="B5908" s="42"/>
      <c r="C5908" s="2"/>
      <c r="E5908" s="2"/>
    </row>
    <row r="5909" spans="2:5" x14ac:dyDescent="0.35">
      <c r="B5909" s="42"/>
      <c r="C5909" s="2"/>
      <c r="E5909" s="2"/>
    </row>
    <row r="5910" spans="2:5" x14ac:dyDescent="0.35">
      <c r="B5910" s="42"/>
      <c r="C5910" s="2"/>
      <c r="E5910" s="2"/>
    </row>
    <row r="5911" spans="2:5" x14ac:dyDescent="0.35">
      <c r="B5911" s="42"/>
      <c r="C5911" s="2"/>
      <c r="E5911" s="2"/>
    </row>
    <row r="5912" spans="2:5" x14ac:dyDescent="0.35">
      <c r="B5912" s="42"/>
      <c r="C5912" s="2"/>
      <c r="E5912" s="2"/>
    </row>
    <row r="5913" spans="2:5" x14ac:dyDescent="0.35">
      <c r="B5913" s="42"/>
      <c r="C5913" s="2"/>
      <c r="E5913" s="2"/>
    </row>
    <row r="5914" spans="2:5" x14ac:dyDescent="0.35">
      <c r="B5914" s="42"/>
      <c r="C5914" s="2"/>
      <c r="E5914" s="2"/>
    </row>
    <row r="5915" spans="2:5" x14ac:dyDescent="0.35">
      <c r="B5915" s="42"/>
      <c r="C5915" s="2"/>
      <c r="E5915" s="2"/>
    </row>
    <row r="5916" spans="2:5" x14ac:dyDescent="0.35">
      <c r="B5916" s="42"/>
      <c r="C5916" s="2"/>
      <c r="E5916" s="2"/>
    </row>
    <row r="5917" spans="2:5" x14ac:dyDescent="0.35">
      <c r="B5917" s="42"/>
      <c r="C5917" s="2"/>
      <c r="E5917" s="2"/>
    </row>
    <row r="5918" spans="2:5" x14ac:dyDescent="0.35">
      <c r="B5918" s="42"/>
      <c r="C5918" s="2"/>
      <c r="E5918" s="2"/>
    </row>
    <row r="5919" spans="2:5" x14ac:dyDescent="0.35">
      <c r="B5919" s="42"/>
      <c r="C5919" s="2"/>
      <c r="E5919" s="2"/>
    </row>
    <row r="5920" spans="2:5" x14ac:dyDescent="0.35">
      <c r="B5920" s="42"/>
      <c r="C5920" s="2"/>
      <c r="E5920" s="2"/>
    </row>
    <row r="5921" spans="2:5" x14ac:dyDescent="0.35">
      <c r="B5921" s="42"/>
      <c r="C5921" s="2"/>
      <c r="E5921" s="2"/>
    </row>
    <row r="5922" spans="2:5" x14ac:dyDescent="0.35">
      <c r="B5922" s="42"/>
      <c r="C5922" s="2"/>
      <c r="E5922" s="2"/>
    </row>
    <row r="5923" spans="2:5" x14ac:dyDescent="0.35">
      <c r="B5923" s="42"/>
      <c r="C5923" s="2"/>
      <c r="E5923" s="2"/>
    </row>
    <row r="5924" spans="2:5" x14ac:dyDescent="0.35">
      <c r="B5924" s="42"/>
      <c r="C5924" s="2"/>
      <c r="E5924" s="2"/>
    </row>
    <row r="5925" spans="2:5" x14ac:dyDescent="0.35">
      <c r="B5925" s="42"/>
      <c r="C5925" s="2"/>
      <c r="E5925" s="2"/>
    </row>
    <row r="5926" spans="2:5" x14ac:dyDescent="0.35">
      <c r="B5926" s="42"/>
      <c r="C5926" s="2"/>
      <c r="E5926" s="2"/>
    </row>
    <row r="5927" spans="2:5" x14ac:dyDescent="0.35">
      <c r="B5927" s="42"/>
      <c r="C5927" s="2"/>
      <c r="E5927" s="2"/>
    </row>
    <row r="5928" spans="2:5" x14ac:dyDescent="0.35">
      <c r="B5928" s="42"/>
      <c r="C5928" s="2"/>
      <c r="E5928" s="2"/>
    </row>
    <row r="5929" spans="2:5" x14ac:dyDescent="0.35">
      <c r="B5929" s="42"/>
      <c r="C5929" s="2"/>
      <c r="E5929" s="2"/>
    </row>
    <row r="5930" spans="2:5" x14ac:dyDescent="0.35">
      <c r="B5930" s="42"/>
      <c r="C5930" s="2"/>
      <c r="E5930" s="2"/>
    </row>
    <row r="5931" spans="2:5" x14ac:dyDescent="0.35">
      <c r="B5931" s="42"/>
      <c r="C5931" s="2"/>
      <c r="E5931" s="2"/>
    </row>
    <row r="5932" spans="2:5" x14ac:dyDescent="0.35">
      <c r="B5932" s="42"/>
      <c r="C5932" s="2"/>
      <c r="E5932" s="2"/>
    </row>
    <row r="5933" spans="2:5" x14ac:dyDescent="0.35">
      <c r="B5933" s="42"/>
      <c r="C5933" s="2"/>
      <c r="E5933" s="2"/>
    </row>
    <row r="5934" spans="2:5" x14ac:dyDescent="0.35">
      <c r="B5934" s="42"/>
      <c r="C5934" s="2"/>
      <c r="E5934" s="2"/>
    </row>
    <row r="5935" spans="2:5" x14ac:dyDescent="0.35">
      <c r="B5935" s="42"/>
      <c r="C5935" s="2"/>
      <c r="E5935" s="2"/>
    </row>
    <row r="5936" spans="2:5" x14ac:dyDescent="0.35">
      <c r="B5936" s="42"/>
      <c r="C5936" s="2"/>
      <c r="E5936" s="2"/>
    </row>
    <row r="5937" spans="2:5" x14ac:dyDescent="0.35">
      <c r="B5937" s="42"/>
      <c r="C5937" s="2"/>
      <c r="E5937" s="2"/>
    </row>
    <row r="5938" spans="2:5" x14ac:dyDescent="0.35">
      <c r="B5938" s="42"/>
      <c r="C5938" s="2"/>
      <c r="E5938" s="2"/>
    </row>
    <row r="5939" spans="2:5" x14ac:dyDescent="0.35">
      <c r="B5939" s="42"/>
      <c r="C5939" s="2"/>
      <c r="E5939" s="2"/>
    </row>
    <row r="5940" spans="2:5" x14ac:dyDescent="0.35">
      <c r="B5940" s="42"/>
      <c r="C5940" s="2"/>
      <c r="E5940" s="2"/>
    </row>
    <row r="5941" spans="2:5" x14ac:dyDescent="0.35">
      <c r="B5941" s="42"/>
      <c r="C5941" s="2"/>
      <c r="E5941" s="2"/>
    </row>
    <row r="5942" spans="2:5" x14ac:dyDescent="0.35">
      <c r="B5942" s="42"/>
      <c r="C5942" s="2"/>
      <c r="E5942" s="2"/>
    </row>
    <row r="5943" spans="2:5" x14ac:dyDescent="0.35">
      <c r="B5943" s="42"/>
      <c r="C5943" s="2"/>
      <c r="E5943" s="2"/>
    </row>
    <row r="5944" spans="2:5" x14ac:dyDescent="0.35">
      <c r="B5944" s="42"/>
      <c r="C5944" s="2"/>
      <c r="E5944" s="2"/>
    </row>
    <row r="5945" spans="2:5" x14ac:dyDescent="0.35">
      <c r="B5945" s="42"/>
      <c r="C5945" s="2"/>
      <c r="E5945" s="2"/>
    </row>
    <row r="5946" spans="2:5" x14ac:dyDescent="0.35">
      <c r="B5946" s="42"/>
      <c r="C5946" s="2"/>
      <c r="E5946" s="2"/>
    </row>
    <row r="5947" spans="2:5" x14ac:dyDescent="0.35">
      <c r="B5947" s="42"/>
      <c r="C5947" s="2"/>
      <c r="E5947" s="2"/>
    </row>
    <row r="5948" spans="2:5" x14ac:dyDescent="0.35">
      <c r="B5948" s="42"/>
      <c r="C5948" s="2"/>
      <c r="E5948" s="2"/>
    </row>
    <row r="5949" spans="2:5" x14ac:dyDescent="0.35">
      <c r="B5949" s="42"/>
      <c r="C5949" s="2"/>
      <c r="E5949" s="2"/>
    </row>
    <row r="5950" spans="2:5" x14ac:dyDescent="0.35">
      <c r="B5950" s="42"/>
      <c r="C5950" s="2"/>
      <c r="E5950" s="2"/>
    </row>
    <row r="5951" spans="2:5" x14ac:dyDescent="0.35">
      <c r="B5951" s="42"/>
      <c r="C5951" s="2"/>
      <c r="E5951" s="2"/>
    </row>
    <row r="5952" spans="2:5" x14ac:dyDescent="0.35">
      <c r="B5952" s="42"/>
      <c r="C5952" s="2"/>
      <c r="E5952" s="2"/>
    </row>
    <row r="5953" spans="2:5" x14ac:dyDescent="0.35">
      <c r="B5953" s="42"/>
      <c r="C5953" s="2"/>
      <c r="E5953" s="2"/>
    </row>
    <row r="5954" spans="2:5" x14ac:dyDescent="0.35">
      <c r="B5954" s="42"/>
      <c r="C5954" s="2"/>
      <c r="E5954" s="2"/>
    </row>
    <row r="5955" spans="2:5" x14ac:dyDescent="0.35">
      <c r="B5955" s="42"/>
      <c r="C5955" s="2"/>
      <c r="E5955" s="2"/>
    </row>
    <row r="5956" spans="2:5" x14ac:dyDescent="0.35">
      <c r="B5956" s="42"/>
      <c r="C5956" s="2"/>
      <c r="E5956" s="2"/>
    </row>
    <row r="5957" spans="2:5" x14ac:dyDescent="0.35">
      <c r="B5957" s="42"/>
      <c r="C5957" s="2"/>
      <c r="E5957" s="2"/>
    </row>
    <row r="5958" spans="2:5" x14ac:dyDescent="0.35">
      <c r="B5958" s="42"/>
      <c r="C5958" s="2"/>
      <c r="E5958" s="2"/>
    </row>
    <row r="5959" spans="2:5" x14ac:dyDescent="0.35">
      <c r="B5959" s="42"/>
      <c r="C5959" s="2"/>
      <c r="E5959" s="2"/>
    </row>
    <row r="5960" spans="2:5" x14ac:dyDescent="0.35">
      <c r="B5960" s="42"/>
      <c r="C5960" s="2"/>
      <c r="E5960" s="2"/>
    </row>
    <row r="5961" spans="2:5" x14ac:dyDescent="0.35">
      <c r="B5961" s="42"/>
      <c r="C5961" s="2"/>
      <c r="E5961" s="2"/>
    </row>
    <row r="5962" spans="2:5" x14ac:dyDescent="0.35">
      <c r="B5962" s="42"/>
      <c r="C5962" s="2"/>
      <c r="E5962" s="2"/>
    </row>
    <row r="5963" spans="2:5" x14ac:dyDescent="0.35">
      <c r="B5963" s="42"/>
      <c r="C5963" s="2"/>
      <c r="E5963" s="2"/>
    </row>
    <row r="5964" spans="2:5" x14ac:dyDescent="0.35">
      <c r="B5964" s="42"/>
      <c r="C5964" s="2"/>
      <c r="E5964" s="2"/>
    </row>
    <row r="5965" spans="2:5" x14ac:dyDescent="0.35">
      <c r="B5965" s="42"/>
      <c r="C5965" s="2"/>
      <c r="E5965" s="2"/>
    </row>
    <row r="5966" spans="2:5" x14ac:dyDescent="0.35">
      <c r="B5966" s="42"/>
      <c r="C5966" s="2"/>
      <c r="E5966" s="2"/>
    </row>
    <row r="5967" spans="2:5" x14ac:dyDescent="0.35">
      <c r="B5967" s="42"/>
      <c r="C5967" s="2"/>
      <c r="E5967" s="2"/>
    </row>
    <row r="5968" spans="2:5" x14ac:dyDescent="0.35">
      <c r="B5968" s="42"/>
      <c r="C5968" s="2"/>
      <c r="E5968" s="2"/>
    </row>
    <row r="5969" spans="2:5" x14ac:dyDescent="0.35">
      <c r="B5969" s="42"/>
      <c r="C5969" s="2"/>
      <c r="E5969" s="2"/>
    </row>
    <row r="5970" spans="2:5" x14ac:dyDescent="0.35">
      <c r="B5970" s="42"/>
      <c r="C5970" s="2"/>
      <c r="E5970" s="2"/>
    </row>
    <row r="5971" spans="2:5" x14ac:dyDescent="0.35">
      <c r="B5971" s="42"/>
      <c r="C5971" s="2"/>
      <c r="E5971" s="2"/>
    </row>
    <row r="5972" spans="2:5" x14ac:dyDescent="0.35">
      <c r="B5972" s="42"/>
      <c r="C5972" s="2"/>
      <c r="E5972" s="2"/>
    </row>
    <row r="5973" spans="2:5" x14ac:dyDescent="0.35">
      <c r="B5973" s="42"/>
      <c r="C5973" s="2"/>
      <c r="E5973" s="2"/>
    </row>
    <row r="5974" spans="2:5" x14ac:dyDescent="0.35">
      <c r="B5974" s="42"/>
      <c r="C5974" s="2"/>
      <c r="E5974" s="2"/>
    </row>
    <row r="5975" spans="2:5" x14ac:dyDescent="0.35">
      <c r="B5975" s="42"/>
      <c r="C5975" s="2"/>
      <c r="E5975" s="2"/>
    </row>
    <row r="5976" spans="2:5" x14ac:dyDescent="0.35">
      <c r="B5976" s="42"/>
      <c r="C5976" s="2"/>
      <c r="E5976" s="2"/>
    </row>
    <row r="5977" spans="2:5" x14ac:dyDescent="0.35">
      <c r="B5977" s="42"/>
      <c r="C5977" s="2"/>
      <c r="E5977" s="2"/>
    </row>
    <row r="5978" spans="2:5" x14ac:dyDescent="0.35">
      <c r="B5978" s="42"/>
      <c r="C5978" s="2"/>
      <c r="E5978" s="2"/>
    </row>
    <row r="5979" spans="2:5" x14ac:dyDescent="0.35">
      <c r="B5979" s="42"/>
      <c r="C5979" s="2"/>
      <c r="E5979" s="2"/>
    </row>
    <row r="5980" spans="2:5" x14ac:dyDescent="0.35">
      <c r="B5980" s="42"/>
      <c r="C5980" s="2"/>
      <c r="E5980" s="2"/>
    </row>
    <row r="5981" spans="2:5" x14ac:dyDescent="0.35">
      <c r="B5981" s="42"/>
      <c r="C5981" s="2"/>
      <c r="E5981" s="2"/>
    </row>
    <row r="5982" spans="2:5" x14ac:dyDescent="0.35">
      <c r="B5982" s="42"/>
      <c r="C5982" s="2"/>
      <c r="E5982" s="2"/>
    </row>
    <row r="5983" spans="2:5" x14ac:dyDescent="0.35">
      <c r="B5983" s="42"/>
      <c r="C5983" s="2"/>
      <c r="E5983" s="2"/>
    </row>
    <row r="5984" spans="2:5" x14ac:dyDescent="0.35">
      <c r="B5984" s="42"/>
      <c r="C5984" s="2"/>
      <c r="E5984" s="2"/>
    </row>
    <row r="5985" spans="2:5" x14ac:dyDescent="0.35">
      <c r="B5985" s="42"/>
      <c r="C5985" s="2"/>
      <c r="E5985" s="2"/>
    </row>
    <row r="5986" spans="2:5" x14ac:dyDescent="0.35">
      <c r="B5986" s="42"/>
      <c r="C5986" s="2"/>
      <c r="E5986" s="2"/>
    </row>
    <row r="5987" spans="2:5" x14ac:dyDescent="0.35">
      <c r="B5987" s="42"/>
      <c r="C5987" s="2"/>
      <c r="E5987" s="2"/>
    </row>
    <row r="5988" spans="2:5" x14ac:dyDescent="0.35">
      <c r="B5988" s="42"/>
      <c r="C5988" s="2"/>
      <c r="E5988" s="2"/>
    </row>
    <row r="5989" spans="2:5" x14ac:dyDescent="0.35">
      <c r="B5989" s="42"/>
      <c r="C5989" s="2"/>
      <c r="E5989" s="2"/>
    </row>
    <row r="5990" spans="2:5" x14ac:dyDescent="0.35">
      <c r="B5990" s="42"/>
      <c r="C5990" s="2"/>
      <c r="E5990" s="2"/>
    </row>
    <row r="5991" spans="2:5" x14ac:dyDescent="0.35">
      <c r="B5991" s="42"/>
      <c r="C5991" s="2"/>
      <c r="E5991" s="2"/>
    </row>
    <row r="5992" spans="2:5" x14ac:dyDescent="0.35">
      <c r="B5992" s="42"/>
      <c r="C5992" s="2"/>
      <c r="E5992" s="2"/>
    </row>
    <row r="5993" spans="2:5" x14ac:dyDescent="0.35">
      <c r="B5993" s="42"/>
      <c r="C5993" s="2"/>
      <c r="E5993" s="2"/>
    </row>
    <row r="5994" spans="2:5" x14ac:dyDescent="0.35">
      <c r="B5994" s="42"/>
      <c r="C5994" s="2"/>
      <c r="E5994" s="2"/>
    </row>
    <row r="5995" spans="2:5" x14ac:dyDescent="0.35">
      <c r="B5995" s="42"/>
      <c r="C5995" s="2"/>
      <c r="E5995" s="2"/>
    </row>
    <row r="5996" spans="2:5" x14ac:dyDescent="0.35">
      <c r="B5996" s="42"/>
      <c r="C5996" s="2"/>
      <c r="E5996" s="2"/>
    </row>
    <row r="5997" spans="2:5" x14ac:dyDescent="0.35">
      <c r="B5997" s="42"/>
      <c r="C5997" s="2"/>
      <c r="E5997" s="2"/>
    </row>
    <row r="5998" spans="2:5" x14ac:dyDescent="0.35">
      <c r="B5998" s="42"/>
      <c r="C5998" s="2"/>
      <c r="E5998" s="2"/>
    </row>
    <row r="5999" spans="2:5" x14ac:dyDescent="0.35">
      <c r="B5999" s="42"/>
      <c r="C5999" s="2"/>
      <c r="E5999" s="2"/>
    </row>
    <row r="6000" spans="2:5" x14ac:dyDescent="0.35">
      <c r="B6000" s="42"/>
      <c r="C6000" s="2"/>
      <c r="E6000" s="2"/>
    </row>
    <row r="6001" spans="2:5" x14ac:dyDescent="0.35">
      <c r="B6001" s="42"/>
      <c r="C6001" s="2"/>
      <c r="E6001" s="2"/>
    </row>
    <row r="6002" spans="2:5" x14ac:dyDescent="0.35">
      <c r="B6002" s="42"/>
      <c r="C6002" s="2"/>
      <c r="E6002" s="2"/>
    </row>
    <row r="6003" spans="2:5" x14ac:dyDescent="0.35">
      <c r="B6003" s="42"/>
      <c r="C6003" s="2"/>
      <c r="E6003" s="2"/>
    </row>
    <row r="6004" spans="2:5" x14ac:dyDescent="0.35">
      <c r="B6004" s="42"/>
      <c r="C6004" s="2"/>
      <c r="E6004" s="2"/>
    </row>
    <row r="6005" spans="2:5" x14ac:dyDescent="0.35">
      <c r="B6005" s="42"/>
      <c r="C6005" s="2"/>
      <c r="E6005" s="2"/>
    </row>
    <row r="6006" spans="2:5" x14ac:dyDescent="0.35">
      <c r="B6006" s="42"/>
      <c r="C6006" s="2"/>
      <c r="E6006" s="2"/>
    </row>
    <row r="6007" spans="2:5" x14ac:dyDescent="0.35">
      <c r="B6007" s="42"/>
      <c r="C6007" s="2"/>
      <c r="E6007" s="2"/>
    </row>
    <row r="6008" spans="2:5" x14ac:dyDescent="0.35">
      <c r="B6008" s="42"/>
      <c r="C6008" s="2"/>
      <c r="E6008" s="2"/>
    </row>
    <row r="6009" spans="2:5" x14ac:dyDescent="0.35">
      <c r="B6009" s="42"/>
      <c r="C6009" s="2"/>
      <c r="E6009" s="2"/>
    </row>
    <row r="6010" spans="2:5" x14ac:dyDescent="0.35">
      <c r="B6010" s="42"/>
      <c r="C6010" s="2"/>
      <c r="E6010" s="2"/>
    </row>
    <row r="6011" spans="2:5" x14ac:dyDescent="0.35">
      <c r="B6011" s="42"/>
      <c r="C6011" s="2"/>
      <c r="E6011" s="2"/>
    </row>
    <row r="6012" spans="2:5" x14ac:dyDescent="0.35">
      <c r="B6012" s="42"/>
      <c r="C6012" s="2"/>
      <c r="E6012" s="2"/>
    </row>
    <row r="6013" spans="2:5" x14ac:dyDescent="0.35">
      <c r="B6013" s="42"/>
      <c r="C6013" s="2"/>
      <c r="E6013" s="2"/>
    </row>
    <row r="6014" spans="2:5" x14ac:dyDescent="0.35">
      <c r="B6014" s="42"/>
      <c r="C6014" s="2"/>
      <c r="E6014" s="2"/>
    </row>
    <row r="6015" spans="2:5" x14ac:dyDescent="0.35">
      <c r="B6015" s="42"/>
      <c r="C6015" s="2"/>
      <c r="E6015" s="2"/>
    </row>
    <row r="6016" spans="2:5" x14ac:dyDescent="0.35">
      <c r="B6016" s="42"/>
      <c r="C6016" s="2"/>
      <c r="E6016" s="2"/>
    </row>
    <row r="6017" spans="2:5" x14ac:dyDescent="0.35">
      <c r="B6017" s="42"/>
      <c r="C6017" s="2"/>
      <c r="E6017" s="2"/>
    </row>
    <row r="6018" spans="2:5" x14ac:dyDescent="0.35">
      <c r="B6018" s="42"/>
      <c r="C6018" s="2"/>
      <c r="E6018" s="2"/>
    </row>
    <row r="6019" spans="2:5" x14ac:dyDescent="0.35">
      <c r="B6019" s="42"/>
      <c r="C6019" s="2"/>
      <c r="E6019" s="2"/>
    </row>
    <row r="6020" spans="2:5" x14ac:dyDescent="0.35">
      <c r="B6020" s="42"/>
      <c r="C6020" s="2"/>
      <c r="E6020" s="2"/>
    </row>
    <row r="6021" spans="2:5" x14ac:dyDescent="0.35">
      <c r="B6021" s="42"/>
      <c r="C6021" s="2"/>
      <c r="E6021" s="2"/>
    </row>
    <row r="6022" spans="2:5" x14ac:dyDescent="0.35">
      <c r="B6022" s="42"/>
      <c r="C6022" s="2"/>
      <c r="E6022" s="2"/>
    </row>
    <row r="6023" spans="2:5" x14ac:dyDescent="0.35">
      <c r="B6023" s="42"/>
      <c r="C6023" s="2"/>
      <c r="E6023" s="2"/>
    </row>
    <row r="6024" spans="2:5" x14ac:dyDescent="0.35">
      <c r="B6024" s="42"/>
      <c r="C6024" s="2"/>
      <c r="E6024" s="2"/>
    </row>
    <row r="6025" spans="2:5" x14ac:dyDescent="0.35">
      <c r="B6025" s="42"/>
      <c r="C6025" s="2"/>
      <c r="E6025" s="2"/>
    </row>
    <row r="6026" spans="2:5" x14ac:dyDescent="0.35">
      <c r="B6026" s="42"/>
      <c r="C6026" s="2"/>
      <c r="E6026" s="2"/>
    </row>
    <row r="6027" spans="2:5" x14ac:dyDescent="0.35">
      <c r="B6027" s="42"/>
      <c r="C6027" s="2"/>
      <c r="E6027" s="2"/>
    </row>
    <row r="6028" spans="2:5" x14ac:dyDescent="0.35">
      <c r="B6028" s="42"/>
      <c r="C6028" s="2"/>
      <c r="E6028" s="2"/>
    </row>
    <row r="6029" spans="2:5" x14ac:dyDescent="0.35">
      <c r="B6029" s="42"/>
      <c r="C6029" s="2"/>
      <c r="E6029" s="2"/>
    </row>
    <row r="6030" spans="2:5" x14ac:dyDescent="0.35">
      <c r="B6030" s="42"/>
      <c r="C6030" s="2"/>
      <c r="E6030" s="2"/>
    </row>
    <row r="6031" spans="2:5" x14ac:dyDescent="0.35">
      <c r="B6031" s="42"/>
      <c r="C6031" s="2"/>
      <c r="E6031" s="2"/>
    </row>
    <row r="6032" spans="2:5" x14ac:dyDescent="0.35">
      <c r="B6032" s="42"/>
      <c r="C6032" s="2"/>
      <c r="E6032" s="2"/>
    </row>
    <row r="6033" spans="2:5" x14ac:dyDescent="0.35">
      <c r="B6033" s="42"/>
      <c r="C6033" s="2"/>
      <c r="E6033" s="2"/>
    </row>
    <row r="6034" spans="2:5" x14ac:dyDescent="0.35">
      <c r="B6034" s="42"/>
      <c r="C6034" s="2"/>
      <c r="E6034" s="2"/>
    </row>
    <row r="6035" spans="2:5" x14ac:dyDescent="0.35">
      <c r="B6035" s="42"/>
      <c r="C6035" s="2"/>
      <c r="E6035" s="2"/>
    </row>
    <row r="6036" spans="2:5" x14ac:dyDescent="0.35">
      <c r="B6036" s="42"/>
      <c r="C6036" s="2"/>
      <c r="E6036" s="2"/>
    </row>
    <row r="6037" spans="2:5" x14ac:dyDescent="0.35">
      <c r="B6037" s="42"/>
      <c r="C6037" s="2"/>
      <c r="E6037" s="2"/>
    </row>
    <row r="6038" spans="2:5" x14ac:dyDescent="0.35">
      <c r="B6038" s="42"/>
      <c r="C6038" s="2"/>
      <c r="E6038" s="2"/>
    </row>
    <row r="6039" spans="2:5" x14ac:dyDescent="0.35">
      <c r="B6039" s="42"/>
      <c r="C6039" s="2"/>
      <c r="E6039" s="2"/>
    </row>
    <row r="6040" spans="2:5" x14ac:dyDescent="0.35">
      <c r="B6040" s="42"/>
      <c r="C6040" s="2"/>
      <c r="E6040" s="2"/>
    </row>
    <row r="6041" spans="2:5" x14ac:dyDescent="0.35">
      <c r="B6041" s="42"/>
      <c r="C6041" s="2"/>
      <c r="E6041" s="2"/>
    </row>
    <row r="6042" spans="2:5" x14ac:dyDescent="0.35">
      <c r="B6042" s="42"/>
      <c r="C6042" s="2"/>
      <c r="E6042" s="2"/>
    </row>
    <row r="6043" spans="2:5" x14ac:dyDescent="0.35">
      <c r="B6043" s="42"/>
      <c r="C6043" s="2"/>
      <c r="E6043" s="2"/>
    </row>
    <row r="6044" spans="2:5" x14ac:dyDescent="0.35">
      <c r="B6044" s="42"/>
      <c r="C6044" s="2"/>
      <c r="E6044" s="2"/>
    </row>
    <row r="6045" spans="2:5" x14ac:dyDescent="0.35">
      <c r="B6045" s="42"/>
      <c r="C6045" s="2"/>
      <c r="E6045" s="2"/>
    </row>
    <row r="6046" spans="2:5" x14ac:dyDescent="0.35">
      <c r="B6046" s="42"/>
      <c r="C6046" s="2"/>
      <c r="E6046" s="2"/>
    </row>
    <row r="6047" spans="2:5" x14ac:dyDescent="0.35">
      <c r="B6047" s="42"/>
      <c r="C6047" s="2"/>
      <c r="E6047" s="2"/>
    </row>
    <row r="6048" spans="2:5" x14ac:dyDescent="0.35">
      <c r="B6048" s="42"/>
      <c r="C6048" s="2"/>
      <c r="E6048" s="2"/>
    </row>
    <row r="6049" spans="2:5" x14ac:dyDescent="0.35">
      <c r="B6049" s="42"/>
      <c r="C6049" s="2"/>
      <c r="E6049" s="2"/>
    </row>
    <row r="6050" spans="2:5" x14ac:dyDescent="0.35">
      <c r="B6050" s="42"/>
      <c r="C6050" s="2"/>
      <c r="E6050" s="2"/>
    </row>
    <row r="6051" spans="2:5" x14ac:dyDescent="0.35">
      <c r="B6051" s="42"/>
      <c r="C6051" s="2"/>
      <c r="E6051" s="2"/>
    </row>
    <row r="6052" spans="2:5" x14ac:dyDescent="0.35">
      <c r="B6052" s="42"/>
      <c r="C6052" s="2"/>
      <c r="E6052" s="2"/>
    </row>
    <row r="6053" spans="2:5" x14ac:dyDescent="0.35">
      <c r="B6053" s="42"/>
      <c r="C6053" s="2"/>
      <c r="E6053" s="2"/>
    </row>
    <row r="6054" spans="2:5" x14ac:dyDescent="0.35">
      <c r="B6054" s="42"/>
      <c r="C6054" s="2"/>
      <c r="E6054" s="2"/>
    </row>
    <row r="6055" spans="2:5" x14ac:dyDescent="0.35">
      <c r="B6055" s="42"/>
      <c r="C6055" s="2"/>
      <c r="E6055" s="2"/>
    </row>
    <row r="6056" spans="2:5" x14ac:dyDescent="0.35">
      <c r="B6056" s="42"/>
      <c r="C6056" s="2"/>
      <c r="E6056" s="2"/>
    </row>
    <row r="6057" spans="2:5" x14ac:dyDescent="0.35">
      <c r="B6057" s="42"/>
      <c r="C6057" s="2"/>
      <c r="E6057" s="2"/>
    </row>
    <row r="6058" spans="2:5" x14ac:dyDescent="0.35">
      <c r="B6058" s="42"/>
      <c r="C6058" s="2"/>
      <c r="E6058" s="2"/>
    </row>
    <row r="6059" spans="2:5" x14ac:dyDescent="0.35">
      <c r="B6059" s="42"/>
      <c r="C6059" s="2"/>
      <c r="E6059" s="2"/>
    </row>
    <row r="6060" spans="2:5" x14ac:dyDescent="0.35">
      <c r="B6060" s="42"/>
      <c r="C6060" s="2"/>
      <c r="E6060" s="2"/>
    </row>
    <row r="6061" spans="2:5" x14ac:dyDescent="0.35">
      <c r="B6061" s="42"/>
      <c r="C6061" s="2"/>
      <c r="E6061" s="2"/>
    </row>
    <row r="6062" spans="2:5" x14ac:dyDescent="0.35">
      <c r="B6062" s="42"/>
      <c r="C6062" s="2"/>
      <c r="E6062" s="2"/>
    </row>
    <row r="6063" spans="2:5" x14ac:dyDescent="0.35">
      <c r="B6063" s="42"/>
      <c r="C6063" s="2"/>
      <c r="E6063" s="2"/>
    </row>
    <row r="6064" spans="2:5" x14ac:dyDescent="0.35">
      <c r="B6064" s="42"/>
      <c r="C6064" s="2"/>
      <c r="E6064" s="2"/>
    </row>
    <row r="6065" spans="2:5" x14ac:dyDescent="0.35">
      <c r="B6065" s="42"/>
      <c r="C6065" s="2"/>
      <c r="E6065" s="2"/>
    </row>
    <row r="6066" spans="2:5" x14ac:dyDescent="0.35">
      <c r="B6066" s="42"/>
      <c r="C6066" s="2"/>
      <c r="E6066" s="2"/>
    </row>
    <row r="6067" spans="2:5" x14ac:dyDescent="0.35">
      <c r="B6067" s="42"/>
      <c r="C6067" s="2"/>
      <c r="E6067" s="2"/>
    </row>
    <row r="6068" spans="2:5" x14ac:dyDescent="0.35">
      <c r="B6068" s="42"/>
      <c r="C6068" s="2"/>
      <c r="E6068" s="2"/>
    </row>
    <row r="6069" spans="2:5" x14ac:dyDescent="0.35">
      <c r="B6069" s="42"/>
      <c r="C6069" s="2"/>
      <c r="E6069" s="2"/>
    </row>
    <row r="6070" spans="2:5" x14ac:dyDescent="0.35">
      <c r="B6070" s="42"/>
      <c r="C6070" s="2"/>
      <c r="E6070" s="2"/>
    </row>
    <row r="6071" spans="2:5" x14ac:dyDescent="0.35">
      <c r="B6071" s="42"/>
      <c r="C6071" s="2"/>
      <c r="E6071" s="2"/>
    </row>
    <row r="6072" spans="2:5" x14ac:dyDescent="0.35">
      <c r="B6072" s="42"/>
      <c r="C6072" s="2"/>
      <c r="E6072" s="2"/>
    </row>
    <row r="6073" spans="2:5" x14ac:dyDescent="0.35">
      <c r="B6073" s="42"/>
      <c r="C6073" s="2"/>
      <c r="E6073" s="2"/>
    </row>
    <row r="6074" spans="2:5" x14ac:dyDescent="0.35">
      <c r="B6074" s="42"/>
      <c r="C6074" s="2"/>
      <c r="E6074" s="2"/>
    </row>
    <row r="6075" spans="2:5" x14ac:dyDescent="0.35">
      <c r="B6075" s="42"/>
      <c r="C6075" s="2"/>
      <c r="E6075" s="2"/>
    </row>
    <row r="6076" spans="2:5" x14ac:dyDescent="0.35">
      <c r="B6076" s="42"/>
      <c r="C6076" s="2"/>
      <c r="E6076" s="2"/>
    </row>
    <row r="6077" spans="2:5" x14ac:dyDescent="0.35">
      <c r="B6077" s="42"/>
      <c r="C6077" s="2"/>
      <c r="E6077" s="2"/>
    </row>
    <row r="6078" spans="2:5" x14ac:dyDescent="0.35">
      <c r="B6078" s="42"/>
      <c r="C6078" s="2"/>
      <c r="E6078" s="2"/>
    </row>
    <row r="6079" spans="2:5" x14ac:dyDescent="0.35">
      <c r="B6079" s="42"/>
      <c r="C6079" s="2"/>
      <c r="E6079" s="2"/>
    </row>
    <row r="6080" spans="2:5" x14ac:dyDescent="0.35">
      <c r="B6080" s="42"/>
      <c r="C6080" s="2"/>
      <c r="E6080" s="2"/>
    </row>
    <row r="6081" spans="2:5" x14ac:dyDescent="0.35">
      <c r="B6081" s="42"/>
      <c r="C6081" s="2"/>
      <c r="E6081" s="2"/>
    </row>
    <row r="6082" spans="2:5" x14ac:dyDescent="0.35">
      <c r="B6082" s="42"/>
      <c r="C6082" s="2"/>
      <c r="E6082" s="2"/>
    </row>
    <row r="6083" spans="2:5" x14ac:dyDescent="0.35">
      <c r="B6083" s="42"/>
      <c r="C6083" s="2"/>
      <c r="E6083" s="2"/>
    </row>
    <row r="6084" spans="2:5" x14ac:dyDescent="0.35">
      <c r="B6084" s="42"/>
      <c r="C6084" s="2"/>
      <c r="E6084" s="2"/>
    </row>
    <row r="6085" spans="2:5" x14ac:dyDescent="0.35">
      <c r="B6085" s="42"/>
      <c r="C6085" s="2"/>
      <c r="E6085" s="2"/>
    </row>
    <row r="6086" spans="2:5" x14ac:dyDescent="0.35">
      <c r="B6086" s="42"/>
      <c r="C6086" s="2"/>
      <c r="E6086" s="2"/>
    </row>
    <row r="6087" spans="2:5" x14ac:dyDescent="0.35">
      <c r="B6087" s="42"/>
      <c r="C6087" s="2"/>
      <c r="E6087" s="2"/>
    </row>
    <row r="6088" spans="2:5" x14ac:dyDescent="0.35">
      <c r="B6088" s="42"/>
      <c r="C6088" s="2"/>
      <c r="E6088" s="2"/>
    </row>
    <row r="6089" spans="2:5" x14ac:dyDescent="0.35">
      <c r="B6089" s="42"/>
      <c r="C6089" s="2"/>
      <c r="E6089" s="2"/>
    </row>
    <row r="6090" spans="2:5" x14ac:dyDescent="0.35">
      <c r="B6090" s="42"/>
      <c r="C6090" s="2"/>
      <c r="E6090" s="2"/>
    </row>
    <row r="6091" spans="2:5" x14ac:dyDescent="0.35">
      <c r="B6091" s="42"/>
      <c r="C6091" s="2"/>
      <c r="E6091" s="2"/>
    </row>
    <row r="6092" spans="2:5" x14ac:dyDescent="0.35">
      <c r="B6092" s="42"/>
      <c r="C6092" s="2"/>
      <c r="E6092" s="2"/>
    </row>
    <row r="6093" spans="2:5" x14ac:dyDescent="0.35">
      <c r="B6093" s="42"/>
      <c r="C6093" s="2"/>
      <c r="E6093" s="2"/>
    </row>
    <row r="6094" spans="2:5" x14ac:dyDescent="0.35">
      <c r="B6094" s="42"/>
      <c r="C6094" s="2"/>
      <c r="E6094" s="2"/>
    </row>
    <row r="6095" spans="2:5" x14ac:dyDescent="0.35">
      <c r="B6095" s="42"/>
      <c r="C6095" s="2"/>
      <c r="E6095" s="2"/>
    </row>
    <row r="6096" spans="2:5" x14ac:dyDescent="0.35">
      <c r="B6096" s="42"/>
      <c r="C6096" s="2"/>
      <c r="E6096" s="2"/>
    </row>
    <row r="6097" spans="2:5" x14ac:dyDescent="0.35">
      <c r="B6097" s="42"/>
      <c r="C6097" s="2"/>
      <c r="E6097" s="2"/>
    </row>
    <row r="6098" spans="2:5" x14ac:dyDescent="0.35">
      <c r="B6098" s="42"/>
      <c r="C6098" s="2"/>
      <c r="E6098" s="2"/>
    </row>
    <row r="6099" spans="2:5" x14ac:dyDescent="0.35">
      <c r="B6099" s="42"/>
      <c r="C6099" s="2"/>
      <c r="E6099" s="2"/>
    </row>
    <row r="6100" spans="2:5" x14ac:dyDescent="0.35">
      <c r="B6100" s="42"/>
      <c r="C6100" s="2"/>
      <c r="E6100" s="2"/>
    </row>
    <row r="6101" spans="2:5" x14ac:dyDescent="0.35">
      <c r="B6101" s="42"/>
      <c r="C6101" s="2"/>
      <c r="E6101" s="2"/>
    </row>
    <row r="6102" spans="2:5" x14ac:dyDescent="0.35">
      <c r="B6102" s="42"/>
      <c r="C6102" s="2"/>
      <c r="E6102" s="2"/>
    </row>
    <row r="6103" spans="2:5" x14ac:dyDescent="0.35">
      <c r="B6103" s="42"/>
      <c r="C6103" s="2"/>
      <c r="E6103" s="2"/>
    </row>
    <row r="6104" spans="2:5" x14ac:dyDescent="0.35">
      <c r="B6104" s="42"/>
      <c r="C6104" s="2"/>
      <c r="E6104" s="2"/>
    </row>
    <row r="6105" spans="2:5" x14ac:dyDescent="0.35">
      <c r="B6105" s="42"/>
      <c r="C6105" s="2"/>
      <c r="E6105" s="2"/>
    </row>
    <row r="6106" spans="2:5" x14ac:dyDescent="0.35">
      <c r="B6106" s="42"/>
      <c r="C6106" s="2"/>
      <c r="E6106" s="2"/>
    </row>
    <row r="6107" spans="2:5" x14ac:dyDescent="0.35">
      <c r="B6107" s="42"/>
      <c r="C6107" s="2"/>
      <c r="E6107" s="2"/>
    </row>
    <row r="6108" spans="2:5" x14ac:dyDescent="0.35">
      <c r="B6108" s="42"/>
      <c r="C6108" s="2"/>
      <c r="E6108" s="2"/>
    </row>
    <row r="6109" spans="2:5" x14ac:dyDescent="0.35">
      <c r="B6109" s="42"/>
      <c r="C6109" s="2"/>
      <c r="E6109" s="2"/>
    </row>
    <row r="6110" spans="2:5" x14ac:dyDescent="0.35">
      <c r="B6110" s="42"/>
      <c r="C6110" s="2"/>
      <c r="E6110" s="2"/>
    </row>
    <row r="6111" spans="2:5" x14ac:dyDescent="0.35">
      <c r="B6111" s="42"/>
      <c r="C6111" s="2"/>
      <c r="E6111" s="2"/>
    </row>
    <row r="6112" spans="2:5" x14ac:dyDescent="0.35">
      <c r="B6112" s="42"/>
      <c r="C6112" s="2"/>
      <c r="E6112" s="2"/>
    </row>
    <row r="6113" spans="2:5" x14ac:dyDescent="0.35">
      <c r="B6113" s="42"/>
      <c r="C6113" s="2"/>
      <c r="E6113" s="2"/>
    </row>
    <row r="6114" spans="2:5" x14ac:dyDescent="0.35">
      <c r="B6114" s="42"/>
      <c r="C6114" s="2"/>
      <c r="E6114" s="2"/>
    </row>
    <row r="6115" spans="2:5" x14ac:dyDescent="0.35">
      <c r="B6115" s="42"/>
      <c r="C6115" s="2"/>
      <c r="E6115" s="2"/>
    </row>
    <row r="6116" spans="2:5" x14ac:dyDescent="0.35">
      <c r="B6116" s="42"/>
      <c r="C6116" s="2"/>
      <c r="E6116" s="2"/>
    </row>
    <row r="6117" spans="2:5" x14ac:dyDescent="0.35">
      <c r="B6117" s="42"/>
      <c r="C6117" s="2"/>
      <c r="E6117" s="2"/>
    </row>
    <row r="6118" spans="2:5" x14ac:dyDescent="0.35">
      <c r="B6118" s="42"/>
      <c r="C6118" s="2"/>
      <c r="E6118" s="2"/>
    </row>
    <row r="6119" spans="2:5" x14ac:dyDescent="0.35">
      <c r="B6119" s="42"/>
      <c r="C6119" s="2"/>
      <c r="E6119" s="2"/>
    </row>
    <row r="6120" spans="2:5" x14ac:dyDescent="0.35">
      <c r="B6120" s="42"/>
      <c r="C6120" s="2"/>
      <c r="E6120" s="2"/>
    </row>
    <row r="6121" spans="2:5" x14ac:dyDescent="0.35">
      <c r="B6121" s="42"/>
      <c r="C6121" s="2"/>
      <c r="E6121" s="2"/>
    </row>
    <row r="6122" spans="2:5" x14ac:dyDescent="0.35">
      <c r="B6122" s="42"/>
      <c r="C6122" s="2"/>
      <c r="E6122" s="2"/>
    </row>
    <row r="6123" spans="2:5" x14ac:dyDescent="0.35">
      <c r="B6123" s="42"/>
      <c r="C6123" s="2"/>
      <c r="E6123" s="2"/>
    </row>
    <row r="6124" spans="2:5" x14ac:dyDescent="0.35">
      <c r="B6124" s="42"/>
      <c r="C6124" s="2"/>
      <c r="E6124" s="2"/>
    </row>
    <row r="6125" spans="2:5" x14ac:dyDescent="0.35">
      <c r="B6125" s="42"/>
      <c r="C6125" s="2"/>
      <c r="E6125" s="2"/>
    </row>
    <row r="6126" spans="2:5" x14ac:dyDescent="0.35">
      <c r="B6126" s="42"/>
      <c r="C6126" s="2"/>
      <c r="E6126" s="2"/>
    </row>
    <row r="6127" spans="2:5" x14ac:dyDescent="0.35">
      <c r="B6127" s="42"/>
      <c r="C6127" s="2"/>
      <c r="E6127" s="2"/>
    </row>
    <row r="6128" spans="2:5" x14ac:dyDescent="0.35">
      <c r="B6128" s="42"/>
      <c r="C6128" s="2"/>
      <c r="E6128" s="2"/>
    </row>
    <row r="6129" spans="2:5" x14ac:dyDescent="0.35">
      <c r="B6129" s="42"/>
      <c r="C6129" s="2"/>
      <c r="E6129" s="2"/>
    </row>
    <row r="6130" spans="2:5" x14ac:dyDescent="0.35">
      <c r="B6130" s="42"/>
      <c r="C6130" s="2"/>
      <c r="E6130" s="2"/>
    </row>
    <row r="6131" spans="2:5" x14ac:dyDescent="0.35">
      <c r="B6131" s="42"/>
      <c r="C6131" s="2"/>
      <c r="E6131" s="2"/>
    </row>
    <row r="6132" spans="2:5" x14ac:dyDescent="0.35">
      <c r="B6132" s="42"/>
      <c r="C6132" s="2"/>
      <c r="E6132" s="2"/>
    </row>
    <row r="6133" spans="2:5" x14ac:dyDescent="0.35">
      <c r="B6133" s="42"/>
      <c r="C6133" s="2"/>
      <c r="E6133" s="2"/>
    </row>
    <row r="6134" spans="2:5" x14ac:dyDescent="0.35">
      <c r="B6134" s="42"/>
      <c r="C6134" s="2"/>
      <c r="E6134" s="2"/>
    </row>
    <row r="6135" spans="2:5" x14ac:dyDescent="0.35">
      <c r="B6135" s="42"/>
      <c r="C6135" s="2"/>
      <c r="E6135" s="2"/>
    </row>
    <row r="6136" spans="2:5" x14ac:dyDescent="0.35">
      <c r="B6136" s="42"/>
      <c r="C6136" s="2"/>
      <c r="E6136" s="2"/>
    </row>
    <row r="6137" spans="2:5" x14ac:dyDescent="0.35">
      <c r="B6137" s="42"/>
      <c r="C6137" s="2"/>
      <c r="E6137" s="2"/>
    </row>
    <row r="6138" spans="2:5" x14ac:dyDescent="0.35">
      <c r="B6138" s="42"/>
      <c r="C6138" s="2"/>
      <c r="E6138" s="2"/>
    </row>
    <row r="6139" spans="2:5" x14ac:dyDescent="0.35">
      <c r="B6139" s="42"/>
      <c r="C6139" s="2"/>
      <c r="E6139" s="2"/>
    </row>
    <row r="6140" spans="2:5" x14ac:dyDescent="0.35">
      <c r="B6140" s="42"/>
      <c r="C6140" s="2"/>
      <c r="E6140" s="2"/>
    </row>
    <row r="6141" spans="2:5" x14ac:dyDescent="0.35">
      <c r="B6141" s="42"/>
      <c r="C6141" s="2"/>
      <c r="E6141" s="2"/>
    </row>
    <row r="6142" spans="2:5" x14ac:dyDescent="0.35">
      <c r="B6142" s="42"/>
      <c r="C6142" s="2"/>
      <c r="E6142" s="2"/>
    </row>
    <row r="6143" spans="2:5" x14ac:dyDescent="0.35">
      <c r="B6143" s="42"/>
      <c r="C6143" s="2"/>
      <c r="E6143" s="2"/>
    </row>
    <row r="6144" spans="2:5" x14ac:dyDescent="0.35">
      <c r="B6144" s="42"/>
      <c r="C6144" s="2"/>
      <c r="E6144" s="2"/>
    </row>
    <row r="6145" spans="2:5" x14ac:dyDescent="0.35">
      <c r="B6145" s="42"/>
      <c r="C6145" s="2"/>
      <c r="E6145" s="2"/>
    </row>
    <row r="6146" spans="2:5" x14ac:dyDescent="0.35">
      <c r="B6146" s="42"/>
      <c r="C6146" s="2"/>
      <c r="E6146" s="2"/>
    </row>
    <row r="6147" spans="2:5" x14ac:dyDescent="0.35">
      <c r="B6147" s="42"/>
      <c r="C6147" s="2"/>
      <c r="E6147" s="2"/>
    </row>
    <row r="6148" spans="2:5" x14ac:dyDescent="0.35">
      <c r="B6148" s="42"/>
      <c r="C6148" s="2"/>
      <c r="E6148" s="2"/>
    </row>
    <row r="6149" spans="2:5" x14ac:dyDescent="0.35">
      <c r="B6149" s="42"/>
      <c r="C6149" s="2"/>
      <c r="E6149" s="2"/>
    </row>
    <row r="6150" spans="2:5" x14ac:dyDescent="0.35">
      <c r="B6150" s="42"/>
      <c r="C6150" s="2"/>
      <c r="E6150" s="2"/>
    </row>
    <row r="6151" spans="2:5" x14ac:dyDescent="0.35">
      <c r="B6151" s="42"/>
      <c r="C6151" s="2"/>
      <c r="E6151" s="2"/>
    </row>
    <row r="6152" spans="2:5" x14ac:dyDescent="0.35">
      <c r="B6152" s="42"/>
      <c r="C6152" s="2"/>
      <c r="E6152" s="2"/>
    </row>
    <row r="6153" spans="2:5" x14ac:dyDescent="0.35">
      <c r="B6153" s="42"/>
      <c r="C6153" s="2"/>
      <c r="E6153" s="2"/>
    </row>
    <row r="6154" spans="2:5" x14ac:dyDescent="0.35">
      <c r="B6154" s="42"/>
      <c r="C6154" s="2"/>
      <c r="E6154" s="2"/>
    </row>
    <row r="6155" spans="2:5" x14ac:dyDescent="0.35">
      <c r="B6155" s="42"/>
      <c r="C6155" s="2"/>
      <c r="E6155" s="2"/>
    </row>
    <row r="6156" spans="2:5" x14ac:dyDescent="0.35">
      <c r="B6156" s="42"/>
      <c r="C6156" s="2"/>
      <c r="E6156" s="2"/>
    </row>
    <row r="6157" spans="2:5" x14ac:dyDescent="0.35">
      <c r="B6157" s="42"/>
      <c r="C6157" s="2"/>
      <c r="E6157" s="2"/>
    </row>
    <row r="6158" spans="2:5" x14ac:dyDescent="0.35">
      <c r="B6158" s="42"/>
      <c r="C6158" s="2"/>
      <c r="E6158" s="2"/>
    </row>
    <row r="6159" spans="2:5" x14ac:dyDescent="0.35">
      <c r="B6159" s="42"/>
      <c r="C6159" s="2"/>
      <c r="E6159" s="2"/>
    </row>
    <row r="6160" spans="2:5" x14ac:dyDescent="0.35">
      <c r="B6160" s="42"/>
      <c r="C6160" s="2"/>
      <c r="E6160" s="2"/>
    </row>
    <row r="6161" spans="2:5" x14ac:dyDescent="0.35">
      <c r="B6161" s="42"/>
      <c r="C6161" s="2"/>
      <c r="E6161" s="2"/>
    </row>
    <row r="6162" spans="2:5" x14ac:dyDescent="0.35">
      <c r="B6162" s="42"/>
      <c r="C6162" s="2"/>
      <c r="E6162" s="2"/>
    </row>
    <row r="6163" spans="2:5" x14ac:dyDescent="0.35">
      <c r="B6163" s="42"/>
      <c r="C6163" s="2"/>
      <c r="E6163" s="2"/>
    </row>
    <row r="6164" spans="2:5" x14ac:dyDescent="0.35">
      <c r="B6164" s="42"/>
      <c r="C6164" s="2"/>
      <c r="E6164" s="2"/>
    </row>
    <row r="6165" spans="2:5" x14ac:dyDescent="0.35">
      <c r="B6165" s="42"/>
      <c r="C6165" s="2"/>
      <c r="E6165" s="2"/>
    </row>
    <row r="6166" spans="2:5" x14ac:dyDescent="0.35">
      <c r="B6166" s="42"/>
      <c r="C6166" s="2"/>
      <c r="E6166" s="2"/>
    </row>
    <row r="6167" spans="2:5" x14ac:dyDescent="0.35">
      <c r="B6167" s="42"/>
      <c r="C6167" s="2"/>
      <c r="E6167" s="2"/>
    </row>
    <row r="6168" spans="2:5" x14ac:dyDescent="0.35">
      <c r="B6168" s="42"/>
      <c r="C6168" s="2"/>
      <c r="E6168" s="2"/>
    </row>
    <row r="6169" spans="2:5" x14ac:dyDescent="0.35">
      <c r="B6169" s="42"/>
      <c r="C6169" s="2"/>
      <c r="E6169" s="2"/>
    </row>
    <row r="6170" spans="2:5" x14ac:dyDescent="0.35">
      <c r="B6170" s="42"/>
      <c r="C6170" s="2"/>
      <c r="E6170" s="2"/>
    </row>
    <row r="6171" spans="2:5" x14ac:dyDescent="0.35">
      <c r="B6171" s="42"/>
      <c r="C6171" s="2"/>
      <c r="E6171" s="2"/>
    </row>
    <row r="6172" spans="2:5" x14ac:dyDescent="0.35">
      <c r="B6172" s="42"/>
      <c r="C6172" s="2"/>
      <c r="E6172" s="2"/>
    </row>
    <row r="6173" spans="2:5" x14ac:dyDescent="0.35">
      <c r="B6173" s="42"/>
      <c r="C6173" s="2"/>
      <c r="E6173" s="2"/>
    </row>
    <row r="6174" spans="2:5" x14ac:dyDescent="0.35">
      <c r="B6174" s="42"/>
      <c r="C6174" s="2"/>
      <c r="E6174" s="2"/>
    </row>
    <row r="6175" spans="2:5" x14ac:dyDescent="0.35">
      <c r="B6175" s="42"/>
      <c r="C6175" s="2"/>
      <c r="E6175" s="2"/>
    </row>
    <row r="6176" spans="2:5" x14ac:dyDescent="0.35">
      <c r="B6176" s="42"/>
      <c r="C6176" s="2"/>
      <c r="E6176" s="2"/>
    </row>
    <row r="6177" spans="2:5" x14ac:dyDescent="0.35">
      <c r="B6177" s="42"/>
      <c r="C6177" s="2"/>
      <c r="E6177" s="2"/>
    </row>
    <row r="6178" spans="2:5" x14ac:dyDescent="0.35">
      <c r="B6178" s="42"/>
      <c r="C6178" s="2"/>
      <c r="E6178" s="2"/>
    </row>
    <row r="6179" spans="2:5" x14ac:dyDescent="0.35">
      <c r="B6179" s="42"/>
      <c r="C6179" s="2"/>
      <c r="E6179" s="2"/>
    </row>
    <row r="6180" spans="2:5" x14ac:dyDescent="0.35">
      <c r="B6180" s="42"/>
      <c r="C6180" s="2"/>
      <c r="E6180" s="2"/>
    </row>
    <row r="6181" spans="2:5" x14ac:dyDescent="0.35">
      <c r="B6181" s="42"/>
      <c r="C6181" s="2"/>
      <c r="E6181" s="2"/>
    </row>
    <row r="6182" spans="2:5" x14ac:dyDescent="0.35">
      <c r="B6182" s="42"/>
      <c r="C6182" s="2"/>
      <c r="E6182" s="2"/>
    </row>
    <row r="6183" spans="2:5" x14ac:dyDescent="0.35">
      <c r="B6183" s="42"/>
      <c r="C6183" s="2"/>
      <c r="E6183" s="2"/>
    </row>
    <row r="6184" spans="2:5" x14ac:dyDescent="0.35">
      <c r="B6184" s="42"/>
      <c r="C6184" s="2"/>
      <c r="E6184" s="2"/>
    </row>
    <row r="6185" spans="2:5" x14ac:dyDescent="0.35">
      <c r="B6185" s="42"/>
      <c r="C6185" s="2"/>
      <c r="E6185" s="2"/>
    </row>
    <row r="6186" spans="2:5" x14ac:dyDescent="0.35">
      <c r="B6186" s="42"/>
      <c r="C6186" s="2"/>
      <c r="E6186" s="2"/>
    </row>
    <row r="6187" spans="2:5" x14ac:dyDescent="0.35">
      <c r="B6187" s="42"/>
      <c r="C6187" s="2"/>
      <c r="E6187" s="2"/>
    </row>
    <row r="6188" spans="2:5" x14ac:dyDescent="0.35">
      <c r="B6188" s="42"/>
      <c r="C6188" s="2"/>
      <c r="E6188" s="2"/>
    </row>
    <row r="6189" spans="2:5" x14ac:dyDescent="0.35">
      <c r="B6189" s="42"/>
      <c r="C6189" s="2"/>
      <c r="E6189" s="2"/>
    </row>
    <row r="6190" spans="2:5" x14ac:dyDescent="0.35">
      <c r="B6190" s="42"/>
      <c r="C6190" s="2"/>
      <c r="E6190" s="2"/>
    </row>
    <row r="6191" spans="2:5" x14ac:dyDescent="0.35">
      <c r="B6191" s="42"/>
      <c r="C6191" s="2"/>
      <c r="E6191" s="2"/>
    </row>
    <row r="6192" spans="2:5" x14ac:dyDescent="0.35">
      <c r="B6192" s="42"/>
      <c r="C6192" s="2"/>
      <c r="E6192" s="2"/>
    </row>
    <row r="6193" spans="2:5" x14ac:dyDescent="0.35">
      <c r="B6193" s="42"/>
      <c r="C6193" s="2"/>
      <c r="E6193" s="2"/>
    </row>
    <row r="6194" spans="2:5" x14ac:dyDescent="0.35">
      <c r="B6194" s="42"/>
      <c r="C6194" s="2"/>
      <c r="E6194" s="2"/>
    </row>
    <row r="6195" spans="2:5" x14ac:dyDescent="0.35">
      <c r="B6195" s="42"/>
      <c r="C6195" s="2"/>
      <c r="E6195" s="2"/>
    </row>
    <row r="6196" spans="2:5" x14ac:dyDescent="0.35">
      <c r="B6196" s="42"/>
      <c r="C6196" s="2"/>
      <c r="E6196" s="2"/>
    </row>
    <row r="6197" spans="2:5" x14ac:dyDescent="0.35">
      <c r="B6197" s="42"/>
      <c r="C6197" s="2"/>
      <c r="E6197" s="2"/>
    </row>
    <row r="6198" spans="2:5" x14ac:dyDescent="0.35">
      <c r="B6198" s="42"/>
      <c r="C6198" s="2"/>
      <c r="E6198" s="2"/>
    </row>
    <row r="6199" spans="2:5" x14ac:dyDescent="0.35">
      <c r="B6199" s="42"/>
      <c r="C6199" s="2"/>
      <c r="E6199" s="2"/>
    </row>
    <row r="6200" spans="2:5" x14ac:dyDescent="0.35">
      <c r="B6200" s="42"/>
      <c r="C6200" s="2"/>
      <c r="E6200" s="2"/>
    </row>
    <row r="6201" spans="2:5" x14ac:dyDescent="0.35">
      <c r="B6201" s="42"/>
      <c r="C6201" s="2"/>
      <c r="E6201" s="2"/>
    </row>
    <row r="6202" spans="2:5" x14ac:dyDescent="0.35">
      <c r="B6202" s="42"/>
      <c r="C6202" s="2"/>
      <c r="E6202" s="2"/>
    </row>
    <row r="6203" spans="2:5" x14ac:dyDescent="0.35">
      <c r="B6203" s="42"/>
      <c r="C6203" s="2"/>
      <c r="E6203" s="2"/>
    </row>
    <row r="6204" spans="2:5" x14ac:dyDescent="0.35">
      <c r="B6204" s="42"/>
      <c r="C6204" s="2"/>
      <c r="E6204" s="2"/>
    </row>
    <row r="6205" spans="2:5" x14ac:dyDescent="0.35">
      <c r="B6205" s="42"/>
      <c r="C6205" s="2"/>
      <c r="E6205" s="2"/>
    </row>
    <row r="6206" spans="2:5" x14ac:dyDescent="0.35">
      <c r="B6206" s="42"/>
      <c r="C6206" s="2"/>
      <c r="E6206" s="2"/>
    </row>
    <row r="6207" spans="2:5" x14ac:dyDescent="0.35">
      <c r="B6207" s="42"/>
      <c r="C6207" s="2"/>
      <c r="E6207" s="2"/>
    </row>
    <row r="6208" spans="2:5" x14ac:dyDescent="0.35">
      <c r="B6208" s="42"/>
      <c r="C6208" s="2"/>
      <c r="E6208" s="2"/>
    </row>
    <row r="6209" spans="2:5" x14ac:dyDescent="0.35">
      <c r="B6209" s="42"/>
      <c r="C6209" s="2"/>
      <c r="E6209" s="2"/>
    </row>
    <row r="6210" spans="2:5" x14ac:dyDescent="0.35">
      <c r="B6210" s="42"/>
      <c r="C6210" s="2"/>
      <c r="E6210" s="2"/>
    </row>
    <row r="6211" spans="2:5" x14ac:dyDescent="0.35">
      <c r="B6211" s="42"/>
      <c r="C6211" s="2"/>
      <c r="E6211" s="2"/>
    </row>
    <row r="6212" spans="2:5" x14ac:dyDescent="0.35">
      <c r="B6212" s="42"/>
      <c r="C6212" s="2"/>
      <c r="E6212" s="2"/>
    </row>
    <row r="6213" spans="2:5" x14ac:dyDescent="0.35">
      <c r="B6213" s="42"/>
      <c r="C6213" s="2"/>
      <c r="E6213" s="2"/>
    </row>
    <row r="6214" spans="2:5" x14ac:dyDescent="0.35">
      <c r="B6214" s="42"/>
      <c r="C6214" s="2"/>
      <c r="E6214" s="2"/>
    </row>
    <row r="6215" spans="2:5" x14ac:dyDescent="0.35">
      <c r="B6215" s="42"/>
      <c r="C6215" s="2"/>
      <c r="E6215" s="2"/>
    </row>
    <row r="6216" spans="2:5" x14ac:dyDescent="0.35">
      <c r="B6216" s="42"/>
      <c r="C6216" s="2"/>
      <c r="E6216" s="2"/>
    </row>
    <row r="6217" spans="2:5" x14ac:dyDescent="0.35">
      <c r="B6217" s="42"/>
      <c r="C6217" s="2"/>
      <c r="E6217" s="2"/>
    </row>
    <row r="6218" spans="2:5" x14ac:dyDescent="0.35">
      <c r="B6218" s="42"/>
      <c r="C6218" s="2"/>
      <c r="E6218" s="2"/>
    </row>
    <row r="6219" spans="2:5" x14ac:dyDescent="0.35">
      <c r="B6219" s="42"/>
      <c r="C6219" s="2"/>
      <c r="E6219" s="2"/>
    </row>
    <row r="6220" spans="2:5" x14ac:dyDescent="0.35">
      <c r="B6220" s="42"/>
      <c r="C6220" s="2"/>
      <c r="E6220" s="2"/>
    </row>
    <row r="6221" spans="2:5" x14ac:dyDescent="0.35">
      <c r="B6221" s="42"/>
      <c r="C6221" s="2"/>
      <c r="E6221" s="2"/>
    </row>
    <row r="6222" spans="2:5" x14ac:dyDescent="0.35">
      <c r="B6222" s="42"/>
      <c r="C6222" s="2"/>
      <c r="E6222" s="2"/>
    </row>
    <row r="6223" spans="2:5" x14ac:dyDescent="0.35">
      <c r="B6223" s="42"/>
      <c r="C6223" s="2"/>
      <c r="E6223" s="2"/>
    </row>
    <row r="6224" spans="2:5" x14ac:dyDescent="0.35">
      <c r="B6224" s="42"/>
      <c r="C6224" s="2"/>
      <c r="E6224" s="2"/>
    </row>
    <row r="6225" spans="2:5" x14ac:dyDescent="0.35">
      <c r="B6225" s="42"/>
      <c r="C6225" s="2"/>
      <c r="E6225" s="2"/>
    </row>
    <row r="6226" spans="2:5" x14ac:dyDescent="0.35">
      <c r="B6226" s="42"/>
      <c r="C6226" s="2"/>
      <c r="E6226" s="2"/>
    </row>
    <row r="6227" spans="2:5" x14ac:dyDescent="0.35">
      <c r="B6227" s="42"/>
      <c r="C6227" s="2"/>
      <c r="E6227" s="2"/>
    </row>
    <row r="6228" spans="2:5" x14ac:dyDescent="0.35">
      <c r="B6228" s="42"/>
      <c r="C6228" s="2"/>
      <c r="E6228" s="2"/>
    </row>
    <row r="6229" spans="2:5" x14ac:dyDescent="0.35">
      <c r="B6229" s="42"/>
      <c r="C6229" s="2"/>
      <c r="E6229" s="2"/>
    </row>
    <row r="6230" spans="2:5" x14ac:dyDescent="0.35">
      <c r="B6230" s="42"/>
      <c r="C6230" s="2"/>
      <c r="E6230" s="2"/>
    </row>
    <row r="6231" spans="2:5" x14ac:dyDescent="0.35">
      <c r="B6231" s="42"/>
      <c r="C6231" s="2"/>
      <c r="E6231" s="2"/>
    </row>
    <row r="6232" spans="2:5" x14ac:dyDescent="0.35">
      <c r="B6232" s="42"/>
      <c r="C6232" s="2"/>
      <c r="E6232" s="2"/>
    </row>
    <row r="6233" spans="2:5" x14ac:dyDescent="0.35">
      <c r="B6233" s="42"/>
      <c r="C6233" s="2"/>
      <c r="E6233" s="2"/>
    </row>
    <row r="6234" spans="2:5" x14ac:dyDescent="0.35">
      <c r="B6234" s="42"/>
      <c r="C6234" s="2"/>
      <c r="E6234" s="2"/>
    </row>
    <row r="6235" spans="2:5" x14ac:dyDescent="0.35">
      <c r="B6235" s="42"/>
      <c r="C6235" s="2"/>
      <c r="E6235" s="2"/>
    </row>
    <row r="6236" spans="2:5" x14ac:dyDescent="0.35">
      <c r="B6236" s="42"/>
      <c r="C6236" s="2"/>
      <c r="E6236" s="2"/>
    </row>
    <row r="6237" spans="2:5" x14ac:dyDescent="0.35">
      <c r="B6237" s="42"/>
      <c r="C6237" s="2"/>
      <c r="E6237" s="2"/>
    </row>
    <row r="6238" spans="2:5" x14ac:dyDescent="0.35">
      <c r="B6238" s="42"/>
      <c r="C6238" s="2"/>
      <c r="E6238" s="2"/>
    </row>
    <row r="6239" spans="2:5" x14ac:dyDescent="0.35">
      <c r="B6239" s="42"/>
      <c r="C6239" s="2"/>
      <c r="E6239" s="2"/>
    </row>
    <row r="6240" spans="2:5" x14ac:dyDescent="0.35">
      <c r="B6240" s="42"/>
      <c r="C6240" s="2"/>
      <c r="E6240" s="2"/>
    </row>
    <row r="6241" spans="2:5" x14ac:dyDescent="0.35">
      <c r="B6241" s="42"/>
      <c r="C6241" s="2"/>
      <c r="E6241" s="2"/>
    </row>
    <row r="6242" spans="2:5" x14ac:dyDescent="0.35">
      <c r="B6242" s="42"/>
      <c r="C6242" s="2"/>
      <c r="E6242" s="2"/>
    </row>
    <row r="6243" spans="2:5" x14ac:dyDescent="0.35">
      <c r="B6243" s="42"/>
      <c r="C6243" s="2"/>
      <c r="E6243" s="2"/>
    </row>
    <row r="6244" spans="2:5" x14ac:dyDescent="0.35">
      <c r="B6244" s="42"/>
      <c r="C6244" s="2"/>
      <c r="E6244" s="2"/>
    </row>
    <row r="6245" spans="2:5" x14ac:dyDescent="0.35">
      <c r="B6245" s="42"/>
      <c r="C6245" s="2"/>
      <c r="E6245" s="2"/>
    </row>
    <row r="6246" spans="2:5" x14ac:dyDescent="0.35">
      <c r="B6246" s="42"/>
      <c r="C6246" s="2"/>
      <c r="E6246" s="2"/>
    </row>
    <row r="6247" spans="2:5" x14ac:dyDescent="0.35">
      <c r="B6247" s="42"/>
      <c r="C6247" s="2"/>
      <c r="E6247" s="2"/>
    </row>
    <row r="6248" spans="2:5" x14ac:dyDescent="0.35">
      <c r="B6248" s="42"/>
      <c r="C6248" s="2"/>
      <c r="E6248" s="2"/>
    </row>
    <row r="6249" spans="2:5" x14ac:dyDescent="0.35">
      <c r="B6249" s="42"/>
      <c r="C6249" s="2"/>
      <c r="E6249" s="2"/>
    </row>
    <row r="6250" spans="2:5" x14ac:dyDescent="0.35">
      <c r="B6250" s="42"/>
      <c r="C6250" s="2"/>
      <c r="E6250" s="2"/>
    </row>
    <row r="6251" spans="2:5" x14ac:dyDescent="0.35">
      <c r="B6251" s="42"/>
      <c r="C6251" s="2"/>
      <c r="E6251" s="2"/>
    </row>
    <row r="6252" spans="2:5" x14ac:dyDescent="0.35">
      <c r="B6252" s="42"/>
      <c r="C6252" s="2"/>
      <c r="E6252" s="2"/>
    </row>
    <row r="6253" spans="2:5" x14ac:dyDescent="0.35">
      <c r="B6253" s="42"/>
      <c r="C6253" s="2"/>
      <c r="E6253" s="2"/>
    </row>
    <row r="6254" spans="2:5" x14ac:dyDescent="0.35">
      <c r="B6254" s="42"/>
      <c r="C6254" s="2"/>
      <c r="E6254" s="2"/>
    </row>
    <row r="6255" spans="2:5" x14ac:dyDescent="0.35">
      <c r="B6255" s="42"/>
      <c r="C6255" s="2"/>
      <c r="E6255" s="2"/>
    </row>
    <row r="6256" spans="2:5" x14ac:dyDescent="0.35">
      <c r="B6256" s="42"/>
      <c r="C6256" s="2"/>
      <c r="E6256" s="2"/>
    </row>
    <row r="6257" spans="2:5" x14ac:dyDescent="0.35">
      <c r="B6257" s="42"/>
      <c r="C6257" s="2"/>
      <c r="E6257" s="2"/>
    </row>
    <row r="6258" spans="2:5" x14ac:dyDescent="0.35">
      <c r="B6258" s="42"/>
      <c r="C6258" s="2"/>
      <c r="E6258" s="2"/>
    </row>
    <row r="6259" spans="2:5" x14ac:dyDescent="0.35">
      <c r="B6259" s="42"/>
      <c r="C6259" s="2"/>
      <c r="E6259" s="2"/>
    </row>
    <row r="6260" spans="2:5" x14ac:dyDescent="0.35">
      <c r="B6260" s="42"/>
      <c r="C6260" s="2"/>
      <c r="E6260" s="2"/>
    </row>
    <row r="6261" spans="2:5" x14ac:dyDescent="0.35">
      <c r="B6261" s="42"/>
      <c r="C6261" s="2"/>
      <c r="E6261" s="2"/>
    </row>
    <row r="6262" spans="2:5" x14ac:dyDescent="0.35">
      <c r="B6262" s="42"/>
      <c r="C6262" s="2"/>
      <c r="E6262" s="2"/>
    </row>
    <row r="6263" spans="2:5" x14ac:dyDescent="0.35">
      <c r="B6263" s="42"/>
      <c r="C6263" s="2"/>
      <c r="E6263" s="2"/>
    </row>
    <row r="6264" spans="2:5" x14ac:dyDescent="0.35">
      <c r="B6264" s="42"/>
      <c r="C6264" s="2"/>
      <c r="E6264" s="2"/>
    </row>
    <row r="6265" spans="2:5" x14ac:dyDescent="0.35">
      <c r="B6265" s="42"/>
      <c r="C6265" s="2"/>
      <c r="E6265" s="2"/>
    </row>
    <row r="6266" spans="2:5" x14ac:dyDescent="0.35">
      <c r="B6266" s="42"/>
      <c r="C6266" s="2"/>
      <c r="E6266" s="2"/>
    </row>
    <row r="6267" spans="2:5" x14ac:dyDescent="0.35">
      <c r="B6267" s="42"/>
      <c r="C6267" s="2"/>
      <c r="E6267" s="2"/>
    </row>
    <row r="6268" spans="2:5" x14ac:dyDescent="0.35">
      <c r="B6268" s="42"/>
      <c r="C6268" s="2"/>
      <c r="E6268" s="2"/>
    </row>
    <row r="6269" spans="2:5" x14ac:dyDescent="0.35">
      <c r="B6269" s="42"/>
      <c r="C6269" s="2"/>
      <c r="E6269" s="2"/>
    </row>
    <row r="6270" spans="2:5" x14ac:dyDescent="0.35">
      <c r="B6270" s="42"/>
      <c r="C6270" s="2"/>
      <c r="E6270" s="2"/>
    </row>
    <row r="6271" spans="2:5" x14ac:dyDescent="0.35">
      <c r="B6271" s="42"/>
      <c r="C6271" s="2"/>
      <c r="E6271" s="2"/>
    </row>
    <row r="6272" spans="2:5" x14ac:dyDescent="0.35">
      <c r="B6272" s="42"/>
      <c r="C6272" s="2"/>
      <c r="E6272" s="2"/>
    </row>
    <row r="6273" spans="2:5" x14ac:dyDescent="0.35">
      <c r="B6273" s="42"/>
      <c r="C6273" s="2"/>
      <c r="E6273" s="2"/>
    </row>
    <row r="6274" spans="2:5" x14ac:dyDescent="0.35">
      <c r="B6274" s="42"/>
      <c r="C6274" s="2"/>
      <c r="E6274" s="2"/>
    </row>
    <row r="6275" spans="2:5" x14ac:dyDescent="0.35">
      <c r="B6275" s="42"/>
      <c r="C6275" s="2"/>
      <c r="E6275" s="2"/>
    </row>
    <row r="6276" spans="2:5" x14ac:dyDescent="0.35">
      <c r="B6276" s="42"/>
      <c r="C6276" s="2"/>
      <c r="E6276" s="2"/>
    </row>
    <row r="6277" spans="2:5" x14ac:dyDescent="0.35">
      <c r="B6277" s="42"/>
      <c r="C6277" s="2"/>
      <c r="E6277" s="2"/>
    </row>
    <row r="6278" spans="2:5" x14ac:dyDescent="0.35">
      <c r="B6278" s="42"/>
      <c r="C6278" s="2"/>
      <c r="E6278" s="2"/>
    </row>
    <row r="6279" spans="2:5" x14ac:dyDescent="0.35">
      <c r="B6279" s="42"/>
      <c r="C6279" s="2"/>
      <c r="E6279" s="2"/>
    </row>
    <row r="6280" spans="2:5" x14ac:dyDescent="0.35">
      <c r="B6280" s="42"/>
      <c r="C6280" s="2"/>
      <c r="E6280" s="2"/>
    </row>
    <row r="6281" spans="2:5" x14ac:dyDescent="0.35">
      <c r="B6281" s="42"/>
      <c r="C6281" s="2"/>
      <c r="E6281" s="2"/>
    </row>
    <row r="6282" spans="2:5" x14ac:dyDescent="0.35">
      <c r="B6282" s="42"/>
      <c r="C6282" s="2"/>
      <c r="E6282" s="2"/>
    </row>
    <row r="6283" spans="2:5" x14ac:dyDescent="0.35">
      <c r="B6283" s="42"/>
      <c r="C6283" s="2"/>
      <c r="E6283" s="2"/>
    </row>
    <row r="6284" spans="2:5" x14ac:dyDescent="0.35">
      <c r="B6284" s="42"/>
      <c r="C6284" s="2"/>
      <c r="E6284" s="2"/>
    </row>
    <row r="6285" spans="2:5" x14ac:dyDescent="0.35">
      <c r="B6285" s="42"/>
      <c r="C6285" s="2"/>
      <c r="E6285" s="2"/>
    </row>
    <row r="6286" spans="2:5" x14ac:dyDescent="0.35">
      <c r="B6286" s="42"/>
      <c r="C6286" s="2"/>
      <c r="E6286" s="2"/>
    </row>
    <row r="6287" spans="2:5" x14ac:dyDescent="0.35">
      <c r="B6287" s="42"/>
      <c r="C6287" s="2"/>
      <c r="E6287" s="2"/>
    </row>
    <row r="6288" spans="2:5" x14ac:dyDescent="0.35">
      <c r="B6288" s="42"/>
      <c r="C6288" s="2"/>
      <c r="E6288" s="2"/>
    </row>
    <row r="6289" spans="2:5" x14ac:dyDescent="0.35">
      <c r="B6289" s="42"/>
      <c r="C6289" s="2"/>
      <c r="E6289" s="2"/>
    </row>
    <row r="6290" spans="2:5" x14ac:dyDescent="0.35">
      <c r="B6290" s="42"/>
      <c r="C6290" s="2"/>
      <c r="E6290" s="2"/>
    </row>
    <row r="6291" spans="2:5" x14ac:dyDescent="0.35">
      <c r="B6291" s="42"/>
      <c r="C6291" s="2"/>
      <c r="E6291" s="2"/>
    </row>
    <row r="6292" spans="2:5" x14ac:dyDescent="0.35">
      <c r="B6292" s="42"/>
      <c r="C6292" s="2"/>
      <c r="E6292" s="2"/>
    </row>
    <row r="6293" spans="2:5" x14ac:dyDescent="0.35">
      <c r="B6293" s="42"/>
      <c r="C6293" s="2"/>
      <c r="E6293" s="2"/>
    </row>
    <row r="6294" spans="2:5" x14ac:dyDescent="0.35">
      <c r="B6294" s="42"/>
      <c r="C6294" s="2"/>
      <c r="E6294" s="2"/>
    </row>
    <row r="6295" spans="2:5" x14ac:dyDescent="0.35">
      <c r="B6295" s="42"/>
      <c r="C6295" s="2"/>
      <c r="E6295" s="2"/>
    </row>
    <row r="6296" spans="2:5" x14ac:dyDescent="0.35">
      <c r="B6296" s="42"/>
      <c r="C6296" s="2"/>
      <c r="E6296" s="2"/>
    </row>
    <row r="6297" spans="2:5" x14ac:dyDescent="0.35">
      <c r="B6297" s="42"/>
      <c r="C6297" s="2"/>
      <c r="E6297" s="2"/>
    </row>
    <row r="6298" spans="2:5" x14ac:dyDescent="0.35">
      <c r="B6298" s="42"/>
      <c r="C6298" s="2"/>
      <c r="E6298" s="2"/>
    </row>
    <row r="6299" spans="2:5" x14ac:dyDescent="0.35">
      <c r="B6299" s="42"/>
      <c r="C6299" s="2"/>
      <c r="E6299" s="2"/>
    </row>
    <row r="6300" spans="2:5" x14ac:dyDescent="0.35">
      <c r="B6300" s="42"/>
      <c r="C6300" s="2"/>
      <c r="E6300" s="2"/>
    </row>
    <row r="6301" spans="2:5" x14ac:dyDescent="0.35">
      <c r="B6301" s="42"/>
      <c r="C6301" s="2"/>
      <c r="E6301" s="2"/>
    </row>
    <row r="6302" spans="2:5" x14ac:dyDescent="0.35">
      <c r="B6302" s="42"/>
      <c r="C6302" s="2"/>
      <c r="E6302" s="2"/>
    </row>
    <row r="6303" spans="2:5" x14ac:dyDescent="0.35">
      <c r="B6303" s="42"/>
      <c r="C6303" s="2"/>
      <c r="E6303" s="2"/>
    </row>
    <row r="6304" spans="2:5" x14ac:dyDescent="0.35">
      <c r="B6304" s="42"/>
      <c r="C6304" s="2"/>
      <c r="E6304" s="2"/>
    </row>
    <row r="6305" spans="2:5" x14ac:dyDescent="0.35">
      <c r="B6305" s="42"/>
      <c r="C6305" s="2"/>
      <c r="E6305" s="2"/>
    </row>
    <row r="6306" spans="2:5" x14ac:dyDescent="0.35">
      <c r="B6306" s="42"/>
      <c r="C6306" s="2"/>
      <c r="E6306" s="2"/>
    </row>
    <row r="6307" spans="2:5" x14ac:dyDescent="0.35">
      <c r="B6307" s="42"/>
      <c r="C6307" s="2"/>
      <c r="E6307" s="2"/>
    </row>
    <row r="6308" spans="2:5" x14ac:dyDescent="0.35">
      <c r="B6308" s="42"/>
      <c r="C6308" s="2"/>
      <c r="E6308" s="2"/>
    </row>
    <row r="6309" spans="2:5" x14ac:dyDescent="0.35">
      <c r="B6309" s="42"/>
      <c r="C6309" s="2"/>
      <c r="E6309" s="2"/>
    </row>
    <row r="6310" spans="2:5" x14ac:dyDescent="0.35">
      <c r="B6310" s="42"/>
      <c r="C6310" s="2"/>
      <c r="E6310" s="2"/>
    </row>
    <row r="6311" spans="2:5" x14ac:dyDescent="0.35">
      <c r="B6311" s="42"/>
      <c r="C6311" s="2"/>
      <c r="E6311" s="2"/>
    </row>
    <row r="6312" spans="2:5" x14ac:dyDescent="0.35">
      <c r="B6312" s="42"/>
      <c r="C6312" s="2"/>
      <c r="E6312" s="2"/>
    </row>
    <row r="6313" spans="2:5" x14ac:dyDescent="0.35">
      <c r="B6313" s="42"/>
      <c r="C6313" s="2"/>
      <c r="E6313" s="2"/>
    </row>
    <row r="6314" spans="2:5" x14ac:dyDescent="0.35">
      <c r="B6314" s="42"/>
      <c r="C6314" s="2"/>
      <c r="E6314" s="2"/>
    </row>
    <row r="6315" spans="2:5" x14ac:dyDescent="0.35">
      <c r="B6315" s="42"/>
      <c r="C6315" s="2"/>
      <c r="E6315" s="2"/>
    </row>
    <row r="6316" spans="2:5" x14ac:dyDescent="0.35">
      <c r="B6316" s="42"/>
      <c r="C6316" s="2"/>
      <c r="E6316" s="2"/>
    </row>
    <row r="6317" spans="2:5" x14ac:dyDescent="0.35">
      <c r="B6317" s="42"/>
      <c r="C6317" s="2"/>
      <c r="E6317" s="2"/>
    </row>
    <row r="6318" spans="2:5" x14ac:dyDescent="0.35">
      <c r="B6318" s="42"/>
      <c r="C6318" s="2"/>
      <c r="E6318" s="2"/>
    </row>
    <row r="6319" spans="2:5" x14ac:dyDescent="0.35">
      <c r="B6319" s="42"/>
      <c r="C6319" s="2"/>
      <c r="E6319" s="2"/>
    </row>
    <row r="6320" spans="2:5" x14ac:dyDescent="0.35">
      <c r="B6320" s="42"/>
      <c r="C6320" s="2"/>
      <c r="E6320" s="2"/>
    </row>
    <row r="6321" spans="2:5" x14ac:dyDescent="0.35">
      <c r="B6321" s="42"/>
      <c r="C6321" s="2"/>
      <c r="E6321" s="2"/>
    </row>
    <row r="6322" spans="2:5" x14ac:dyDescent="0.35">
      <c r="B6322" s="42"/>
      <c r="C6322" s="2"/>
      <c r="E6322" s="2"/>
    </row>
    <row r="6323" spans="2:5" x14ac:dyDescent="0.35">
      <c r="B6323" s="42"/>
      <c r="C6323" s="2"/>
      <c r="E6323" s="2"/>
    </row>
    <row r="6324" spans="2:5" x14ac:dyDescent="0.35">
      <c r="B6324" s="42"/>
      <c r="C6324" s="2"/>
      <c r="E6324" s="2"/>
    </row>
    <row r="6325" spans="2:5" x14ac:dyDescent="0.35">
      <c r="B6325" s="42"/>
      <c r="C6325" s="2"/>
      <c r="E6325" s="2"/>
    </row>
    <row r="6326" spans="2:5" x14ac:dyDescent="0.35">
      <c r="B6326" s="42"/>
      <c r="C6326" s="2"/>
      <c r="E6326" s="2"/>
    </row>
    <row r="6327" spans="2:5" x14ac:dyDescent="0.35">
      <c r="B6327" s="42"/>
      <c r="C6327" s="2"/>
      <c r="E6327" s="2"/>
    </row>
    <row r="6328" spans="2:5" x14ac:dyDescent="0.35">
      <c r="B6328" s="42"/>
      <c r="C6328" s="2"/>
      <c r="E6328" s="2"/>
    </row>
    <row r="6329" spans="2:5" x14ac:dyDescent="0.35">
      <c r="B6329" s="42"/>
      <c r="C6329" s="2"/>
      <c r="E6329" s="2"/>
    </row>
    <row r="6330" spans="2:5" x14ac:dyDescent="0.35">
      <c r="B6330" s="42"/>
      <c r="C6330" s="2"/>
      <c r="E6330" s="2"/>
    </row>
    <row r="6331" spans="2:5" x14ac:dyDescent="0.35">
      <c r="B6331" s="42"/>
      <c r="C6331" s="2"/>
      <c r="E6331" s="2"/>
    </row>
    <row r="6332" spans="2:5" x14ac:dyDescent="0.35">
      <c r="B6332" s="42"/>
      <c r="C6332" s="2"/>
      <c r="E6332" s="2"/>
    </row>
    <row r="6333" spans="2:5" x14ac:dyDescent="0.35">
      <c r="B6333" s="42"/>
      <c r="C6333" s="2"/>
      <c r="E6333" s="2"/>
    </row>
    <row r="6334" spans="2:5" x14ac:dyDescent="0.35">
      <c r="B6334" s="42"/>
      <c r="C6334" s="2"/>
      <c r="E6334" s="2"/>
    </row>
    <row r="6335" spans="2:5" x14ac:dyDescent="0.35">
      <c r="B6335" s="42"/>
      <c r="C6335" s="2"/>
      <c r="E6335" s="2"/>
    </row>
    <row r="6336" spans="2:5" x14ac:dyDescent="0.35">
      <c r="B6336" s="42"/>
      <c r="C6336" s="2"/>
      <c r="E6336" s="2"/>
    </row>
    <row r="6337" spans="2:5" x14ac:dyDescent="0.35">
      <c r="B6337" s="42"/>
      <c r="C6337" s="2"/>
      <c r="E6337" s="2"/>
    </row>
    <row r="6338" spans="2:5" x14ac:dyDescent="0.35">
      <c r="B6338" s="42"/>
      <c r="C6338" s="2"/>
      <c r="E6338" s="2"/>
    </row>
    <row r="6339" spans="2:5" x14ac:dyDescent="0.35">
      <c r="B6339" s="42"/>
      <c r="C6339" s="2"/>
      <c r="E6339" s="2"/>
    </row>
    <row r="6340" spans="2:5" x14ac:dyDescent="0.35">
      <c r="B6340" s="42"/>
      <c r="C6340" s="2"/>
      <c r="E6340" s="2"/>
    </row>
    <row r="6341" spans="2:5" x14ac:dyDescent="0.35">
      <c r="B6341" s="42"/>
      <c r="C6341" s="2"/>
      <c r="E6341" s="2"/>
    </row>
    <row r="6342" spans="2:5" x14ac:dyDescent="0.35">
      <c r="B6342" s="42"/>
      <c r="C6342" s="2"/>
      <c r="E6342" s="2"/>
    </row>
    <row r="6343" spans="2:5" x14ac:dyDescent="0.35">
      <c r="B6343" s="42"/>
      <c r="C6343" s="2"/>
      <c r="E6343" s="2"/>
    </row>
    <row r="6344" spans="2:5" x14ac:dyDescent="0.35">
      <c r="B6344" s="42"/>
      <c r="C6344" s="2"/>
      <c r="E6344" s="2"/>
    </row>
    <row r="6345" spans="2:5" x14ac:dyDescent="0.35">
      <c r="B6345" s="42"/>
      <c r="C6345" s="2"/>
      <c r="E6345" s="2"/>
    </row>
    <row r="6346" spans="2:5" x14ac:dyDescent="0.35">
      <c r="B6346" s="42"/>
      <c r="C6346" s="2"/>
      <c r="E6346" s="2"/>
    </row>
    <row r="6347" spans="2:5" x14ac:dyDescent="0.35">
      <c r="B6347" s="42"/>
      <c r="C6347" s="2"/>
      <c r="E6347" s="2"/>
    </row>
    <row r="6348" spans="2:5" x14ac:dyDescent="0.35">
      <c r="B6348" s="42"/>
      <c r="C6348" s="2"/>
      <c r="E6348" s="2"/>
    </row>
    <row r="6349" spans="2:5" x14ac:dyDescent="0.35">
      <c r="B6349" s="42"/>
      <c r="C6349" s="2"/>
      <c r="E6349" s="2"/>
    </row>
    <row r="6350" spans="2:5" x14ac:dyDescent="0.35">
      <c r="B6350" s="42"/>
      <c r="C6350" s="2"/>
      <c r="E6350" s="2"/>
    </row>
    <row r="6351" spans="2:5" x14ac:dyDescent="0.35">
      <c r="B6351" s="42"/>
      <c r="C6351" s="2"/>
      <c r="E6351" s="2"/>
    </row>
    <row r="6352" spans="2:5" x14ac:dyDescent="0.35">
      <c r="B6352" s="42"/>
      <c r="C6352" s="2"/>
      <c r="E6352" s="2"/>
    </row>
    <row r="6353" spans="2:5" x14ac:dyDescent="0.35">
      <c r="B6353" s="42"/>
      <c r="C6353" s="2"/>
      <c r="E6353" s="2"/>
    </row>
    <row r="6354" spans="2:5" x14ac:dyDescent="0.35">
      <c r="B6354" s="42"/>
      <c r="C6354" s="2"/>
      <c r="E6354" s="2"/>
    </row>
    <row r="6355" spans="2:5" x14ac:dyDescent="0.35">
      <c r="B6355" s="42"/>
      <c r="C6355" s="2"/>
      <c r="E6355" s="2"/>
    </row>
    <row r="6356" spans="2:5" x14ac:dyDescent="0.35">
      <c r="B6356" s="42"/>
      <c r="C6356" s="2"/>
      <c r="E6356" s="2"/>
    </row>
    <row r="6357" spans="2:5" x14ac:dyDescent="0.35">
      <c r="B6357" s="42"/>
      <c r="C6357" s="2"/>
      <c r="E6357" s="2"/>
    </row>
    <row r="6358" spans="2:5" x14ac:dyDescent="0.35">
      <c r="B6358" s="42"/>
      <c r="C6358" s="2"/>
      <c r="E6358" s="2"/>
    </row>
    <row r="6359" spans="2:5" x14ac:dyDescent="0.35">
      <c r="B6359" s="42"/>
      <c r="C6359" s="2"/>
      <c r="E6359" s="2"/>
    </row>
    <row r="6360" spans="2:5" x14ac:dyDescent="0.35">
      <c r="B6360" s="42"/>
      <c r="C6360" s="2"/>
      <c r="E6360" s="2"/>
    </row>
    <row r="6361" spans="2:5" x14ac:dyDescent="0.35">
      <c r="B6361" s="42"/>
      <c r="C6361" s="2"/>
      <c r="E6361" s="2"/>
    </row>
    <row r="6362" spans="2:5" x14ac:dyDescent="0.35">
      <c r="B6362" s="42"/>
      <c r="C6362" s="2"/>
      <c r="E6362" s="2"/>
    </row>
    <row r="6363" spans="2:5" x14ac:dyDescent="0.35">
      <c r="B6363" s="42"/>
      <c r="C6363" s="2"/>
      <c r="E6363" s="2"/>
    </row>
    <row r="6364" spans="2:5" x14ac:dyDescent="0.35">
      <c r="B6364" s="42"/>
      <c r="C6364" s="2"/>
      <c r="E6364" s="2"/>
    </row>
    <row r="6365" spans="2:5" x14ac:dyDescent="0.35">
      <c r="B6365" s="42"/>
      <c r="C6365" s="2"/>
      <c r="E6365" s="2"/>
    </row>
    <row r="6366" spans="2:5" x14ac:dyDescent="0.35">
      <c r="B6366" s="42"/>
      <c r="C6366" s="2"/>
      <c r="E6366" s="2"/>
    </row>
    <row r="6367" spans="2:5" x14ac:dyDescent="0.35">
      <c r="B6367" s="42"/>
      <c r="C6367" s="2"/>
      <c r="E6367" s="2"/>
    </row>
    <row r="6368" spans="2:5" x14ac:dyDescent="0.35">
      <c r="B6368" s="42"/>
      <c r="C6368" s="2"/>
      <c r="E6368" s="2"/>
    </row>
    <row r="6369" spans="2:5" x14ac:dyDescent="0.35">
      <c r="B6369" s="42"/>
      <c r="C6369" s="2"/>
      <c r="E6369" s="2"/>
    </row>
    <row r="6370" spans="2:5" x14ac:dyDescent="0.35">
      <c r="B6370" s="42"/>
      <c r="C6370" s="2"/>
      <c r="E6370" s="2"/>
    </row>
    <row r="6371" spans="2:5" x14ac:dyDescent="0.35">
      <c r="B6371" s="42"/>
      <c r="C6371" s="2"/>
      <c r="E6371" s="2"/>
    </row>
    <row r="6372" spans="2:5" x14ac:dyDescent="0.35">
      <c r="B6372" s="42"/>
      <c r="C6372" s="2"/>
      <c r="E6372" s="2"/>
    </row>
    <row r="6373" spans="2:5" x14ac:dyDescent="0.35">
      <c r="B6373" s="42"/>
      <c r="C6373" s="2"/>
      <c r="E6373" s="2"/>
    </row>
    <row r="6374" spans="2:5" x14ac:dyDescent="0.35">
      <c r="B6374" s="42"/>
      <c r="C6374" s="2"/>
      <c r="E6374" s="2"/>
    </row>
    <row r="6375" spans="2:5" x14ac:dyDescent="0.35">
      <c r="B6375" s="42"/>
      <c r="C6375" s="2"/>
      <c r="E6375" s="2"/>
    </row>
    <row r="6376" spans="2:5" x14ac:dyDescent="0.35">
      <c r="B6376" s="42"/>
      <c r="C6376" s="2"/>
      <c r="E6376" s="2"/>
    </row>
    <row r="6377" spans="2:5" x14ac:dyDescent="0.35">
      <c r="B6377" s="42"/>
      <c r="C6377" s="2"/>
      <c r="E6377" s="2"/>
    </row>
    <row r="6378" spans="2:5" x14ac:dyDescent="0.35">
      <c r="B6378" s="42"/>
      <c r="C6378" s="2"/>
      <c r="E6378" s="2"/>
    </row>
    <row r="6379" spans="2:5" x14ac:dyDescent="0.35">
      <c r="B6379" s="42"/>
      <c r="C6379" s="2"/>
      <c r="E6379" s="2"/>
    </row>
    <row r="6380" spans="2:5" x14ac:dyDescent="0.35">
      <c r="B6380" s="42"/>
      <c r="C6380" s="2"/>
      <c r="E6380" s="2"/>
    </row>
    <row r="6381" spans="2:5" x14ac:dyDescent="0.35">
      <c r="B6381" s="42"/>
      <c r="C6381" s="2"/>
      <c r="E6381" s="2"/>
    </row>
    <row r="6382" spans="2:5" x14ac:dyDescent="0.35">
      <c r="B6382" s="42"/>
      <c r="C6382" s="2"/>
      <c r="E6382" s="2"/>
    </row>
    <row r="6383" spans="2:5" x14ac:dyDescent="0.35">
      <c r="B6383" s="42"/>
      <c r="C6383" s="2"/>
      <c r="E6383" s="2"/>
    </row>
    <row r="6384" spans="2:5" x14ac:dyDescent="0.35">
      <c r="B6384" s="42"/>
      <c r="C6384" s="2"/>
      <c r="E6384" s="2"/>
    </row>
    <row r="6385" spans="2:5" x14ac:dyDescent="0.35">
      <c r="B6385" s="42"/>
      <c r="C6385" s="2"/>
      <c r="E6385" s="2"/>
    </row>
    <row r="6386" spans="2:5" x14ac:dyDescent="0.35">
      <c r="B6386" s="42"/>
      <c r="C6386" s="2"/>
      <c r="E6386" s="2"/>
    </row>
    <row r="6387" spans="2:5" x14ac:dyDescent="0.35">
      <c r="B6387" s="42"/>
      <c r="C6387" s="2"/>
      <c r="E6387" s="2"/>
    </row>
    <row r="6388" spans="2:5" x14ac:dyDescent="0.35">
      <c r="B6388" s="42"/>
      <c r="C6388" s="2"/>
      <c r="E6388" s="2"/>
    </row>
    <row r="6389" spans="2:5" x14ac:dyDescent="0.35">
      <c r="B6389" s="42"/>
      <c r="C6389" s="2"/>
      <c r="E6389" s="2"/>
    </row>
    <row r="6390" spans="2:5" x14ac:dyDescent="0.35">
      <c r="B6390" s="42"/>
      <c r="C6390" s="2"/>
      <c r="E6390" s="2"/>
    </row>
    <row r="6391" spans="2:5" x14ac:dyDescent="0.35">
      <c r="B6391" s="42"/>
      <c r="C6391" s="2"/>
      <c r="E6391" s="2"/>
    </row>
    <row r="6392" spans="2:5" x14ac:dyDescent="0.35">
      <c r="B6392" s="42"/>
      <c r="C6392" s="2"/>
      <c r="E6392" s="2"/>
    </row>
    <row r="6393" spans="2:5" x14ac:dyDescent="0.35">
      <c r="B6393" s="42"/>
      <c r="C6393" s="2"/>
      <c r="E6393" s="2"/>
    </row>
    <row r="6394" spans="2:5" x14ac:dyDescent="0.35">
      <c r="B6394" s="42"/>
      <c r="C6394" s="2"/>
      <c r="E6394" s="2"/>
    </row>
    <row r="6395" spans="2:5" x14ac:dyDescent="0.35">
      <c r="B6395" s="42"/>
      <c r="C6395" s="2"/>
      <c r="E6395" s="2"/>
    </row>
    <row r="6396" spans="2:5" x14ac:dyDescent="0.35">
      <c r="B6396" s="42"/>
      <c r="C6396" s="2"/>
      <c r="E6396" s="2"/>
    </row>
    <row r="6397" spans="2:5" x14ac:dyDescent="0.35">
      <c r="B6397" s="42"/>
      <c r="C6397" s="2"/>
      <c r="E6397" s="2"/>
    </row>
    <row r="6398" spans="2:5" x14ac:dyDescent="0.35">
      <c r="B6398" s="42"/>
      <c r="C6398" s="2"/>
      <c r="E6398" s="2"/>
    </row>
    <row r="6399" spans="2:5" x14ac:dyDescent="0.35">
      <c r="B6399" s="42"/>
      <c r="C6399" s="2"/>
      <c r="E6399" s="2"/>
    </row>
    <row r="6400" spans="2:5" x14ac:dyDescent="0.35">
      <c r="B6400" s="42"/>
      <c r="C6400" s="2"/>
      <c r="E6400" s="2"/>
    </row>
    <row r="6401" spans="2:5" x14ac:dyDescent="0.35">
      <c r="B6401" s="42"/>
      <c r="C6401" s="2"/>
      <c r="E6401" s="2"/>
    </row>
    <row r="6402" spans="2:5" x14ac:dyDescent="0.35">
      <c r="B6402" s="42"/>
      <c r="C6402" s="2"/>
      <c r="E6402" s="2"/>
    </row>
    <row r="6403" spans="2:5" x14ac:dyDescent="0.35">
      <c r="B6403" s="42"/>
      <c r="C6403" s="2"/>
      <c r="E6403" s="2"/>
    </row>
    <row r="6404" spans="2:5" x14ac:dyDescent="0.35">
      <c r="B6404" s="42"/>
      <c r="C6404" s="2"/>
      <c r="E6404" s="2"/>
    </row>
    <row r="6405" spans="2:5" x14ac:dyDescent="0.35">
      <c r="B6405" s="42"/>
      <c r="C6405" s="2"/>
      <c r="E6405" s="2"/>
    </row>
    <row r="6406" spans="2:5" x14ac:dyDescent="0.35">
      <c r="B6406" s="42"/>
      <c r="C6406" s="2"/>
      <c r="E6406" s="2"/>
    </row>
    <row r="6407" spans="2:5" x14ac:dyDescent="0.35">
      <c r="B6407" s="42"/>
      <c r="C6407" s="2"/>
      <c r="E6407" s="2"/>
    </row>
    <row r="6408" spans="2:5" x14ac:dyDescent="0.35">
      <c r="B6408" s="42"/>
      <c r="C6408" s="2"/>
      <c r="E6408" s="2"/>
    </row>
    <row r="6409" spans="2:5" x14ac:dyDescent="0.35">
      <c r="B6409" s="42"/>
      <c r="C6409" s="2"/>
      <c r="E6409" s="2"/>
    </row>
    <row r="6410" spans="2:5" x14ac:dyDescent="0.35">
      <c r="B6410" s="42"/>
      <c r="C6410" s="2"/>
      <c r="E6410" s="2"/>
    </row>
    <row r="6411" spans="2:5" x14ac:dyDescent="0.35">
      <c r="B6411" s="42"/>
      <c r="C6411" s="2"/>
      <c r="E6411" s="2"/>
    </row>
    <row r="6412" spans="2:5" x14ac:dyDescent="0.35">
      <c r="B6412" s="42"/>
      <c r="C6412" s="2"/>
      <c r="E6412" s="2"/>
    </row>
    <row r="6413" spans="2:5" x14ac:dyDescent="0.35">
      <c r="B6413" s="42"/>
      <c r="C6413" s="2"/>
      <c r="E6413" s="2"/>
    </row>
    <row r="6414" spans="2:5" x14ac:dyDescent="0.35">
      <c r="B6414" s="42"/>
      <c r="C6414" s="2"/>
      <c r="E6414" s="2"/>
    </row>
    <row r="6415" spans="2:5" x14ac:dyDescent="0.35">
      <c r="B6415" s="42"/>
      <c r="C6415" s="2"/>
      <c r="E6415" s="2"/>
    </row>
    <row r="6416" spans="2:5" x14ac:dyDescent="0.35">
      <c r="B6416" s="42"/>
      <c r="C6416" s="2"/>
      <c r="E6416" s="2"/>
    </row>
    <row r="6417" spans="2:5" x14ac:dyDescent="0.35">
      <c r="B6417" s="42"/>
      <c r="C6417" s="2"/>
      <c r="E6417" s="2"/>
    </row>
    <row r="6418" spans="2:5" x14ac:dyDescent="0.35">
      <c r="B6418" s="42"/>
      <c r="C6418" s="2"/>
      <c r="E6418" s="2"/>
    </row>
    <row r="6419" spans="2:5" x14ac:dyDescent="0.35">
      <c r="B6419" s="42"/>
      <c r="C6419" s="2"/>
      <c r="E6419" s="2"/>
    </row>
    <row r="6420" spans="2:5" x14ac:dyDescent="0.35">
      <c r="B6420" s="42"/>
      <c r="C6420" s="2"/>
      <c r="E6420" s="2"/>
    </row>
    <row r="6421" spans="2:5" x14ac:dyDescent="0.35">
      <c r="B6421" s="42"/>
      <c r="C6421" s="2"/>
      <c r="E6421" s="2"/>
    </row>
    <row r="6422" spans="2:5" x14ac:dyDescent="0.35">
      <c r="B6422" s="42"/>
      <c r="C6422" s="2"/>
      <c r="E6422" s="2"/>
    </row>
    <row r="6423" spans="2:5" x14ac:dyDescent="0.35">
      <c r="B6423" s="42"/>
      <c r="C6423" s="2"/>
      <c r="E6423" s="2"/>
    </row>
    <row r="6424" spans="2:5" x14ac:dyDescent="0.35">
      <c r="B6424" s="42"/>
      <c r="C6424" s="2"/>
      <c r="E6424" s="2"/>
    </row>
    <row r="6425" spans="2:5" x14ac:dyDescent="0.35">
      <c r="B6425" s="42"/>
      <c r="C6425" s="2"/>
      <c r="E6425" s="2"/>
    </row>
    <row r="6426" spans="2:5" x14ac:dyDescent="0.35">
      <c r="B6426" s="42"/>
      <c r="C6426" s="2"/>
      <c r="E6426" s="2"/>
    </row>
    <row r="6427" spans="2:5" x14ac:dyDescent="0.35">
      <c r="B6427" s="42"/>
      <c r="C6427" s="2"/>
      <c r="E6427" s="2"/>
    </row>
    <row r="6428" spans="2:5" x14ac:dyDescent="0.35">
      <c r="B6428" s="42"/>
      <c r="C6428" s="2"/>
      <c r="E6428" s="2"/>
    </row>
    <row r="6429" spans="2:5" x14ac:dyDescent="0.35">
      <c r="B6429" s="42"/>
      <c r="C6429" s="2"/>
      <c r="E6429" s="2"/>
    </row>
    <row r="6430" spans="2:5" x14ac:dyDescent="0.35">
      <c r="B6430" s="42"/>
      <c r="C6430" s="2"/>
      <c r="E6430" s="2"/>
    </row>
    <row r="6431" spans="2:5" x14ac:dyDescent="0.35">
      <c r="B6431" s="42"/>
      <c r="C6431" s="2"/>
      <c r="E6431" s="2"/>
    </row>
    <row r="6432" spans="2:5" x14ac:dyDescent="0.35">
      <c r="B6432" s="42"/>
      <c r="C6432" s="2"/>
      <c r="E6432" s="2"/>
    </row>
    <row r="6433" spans="2:5" x14ac:dyDescent="0.35">
      <c r="B6433" s="42"/>
      <c r="C6433" s="2"/>
      <c r="E6433" s="2"/>
    </row>
    <row r="6434" spans="2:5" x14ac:dyDescent="0.35">
      <c r="B6434" s="42"/>
      <c r="C6434" s="2"/>
      <c r="E6434" s="2"/>
    </row>
    <row r="6435" spans="2:5" x14ac:dyDescent="0.35">
      <c r="B6435" s="42"/>
      <c r="C6435" s="2"/>
      <c r="E6435" s="2"/>
    </row>
    <row r="6436" spans="2:5" x14ac:dyDescent="0.35">
      <c r="B6436" s="42"/>
      <c r="C6436" s="2"/>
      <c r="E6436" s="2"/>
    </row>
    <row r="6437" spans="2:5" x14ac:dyDescent="0.35">
      <c r="B6437" s="42"/>
      <c r="C6437" s="2"/>
      <c r="E6437" s="2"/>
    </row>
    <row r="6438" spans="2:5" x14ac:dyDescent="0.35">
      <c r="B6438" s="42"/>
      <c r="C6438" s="2"/>
      <c r="E6438" s="2"/>
    </row>
    <row r="6439" spans="2:5" x14ac:dyDescent="0.35">
      <c r="B6439" s="42"/>
      <c r="C6439" s="2"/>
      <c r="E6439" s="2"/>
    </row>
    <row r="6440" spans="2:5" x14ac:dyDescent="0.35">
      <c r="B6440" s="42"/>
      <c r="C6440" s="2"/>
      <c r="E6440" s="2"/>
    </row>
    <row r="6441" spans="2:5" x14ac:dyDescent="0.35">
      <c r="B6441" s="42"/>
      <c r="C6441" s="2"/>
      <c r="E6441" s="2"/>
    </row>
    <row r="6442" spans="2:5" x14ac:dyDescent="0.35">
      <c r="B6442" s="42"/>
      <c r="C6442" s="2"/>
      <c r="E6442" s="2"/>
    </row>
    <row r="6443" spans="2:5" x14ac:dyDescent="0.35">
      <c r="B6443" s="42"/>
      <c r="C6443" s="2"/>
      <c r="E6443" s="2"/>
    </row>
    <row r="6444" spans="2:5" x14ac:dyDescent="0.35">
      <c r="B6444" s="42"/>
      <c r="C6444" s="2"/>
      <c r="E6444" s="2"/>
    </row>
    <row r="6445" spans="2:5" x14ac:dyDescent="0.35">
      <c r="B6445" s="42"/>
      <c r="C6445" s="2"/>
      <c r="E6445" s="2"/>
    </row>
    <row r="6446" spans="2:5" x14ac:dyDescent="0.35">
      <c r="B6446" s="42"/>
      <c r="C6446" s="2"/>
      <c r="E6446" s="2"/>
    </row>
    <row r="6447" spans="2:5" x14ac:dyDescent="0.35">
      <c r="B6447" s="42"/>
      <c r="C6447" s="2"/>
      <c r="E6447" s="2"/>
    </row>
    <row r="6448" spans="2:5" x14ac:dyDescent="0.35">
      <c r="B6448" s="42"/>
      <c r="C6448" s="2"/>
      <c r="E6448" s="2"/>
    </row>
    <row r="6449" spans="2:5" x14ac:dyDescent="0.35">
      <c r="B6449" s="42"/>
      <c r="C6449" s="2"/>
      <c r="E6449" s="2"/>
    </row>
    <row r="6450" spans="2:5" x14ac:dyDescent="0.35">
      <c r="B6450" s="42"/>
      <c r="C6450" s="2"/>
      <c r="E6450" s="2"/>
    </row>
    <row r="6451" spans="2:5" x14ac:dyDescent="0.35">
      <c r="B6451" s="42"/>
      <c r="C6451" s="2"/>
      <c r="E6451" s="2"/>
    </row>
    <row r="6452" spans="2:5" x14ac:dyDescent="0.35">
      <c r="B6452" s="42"/>
      <c r="C6452" s="2"/>
      <c r="E6452" s="2"/>
    </row>
    <row r="6453" spans="2:5" x14ac:dyDescent="0.35">
      <c r="B6453" s="42"/>
      <c r="C6453" s="2"/>
      <c r="E6453" s="2"/>
    </row>
    <row r="6454" spans="2:5" x14ac:dyDescent="0.35">
      <c r="B6454" s="42"/>
      <c r="C6454" s="2"/>
      <c r="E6454" s="2"/>
    </row>
    <row r="6455" spans="2:5" x14ac:dyDescent="0.35">
      <c r="B6455" s="42"/>
      <c r="C6455" s="2"/>
      <c r="E6455" s="2"/>
    </row>
    <row r="6456" spans="2:5" x14ac:dyDescent="0.35">
      <c r="B6456" s="42"/>
      <c r="C6456" s="2"/>
      <c r="E6456" s="2"/>
    </row>
    <row r="6457" spans="2:5" x14ac:dyDescent="0.35">
      <c r="B6457" s="42"/>
      <c r="C6457" s="2"/>
      <c r="E6457" s="2"/>
    </row>
    <row r="6458" spans="2:5" x14ac:dyDescent="0.35">
      <c r="B6458" s="42"/>
      <c r="C6458" s="2"/>
      <c r="E6458" s="2"/>
    </row>
    <row r="6459" spans="2:5" x14ac:dyDescent="0.35">
      <c r="B6459" s="42"/>
      <c r="C6459" s="2"/>
      <c r="E6459" s="2"/>
    </row>
    <row r="6460" spans="2:5" x14ac:dyDescent="0.35">
      <c r="B6460" s="42"/>
      <c r="C6460" s="2"/>
      <c r="E6460" s="2"/>
    </row>
    <row r="6461" spans="2:5" x14ac:dyDescent="0.35">
      <c r="B6461" s="42"/>
      <c r="C6461" s="2"/>
      <c r="E6461" s="2"/>
    </row>
    <row r="6462" spans="2:5" x14ac:dyDescent="0.35">
      <c r="B6462" s="42"/>
      <c r="C6462" s="2"/>
      <c r="E6462" s="2"/>
    </row>
    <row r="6463" spans="2:5" x14ac:dyDescent="0.35">
      <c r="B6463" s="42"/>
      <c r="C6463" s="2"/>
      <c r="E6463" s="2"/>
    </row>
    <row r="6464" spans="2:5" x14ac:dyDescent="0.35">
      <c r="B6464" s="42"/>
      <c r="C6464" s="2"/>
      <c r="E6464" s="2"/>
    </row>
    <row r="6465" spans="2:5" x14ac:dyDescent="0.35">
      <c r="B6465" s="42"/>
      <c r="C6465" s="2"/>
      <c r="E6465" s="2"/>
    </row>
    <row r="6466" spans="2:5" x14ac:dyDescent="0.35">
      <c r="B6466" s="42"/>
      <c r="C6466" s="2"/>
      <c r="E6466" s="2"/>
    </row>
    <row r="6467" spans="2:5" x14ac:dyDescent="0.35">
      <c r="B6467" s="42"/>
      <c r="C6467" s="2"/>
      <c r="E6467" s="2"/>
    </row>
    <row r="6468" spans="2:5" x14ac:dyDescent="0.35">
      <c r="B6468" s="42"/>
      <c r="C6468" s="2"/>
      <c r="E6468" s="2"/>
    </row>
    <row r="6469" spans="2:5" x14ac:dyDescent="0.35">
      <c r="B6469" s="42"/>
      <c r="C6469" s="2"/>
      <c r="E6469" s="2"/>
    </row>
    <row r="6470" spans="2:5" x14ac:dyDescent="0.35">
      <c r="B6470" s="42"/>
      <c r="C6470" s="2"/>
      <c r="E6470" s="2"/>
    </row>
    <row r="6471" spans="2:5" x14ac:dyDescent="0.35">
      <c r="B6471" s="42"/>
      <c r="C6471" s="2"/>
      <c r="E6471" s="2"/>
    </row>
    <row r="6472" spans="2:5" x14ac:dyDescent="0.35">
      <c r="B6472" s="42"/>
      <c r="C6472" s="2"/>
      <c r="E6472" s="2"/>
    </row>
    <row r="6473" spans="2:5" x14ac:dyDescent="0.35">
      <c r="B6473" s="42"/>
      <c r="C6473" s="2"/>
      <c r="E6473" s="2"/>
    </row>
    <row r="6474" spans="2:5" x14ac:dyDescent="0.35">
      <c r="B6474" s="42"/>
      <c r="C6474" s="2"/>
      <c r="E6474" s="2"/>
    </row>
    <row r="6475" spans="2:5" x14ac:dyDescent="0.35">
      <c r="B6475" s="42"/>
      <c r="C6475" s="2"/>
      <c r="E6475" s="2"/>
    </row>
    <row r="6476" spans="2:5" x14ac:dyDescent="0.35">
      <c r="B6476" s="42"/>
      <c r="C6476" s="2"/>
      <c r="E6476" s="2"/>
    </row>
    <row r="6477" spans="2:5" x14ac:dyDescent="0.35">
      <c r="B6477" s="42"/>
      <c r="C6477" s="2"/>
      <c r="E6477" s="2"/>
    </row>
    <row r="6478" spans="2:5" x14ac:dyDescent="0.35">
      <c r="B6478" s="42"/>
      <c r="C6478" s="2"/>
      <c r="E6478" s="2"/>
    </row>
    <row r="6479" spans="2:5" x14ac:dyDescent="0.35">
      <c r="B6479" s="42"/>
      <c r="C6479" s="2"/>
      <c r="E6479" s="2"/>
    </row>
    <row r="6480" spans="2:5" x14ac:dyDescent="0.35">
      <c r="B6480" s="42"/>
      <c r="C6480" s="2"/>
      <c r="E6480" s="2"/>
    </row>
    <row r="6481" spans="2:5" x14ac:dyDescent="0.35">
      <c r="B6481" s="42"/>
      <c r="C6481" s="2"/>
      <c r="E6481" s="2"/>
    </row>
    <row r="6482" spans="2:5" x14ac:dyDescent="0.35">
      <c r="B6482" s="42"/>
      <c r="C6482" s="2"/>
      <c r="E6482" s="2"/>
    </row>
    <row r="6483" spans="2:5" x14ac:dyDescent="0.35">
      <c r="B6483" s="42"/>
      <c r="C6483" s="2"/>
      <c r="E6483" s="2"/>
    </row>
    <row r="6484" spans="2:5" x14ac:dyDescent="0.35">
      <c r="B6484" s="42"/>
      <c r="C6484" s="2"/>
      <c r="E6484" s="2"/>
    </row>
    <row r="6485" spans="2:5" x14ac:dyDescent="0.35">
      <c r="B6485" s="42"/>
      <c r="C6485" s="2"/>
      <c r="E6485" s="2"/>
    </row>
    <row r="6486" spans="2:5" x14ac:dyDescent="0.35">
      <c r="B6486" s="42"/>
      <c r="C6486" s="2"/>
      <c r="E6486" s="2"/>
    </row>
    <row r="6487" spans="2:5" x14ac:dyDescent="0.35">
      <c r="B6487" s="42"/>
      <c r="C6487" s="2"/>
      <c r="E6487" s="2"/>
    </row>
    <row r="6488" spans="2:5" x14ac:dyDescent="0.35">
      <c r="B6488" s="42"/>
      <c r="C6488" s="2"/>
      <c r="E6488" s="2"/>
    </row>
    <row r="6489" spans="2:5" x14ac:dyDescent="0.35">
      <c r="B6489" s="42"/>
      <c r="C6489" s="2"/>
      <c r="E6489" s="2"/>
    </row>
    <row r="6490" spans="2:5" x14ac:dyDescent="0.35">
      <c r="B6490" s="42"/>
      <c r="C6490" s="2"/>
      <c r="E6490" s="2"/>
    </row>
    <row r="6491" spans="2:5" x14ac:dyDescent="0.35">
      <c r="B6491" s="42"/>
      <c r="C6491" s="2"/>
      <c r="E6491" s="2"/>
    </row>
    <row r="6492" spans="2:5" x14ac:dyDescent="0.35">
      <c r="B6492" s="42"/>
      <c r="C6492" s="2"/>
      <c r="E6492" s="2"/>
    </row>
    <row r="6493" spans="2:5" x14ac:dyDescent="0.35">
      <c r="B6493" s="42"/>
      <c r="C6493" s="2"/>
      <c r="E6493" s="2"/>
    </row>
    <row r="6494" spans="2:5" x14ac:dyDescent="0.35">
      <c r="B6494" s="42"/>
      <c r="C6494" s="2"/>
      <c r="E6494" s="2"/>
    </row>
    <row r="6495" spans="2:5" x14ac:dyDescent="0.35">
      <c r="B6495" s="42"/>
      <c r="C6495" s="2"/>
      <c r="E6495" s="2"/>
    </row>
    <row r="6496" spans="2:5" x14ac:dyDescent="0.35">
      <c r="B6496" s="42"/>
      <c r="C6496" s="2"/>
      <c r="E6496" s="2"/>
    </row>
    <row r="6497" spans="2:5" x14ac:dyDescent="0.35">
      <c r="B6497" s="42"/>
      <c r="C6497" s="2"/>
      <c r="E6497" s="2"/>
    </row>
    <row r="6498" spans="2:5" x14ac:dyDescent="0.35">
      <c r="B6498" s="42"/>
      <c r="C6498" s="2"/>
      <c r="E6498" s="2"/>
    </row>
    <row r="6499" spans="2:5" x14ac:dyDescent="0.35">
      <c r="B6499" s="42"/>
      <c r="C6499" s="2"/>
      <c r="E6499" s="2"/>
    </row>
    <row r="6500" spans="2:5" x14ac:dyDescent="0.35">
      <c r="B6500" s="42"/>
      <c r="C6500" s="2"/>
      <c r="E6500" s="2"/>
    </row>
    <row r="6501" spans="2:5" x14ac:dyDescent="0.35">
      <c r="B6501" s="42"/>
      <c r="C6501" s="2"/>
      <c r="E6501" s="2"/>
    </row>
    <row r="6502" spans="2:5" x14ac:dyDescent="0.35">
      <c r="B6502" s="42"/>
      <c r="C6502" s="2"/>
      <c r="E6502" s="2"/>
    </row>
    <row r="6503" spans="2:5" x14ac:dyDescent="0.35">
      <c r="B6503" s="42"/>
      <c r="C6503" s="2"/>
      <c r="E6503" s="2"/>
    </row>
    <row r="6504" spans="2:5" x14ac:dyDescent="0.35">
      <c r="B6504" s="42"/>
      <c r="C6504" s="2"/>
      <c r="E6504" s="2"/>
    </row>
    <row r="6505" spans="2:5" x14ac:dyDescent="0.35">
      <c r="B6505" s="42"/>
      <c r="C6505" s="2"/>
      <c r="E6505" s="2"/>
    </row>
    <row r="6506" spans="2:5" x14ac:dyDescent="0.35">
      <c r="B6506" s="42"/>
      <c r="C6506" s="2"/>
      <c r="E6506" s="2"/>
    </row>
    <row r="6507" spans="2:5" x14ac:dyDescent="0.35">
      <c r="B6507" s="42"/>
      <c r="C6507" s="2"/>
      <c r="E6507" s="2"/>
    </row>
    <row r="6508" spans="2:5" x14ac:dyDescent="0.35">
      <c r="B6508" s="42"/>
      <c r="C6508" s="2"/>
      <c r="E6508" s="2"/>
    </row>
    <row r="6509" spans="2:5" x14ac:dyDescent="0.35">
      <c r="B6509" s="42"/>
      <c r="C6509" s="2"/>
      <c r="E6509" s="2"/>
    </row>
    <row r="6510" spans="2:5" x14ac:dyDescent="0.35">
      <c r="B6510" s="42"/>
      <c r="C6510" s="2"/>
      <c r="E6510" s="2"/>
    </row>
    <row r="6511" spans="2:5" x14ac:dyDescent="0.35">
      <c r="B6511" s="42"/>
      <c r="C6511" s="2"/>
      <c r="E6511" s="2"/>
    </row>
    <row r="6512" spans="2:5" x14ac:dyDescent="0.35">
      <c r="B6512" s="42"/>
      <c r="C6512" s="2"/>
      <c r="E6512" s="2"/>
    </row>
    <row r="6513" spans="2:5" x14ac:dyDescent="0.35">
      <c r="B6513" s="42"/>
      <c r="C6513" s="2"/>
      <c r="E6513" s="2"/>
    </row>
    <row r="6514" spans="2:5" x14ac:dyDescent="0.35">
      <c r="B6514" s="42"/>
      <c r="C6514" s="2"/>
      <c r="E6514" s="2"/>
    </row>
    <row r="6515" spans="2:5" x14ac:dyDescent="0.35">
      <c r="B6515" s="42"/>
      <c r="C6515" s="2"/>
      <c r="E6515" s="2"/>
    </row>
    <row r="6516" spans="2:5" x14ac:dyDescent="0.35">
      <c r="B6516" s="42"/>
      <c r="C6516" s="2"/>
      <c r="E6516" s="2"/>
    </row>
    <row r="6517" spans="2:5" x14ac:dyDescent="0.35">
      <c r="B6517" s="42"/>
      <c r="C6517" s="2"/>
      <c r="E6517" s="2"/>
    </row>
    <row r="6518" spans="2:5" x14ac:dyDescent="0.35">
      <c r="B6518" s="42"/>
      <c r="C6518" s="2"/>
      <c r="E6518" s="2"/>
    </row>
    <row r="6519" spans="2:5" x14ac:dyDescent="0.35">
      <c r="B6519" s="42"/>
      <c r="C6519" s="2"/>
      <c r="E6519" s="2"/>
    </row>
    <row r="6520" spans="2:5" x14ac:dyDescent="0.35">
      <c r="B6520" s="42"/>
      <c r="C6520" s="2"/>
      <c r="E6520" s="2"/>
    </row>
    <row r="6521" spans="2:5" x14ac:dyDescent="0.35">
      <c r="B6521" s="42"/>
      <c r="C6521" s="2"/>
      <c r="E6521" s="2"/>
    </row>
    <row r="6522" spans="2:5" x14ac:dyDescent="0.35">
      <c r="B6522" s="42"/>
      <c r="C6522" s="2"/>
      <c r="E6522" s="2"/>
    </row>
    <row r="6523" spans="2:5" x14ac:dyDescent="0.35">
      <c r="B6523" s="42"/>
      <c r="C6523" s="2"/>
      <c r="E6523" s="2"/>
    </row>
    <row r="6524" spans="2:5" x14ac:dyDescent="0.35">
      <c r="B6524" s="42"/>
      <c r="C6524" s="2"/>
      <c r="E6524" s="2"/>
    </row>
    <row r="6525" spans="2:5" x14ac:dyDescent="0.35">
      <c r="B6525" s="42"/>
      <c r="C6525" s="2"/>
      <c r="E6525" s="2"/>
    </row>
    <row r="6526" spans="2:5" x14ac:dyDescent="0.35">
      <c r="B6526" s="42"/>
      <c r="C6526" s="2"/>
      <c r="E6526" s="2"/>
    </row>
    <row r="6527" spans="2:5" x14ac:dyDescent="0.35">
      <c r="B6527" s="42"/>
      <c r="C6527" s="2"/>
      <c r="E6527" s="2"/>
    </row>
    <row r="6528" spans="2:5" x14ac:dyDescent="0.35">
      <c r="B6528" s="42"/>
      <c r="C6528" s="2"/>
      <c r="E6528" s="2"/>
    </row>
    <row r="6529" spans="2:5" x14ac:dyDescent="0.35">
      <c r="B6529" s="42"/>
      <c r="C6529" s="2"/>
      <c r="E6529" s="2"/>
    </row>
    <row r="6530" spans="2:5" x14ac:dyDescent="0.35">
      <c r="B6530" s="42"/>
      <c r="C6530" s="2"/>
      <c r="E6530" s="2"/>
    </row>
    <row r="6531" spans="2:5" x14ac:dyDescent="0.35">
      <c r="B6531" s="42"/>
      <c r="C6531" s="2"/>
      <c r="E6531" s="2"/>
    </row>
    <row r="6532" spans="2:5" x14ac:dyDescent="0.35">
      <c r="B6532" s="42"/>
      <c r="C6532" s="2"/>
      <c r="E6532" s="2"/>
    </row>
    <row r="6533" spans="2:5" x14ac:dyDescent="0.35">
      <c r="B6533" s="42"/>
      <c r="C6533" s="2"/>
      <c r="E6533" s="2"/>
    </row>
    <row r="6534" spans="2:5" x14ac:dyDescent="0.35">
      <c r="B6534" s="42"/>
      <c r="C6534" s="2"/>
      <c r="E6534" s="2"/>
    </row>
    <row r="6535" spans="2:5" x14ac:dyDescent="0.35">
      <c r="B6535" s="42"/>
      <c r="C6535" s="2"/>
      <c r="E6535" s="2"/>
    </row>
    <row r="6536" spans="2:5" x14ac:dyDescent="0.35">
      <c r="B6536" s="42"/>
      <c r="C6536" s="2"/>
      <c r="E6536" s="2"/>
    </row>
    <row r="6537" spans="2:5" x14ac:dyDescent="0.35">
      <c r="B6537" s="42"/>
      <c r="C6537" s="2"/>
      <c r="E6537" s="2"/>
    </row>
    <row r="6538" spans="2:5" x14ac:dyDescent="0.35">
      <c r="B6538" s="42"/>
      <c r="C6538" s="2"/>
      <c r="E6538" s="2"/>
    </row>
    <row r="6539" spans="2:5" x14ac:dyDescent="0.35">
      <c r="B6539" s="42"/>
      <c r="C6539" s="2"/>
      <c r="E6539" s="2"/>
    </row>
    <row r="6540" spans="2:5" x14ac:dyDescent="0.35">
      <c r="B6540" s="42"/>
      <c r="C6540" s="2"/>
      <c r="E6540" s="2"/>
    </row>
    <row r="6541" spans="2:5" x14ac:dyDescent="0.35">
      <c r="B6541" s="42"/>
      <c r="C6541" s="2"/>
      <c r="E6541" s="2"/>
    </row>
    <row r="6542" spans="2:5" x14ac:dyDescent="0.35">
      <c r="B6542" s="42"/>
      <c r="C6542" s="2"/>
      <c r="E6542" s="2"/>
    </row>
    <row r="6543" spans="2:5" x14ac:dyDescent="0.35">
      <c r="B6543" s="42"/>
      <c r="C6543" s="2"/>
      <c r="E6543" s="2"/>
    </row>
    <row r="6544" spans="2:5" x14ac:dyDescent="0.35">
      <c r="B6544" s="42"/>
      <c r="C6544" s="2"/>
      <c r="E6544" s="2"/>
    </row>
    <row r="6545" spans="2:5" x14ac:dyDescent="0.35">
      <c r="B6545" s="42"/>
      <c r="C6545" s="2"/>
      <c r="E6545" s="2"/>
    </row>
    <row r="6546" spans="2:5" x14ac:dyDescent="0.35">
      <c r="B6546" s="42"/>
      <c r="C6546" s="2"/>
      <c r="E6546" s="2"/>
    </row>
    <row r="6547" spans="2:5" x14ac:dyDescent="0.35">
      <c r="B6547" s="42"/>
      <c r="C6547" s="2"/>
      <c r="E6547" s="2"/>
    </row>
    <row r="6548" spans="2:5" x14ac:dyDescent="0.35">
      <c r="B6548" s="42"/>
      <c r="C6548" s="2"/>
      <c r="E6548" s="2"/>
    </row>
    <row r="6549" spans="2:5" x14ac:dyDescent="0.35">
      <c r="B6549" s="42"/>
      <c r="C6549" s="2"/>
      <c r="E6549" s="2"/>
    </row>
    <row r="6550" spans="2:5" x14ac:dyDescent="0.35">
      <c r="B6550" s="42"/>
      <c r="C6550" s="2"/>
      <c r="E6550" s="2"/>
    </row>
    <row r="6551" spans="2:5" x14ac:dyDescent="0.35">
      <c r="B6551" s="42"/>
      <c r="C6551" s="2"/>
      <c r="E6551" s="2"/>
    </row>
    <row r="6552" spans="2:5" x14ac:dyDescent="0.35">
      <c r="B6552" s="42"/>
      <c r="C6552" s="2"/>
      <c r="E6552" s="2"/>
    </row>
    <row r="6553" spans="2:5" x14ac:dyDescent="0.35">
      <c r="B6553" s="42"/>
      <c r="C6553" s="2"/>
      <c r="E6553" s="2"/>
    </row>
    <row r="6554" spans="2:5" x14ac:dyDescent="0.35">
      <c r="B6554" s="42"/>
      <c r="C6554" s="2"/>
      <c r="E6554" s="2"/>
    </row>
    <row r="6555" spans="2:5" x14ac:dyDescent="0.35">
      <c r="B6555" s="42"/>
      <c r="C6555" s="2"/>
      <c r="E6555" s="2"/>
    </row>
    <row r="6556" spans="2:5" x14ac:dyDescent="0.35">
      <c r="B6556" s="42"/>
      <c r="C6556" s="2"/>
      <c r="E6556" s="2"/>
    </row>
    <row r="6557" spans="2:5" x14ac:dyDescent="0.35">
      <c r="B6557" s="42"/>
      <c r="C6557" s="2"/>
      <c r="E6557" s="2"/>
    </row>
    <row r="6558" spans="2:5" x14ac:dyDescent="0.35">
      <c r="B6558" s="42"/>
      <c r="C6558" s="2"/>
      <c r="E6558" s="2"/>
    </row>
    <row r="6559" spans="2:5" x14ac:dyDescent="0.35">
      <c r="B6559" s="42"/>
      <c r="C6559" s="2"/>
      <c r="E6559" s="2"/>
    </row>
    <row r="6560" spans="2:5" x14ac:dyDescent="0.35">
      <c r="B6560" s="42"/>
      <c r="C6560" s="2"/>
      <c r="E6560" s="2"/>
    </row>
    <row r="6561" spans="2:5" x14ac:dyDescent="0.35">
      <c r="B6561" s="42"/>
      <c r="C6561" s="2"/>
      <c r="E6561" s="2"/>
    </row>
    <row r="6562" spans="2:5" x14ac:dyDescent="0.35">
      <c r="B6562" s="42"/>
      <c r="C6562" s="2"/>
      <c r="E6562" s="2"/>
    </row>
    <row r="6563" spans="2:5" x14ac:dyDescent="0.35">
      <c r="B6563" s="42"/>
      <c r="C6563" s="2"/>
      <c r="E6563" s="2"/>
    </row>
    <row r="6564" spans="2:5" x14ac:dyDescent="0.35">
      <c r="B6564" s="42"/>
      <c r="C6564" s="2"/>
      <c r="E6564" s="2"/>
    </row>
    <row r="6565" spans="2:5" x14ac:dyDescent="0.35">
      <c r="B6565" s="42"/>
      <c r="C6565" s="2"/>
      <c r="E6565" s="2"/>
    </row>
    <row r="6566" spans="2:5" x14ac:dyDescent="0.35">
      <c r="B6566" s="42"/>
      <c r="C6566" s="2"/>
      <c r="E6566" s="2"/>
    </row>
    <row r="6567" spans="2:5" x14ac:dyDescent="0.35">
      <c r="B6567" s="42"/>
      <c r="C6567" s="2"/>
      <c r="E6567" s="2"/>
    </row>
    <row r="6568" spans="2:5" x14ac:dyDescent="0.35">
      <c r="B6568" s="42"/>
      <c r="C6568" s="2"/>
      <c r="E6568" s="2"/>
    </row>
    <row r="6569" spans="2:5" x14ac:dyDescent="0.35">
      <c r="B6569" s="42"/>
      <c r="C6569" s="2"/>
      <c r="E6569" s="2"/>
    </row>
    <row r="6570" spans="2:5" x14ac:dyDescent="0.35">
      <c r="B6570" s="42"/>
      <c r="C6570" s="2"/>
      <c r="E6570" s="2"/>
    </row>
    <row r="6571" spans="2:5" x14ac:dyDescent="0.35">
      <c r="B6571" s="42"/>
      <c r="C6571" s="2"/>
      <c r="E6571" s="2"/>
    </row>
    <row r="6572" spans="2:5" x14ac:dyDescent="0.35">
      <c r="B6572" s="42"/>
      <c r="C6572" s="2"/>
      <c r="E6572" s="2"/>
    </row>
    <row r="6573" spans="2:5" x14ac:dyDescent="0.35">
      <c r="B6573" s="42"/>
      <c r="C6573" s="2"/>
      <c r="E6573" s="2"/>
    </row>
    <row r="6574" spans="2:5" x14ac:dyDescent="0.35">
      <c r="B6574" s="42"/>
      <c r="C6574" s="2"/>
      <c r="E6574" s="2"/>
    </row>
    <row r="6575" spans="2:5" x14ac:dyDescent="0.35">
      <c r="B6575" s="42"/>
      <c r="C6575" s="2"/>
      <c r="E6575" s="2"/>
    </row>
    <row r="6576" spans="2:5" x14ac:dyDescent="0.35">
      <c r="B6576" s="42"/>
      <c r="C6576" s="2"/>
      <c r="E6576" s="2"/>
    </row>
    <row r="6577" spans="2:5" x14ac:dyDescent="0.35">
      <c r="B6577" s="42"/>
      <c r="C6577" s="2"/>
      <c r="E6577" s="2"/>
    </row>
    <row r="6578" spans="2:5" x14ac:dyDescent="0.35">
      <c r="B6578" s="42"/>
      <c r="C6578" s="2"/>
      <c r="E6578" s="2"/>
    </row>
    <row r="6579" spans="2:5" x14ac:dyDescent="0.35">
      <c r="B6579" s="42"/>
      <c r="C6579" s="2"/>
      <c r="E6579" s="2"/>
    </row>
    <row r="6580" spans="2:5" x14ac:dyDescent="0.35">
      <c r="B6580" s="42"/>
      <c r="C6580" s="2"/>
      <c r="E6580" s="2"/>
    </row>
    <row r="6581" spans="2:5" x14ac:dyDescent="0.35">
      <c r="B6581" s="42"/>
      <c r="C6581" s="2"/>
      <c r="E6581" s="2"/>
    </row>
    <row r="6582" spans="2:5" x14ac:dyDescent="0.35">
      <c r="B6582" s="42"/>
      <c r="C6582" s="2"/>
      <c r="E6582" s="2"/>
    </row>
    <row r="6583" spans="2:5" x14ac:dyDescent="0.35">
      <c r="B6583" s="42"/>
      <c r="C6583" s="2"/>
      <c r="E6583" s="2"/>
    </row>
    <row r="6584" spans="2:5" x14ac:dyDescent="0.35">
      <c r="B6584" s="42"/>
      <c r="C6584" s="2"/>
      <c r="E6584" s="2"/>
    </row>
    <row r="6585" spans="2:5" x14ac:dyDescent="0.35">
      <c r="B6585" s="42"/>
      <c r="C6585" s="2"/>
      <c r="E6585" s="2"/>
    </row>
    <row r="6586" spans="2:5" x14ac:dyDescent="0.35">
      <c r="B6586" s="42"/>
      <c r="C6586" s="2"/>
      <c r="E6586" s="2"/>
    </row>
    <row r="6587" spans="2:5" x14ac:dyDescent="0.35">
      <c r="B6587" s="42"/>
      <c r="C6587" s="2"/>
      <c r="E6587" s="2"/>
    </row>
    <row r="6588" spans="2:5" x14ac:dyDescent="0.35">
      <c r="B6588" s="42"/>
      <c r="C6588" s="2"/>
      <c r="E6588" s="2"/>
    </row>
    <row r="6589" spans="2:5" x14ac:dyDescent="0.35">
      <c r="B6589" s="42"/>
      <c r="C6589" s="2"/>
      <c r="E6589" s="2"/>
    </row>
    <row r="6590" spans="2:5" x14ac:dyDescent="0.35">
      <c r="B6590" s="42"/>
      <c r="C6590" s="2"/>
      <c r="E6590" s="2"/>
    </row>
    <row r="6591" spans="2:5" x14ac:dyDescent="0.35">
      <c r="B6591" s="42"/>
      <c r="C6591" s="2"/>
      <c r="E6591" s="2"/>
    </row>
    <row r="6592" spans="2:5" x14ac:dyDescent="0.35">
      <c r="B6592" s="42"/>
      <c r="C6592" s="2"/>
      <c r="E6592" s="2"/>
    </row>
    <row r="6593" spans="2:5" x14ac:dyDescent="0.35">
      <c r="B6593" s="42"/>
      <c r="C6593" s="2"/>
      <c r="E6593" s="2"/>
    </row>
    <row r="6594" spans="2:5" x14ac:dyDescent="0.35">
      <c r="B6594" s="42"/>
      <c r="C6594" s="2"/>
      <c r="E6594" s="2"/>
    </row>
    <row r="6595" spans="2:5" x14ac:dyDescent="0.35">
      <c r="B6595" s="42"/>
      <c r="C6595" s="2"/>
      <c r="E6595" s="2"/>
    </row>
    <row r="6596" spans="2:5" x14ac:dyDescent="0.35">
      <c r="B6596" s="42"/>
      <c r="C6596" s="2"/>
      <c r="E6596" s="2"/>
    </row>
    <row r="6597" spans="2:5" x14ac:dyDescent="0.35">
      <c r="B6597" s="42"/>
      <c r="C6597" s="2"/>
      <c r="E6597" s="2"/>
    </row>
    <row r="6598" spans="2:5" x14ac:dyDescent="0.35">
      <c r="B6598" s="42"/>
      <c r="C6598" s="2"/>
      <c r="E6598" s="2"/>
    </row>
    <row r="6599" spans="2:5" x14ac:dyDescent="0.35">
      <c r="B6599" s="42"/>
      <c r="C6599" s="2"/>
      <c r="E6599" s="2"/>
    </row>
    <row r="6600" spans="2:5" x14ac:dyDescent="0.35">
      <c r="B6600" s="42"/>
      <c r="C6600" s="2"/>
      <c r="E6600" s="2"/>
    </row>
    <row r="6601" spans="2:5" x14ac:dyDescent="0.35">
      <c r="B6601" s="42"/>
      <c r="C6601" s="2"/>
      <c r="E6601" s="2"/>
    </row>
    <row r="6602" spans="2:5" x14ac:dyDescent="0.35">
      <c r="B6602" s="42"/>
      <c r="C6602" s="2"/>
      <c r="E6602" s="2"/>
    </row>
    <row r="6603" spans="2:5" x14ac:dyDescent="0.35">
      <c r="B6603" s="42"/>
      <c r="C6603" s="2"/>
      <c r="E6603" s="2"/>
    </row>
    <row r="6604" spans="2:5" x14ac:dyDescent="0.35">
      <c r="B6604" s="42"/>
      <c r="C6604" s="2"/>
      <c r="E6604" s="2"/>
    </row>
    <row r="6605" spans="2:5" x14ac:dyDescent="0.35">
      <c r="B6605" s="42"/>
      <c r="C6605" s="2"/>
      <c r="E6605" s="2"/>
    </row>
    <row r="6606" spans="2:5" x14ac:dyDescent="0.35">
      <c r="B6606" s="42"/>
      <c r="C6606" s="2"/>
      <c r="E6606" s="2"/>
    </row>
    <row r="6607" spans="2:5" x14ac:dyDescent="0.35">
      <c r="B6607" s="42"/>
      <c r="C6607" s="2"/>
      <c r="E6607" s="2"/>
    </row>
    <row r="6608" spans="2:5" x14ac:dyDescent="0.35">
      <c r="B6608" s="42"/>
      <c r="C6608" s="2"/>
      <c r="E6608" s="2"/>
    </row>
    <row r="6609" spans="2:5" x14ac:dyDescent="0.35">
      <c r="B6609" s="42"/>
      <c r="C6609" s="2"/>
      <c r="E6609" s="2"/>
    </row>
    <row r="6610" spans="2:5" x14ac:dyDescent="0.35">
      <c r="B6610" s="42"/>
      <c r="C6610" s="2"/>
      <c r="E6610" s="2"/>
    </row>
    <row r="6611" spans="2:5" x14ac:dyDescent="0.35">
      <c r="B6611" s="42"/>
      <c r="C6611" s="2"/>
      <c r="E6611" s="2"/>
    </row>
    <row r="6612" spans="2:5" x14ac:dyDescent="0.35">
      <c r="B6612" s="42"/>
      <c r="C6612" s="2"/>
      <c r="E6612" s="2"/>
    </row>
    <row r="6613" spans="2:5" x14ac:dyDescent="0.35">
      <c r="B6613" s="42"/>
      <c r="C6613" s="2"/>
      <c r="E6613" s="2"/>
    </row>
    <row r="6614" spans="2:5" x14ac:dyDescent="0.35">
      <c r="B6614" s="42"/>
      <c r="C6614" s="2"/>
      <c r="E6614" s="2"/>
    </row>
    <row r="6615" spans="2:5" x14ac:dyDescent="0.35">
      <c r="B6615" s="42"/>
      <c r="C6615" s="2"/>
      <c r="E6615" s="2"/>
    </row>
    <row r="6616" spans="2:5" x14ac:dyDescent="0.35">
      <c r="B6616" s="42"/>
      <c r="C6616" s="2"/>
      <c r="E6616" s="2"/>
    </row>
    <row r="6617" spans="2:5" x14ac:dyDescent="0.35">
      <c r="B6617" s="42"/>
      <c r="C6617" s="2"/>
      <c r="E6617" s="2"/>
    </row>
    <row r="6618" spans="2:5" x14ac:dyDescent="0.35">
      <c r="B6618" s="42"/>
      <c r="C6618" s="2"/>
      <c r="E6618" s="2"/>
    </row>
    <row r="6619" spans="2:5" x14ac:dyDescent="0.35">
      <c r="B6619" s="42"/>
      <c r="C6619" s="2"/>
      <c r="E6619" s="2"/>
    </row>
    <row r="6620" spans="2:5" x14ac:dyDescent="0.35">
      <c r="B6620" s="42"/>
      <c r="C6620" s="2"/>
      <c r="E6620" s="2"/>
    </row>
    <row r="6621" spans="2:5" x14ac:dyDescent="0.35">
      <c r="B6621" s="42"/>
      <c r="C6621" s="2"/>
      <c r="E6621" s="2"/>
    </row>
    <row r="6622" spans="2:5" x14ac:dyDescent="0.35">
      <c r="B6622" s="42"/>
      <c r="C6622" s="2"/>
      <c r="E6622" s="2"/>
    </row>
    <row r="6623" spans="2:5" x14ac:dyDescent="0.35">
      <c r="B6623" s="42"/>
      <c r="C6623" s="2"/>
      <c r="E6623" s="2"/>
    </row>
    <row r="6624" spans="2:5" x14ac:dyDescent="0.35">
      <c r="B6624" s="42"/>
      <c r="C6624" s="2"/>
      <c r="E6624" s="2"/>
    </row>
    <row r="6625" spans="2:5" x14ac:dyDescent="0.35">
      <c r="B6625" s="42"/>
      <c r="C6625" s="2"/>
      <c r="E6625" s="2"/>
    </row>
    <row r="6626" spans="2:5" x14ac:dyDescent="0.35">
      <c r="B6626" s="42"/>
      <c r="C6626" s="2"/>
      <c r="E6626" s="2"/>
    </row>
    <row r="6627" spans="2:5" x14ac:dyDescent="0.35">
      <c r="B6627" s="42"/>
      <c r="C6627" s="2"/>
      <c r="E6627" s="2"/>
    </row>
    <row r="6628" spans="2:5" x14ac:dyDescent="0.35">
      <c r="B6628" s="42"/>
      <c r="C6628" s="2"/>
      <c r="E6628" s="2"/>
    </row>
    <row r="6629" spans="2:5" x14ac:dyDescent="0.35">
      <c r="B6629" s="42"/>
      <c r="C6629" s="2"/>
      <c r="E6629" s="2"/>
    </row>
    <row r="6630" spans="2:5" x14ac:dyDescent="0.35">
      <c r="B6630" s="42"/>
      <c r="C6630" s="2"/>
      <c r="E6630" s="2"/>
    </row>
    <row r="6631" spans="2:5" x14ac:dyDescent="0.35">
      <c r="B6631" s="42"/>
      <c r="C6631" s="2"/>
      <c r="E6631" s="2"/>
    </row>
    <row r="6632" spans="2:5" x14ac:dyDescent="0.35">
      <c r="B6632" s="42"/>
      <c r="C6632" s="2"/>
      <c r="E6632" s="2"/>
    </row>
    <row r="6633" spans="2:5" x14ac:dyDescent="0.35">
      <c r="B6633" s="42"/>
      <c r="C6633" s="2"/>
      <c r="E6633" s="2"/>
    </row>
    <row r="6634" spans="2:5" x14ac:dyDescent="0.35">
      <c r="B6634" s="42"/>
      <c r="C6634" s="2"/>
      <c r="E6634" s="2"/>
    </row>
    <row r="6635" spans="2:5" x14ac:dyDescent="0.35">
      <c r="B6635" s="42"/>
      <c r="C6635" s="2"/>
      <c r="E6635" s="2"/>
    </row>
    <row r="6636" spans="2:5" x14ac:dyDescent="0.35">
      <c r="B6636" s="42"/>
      <c r="C6636" s="2"/>
      <c r="E6636" s="2"/>
    </row>
    <row r="6637" spans="2:5" x14ac:dyDescent="0.35">
      <c r="B6637" s="42"/>
      <c r="C6637" s="2"/>
      <c r="E6637" s="2"/>
    </row>
    <row r="6638" spans="2:5" x14ac:dyDescent="0.35">
      <c r="B6638" s="42"/>
      <c r="C6638" s="2"/>
      <c r="E6638" s="2"/>
    </row>
    <row r="6639" spans="2:5" x14ac:dyDescent="0.35">
      <c r="B6639" s="42"/>
      <c r="C6639" s="2"/>
      <c r="E6639" s="2"/>
    </row>
    <row r="6640" spans="2:5" x14ac:dyDescent="0.35">
      <c r="B6640" s="42"/>
      <c r="C6640" s="2"/>
      <c r="E6640" s="2"/>
    </row>
    <row r="6641" spans="2:5" x14ac:dyDescent="0.35">
      <c r="B6641" s="42"/>
      <c r="C6641" s="2"/>
      <c r="E6641" s="2"/>
    </row>
    <row r="6642" spans="2:5" x14ac:dyDescent="0.35">
      <c r="B6642" s="42"/>
      <c r="C6642" s="2"/>
      <c r="E6642" s="2"/>
    </row>
    <row r="6643" spans="2:5" x14ac:dyDescent="0.35">
      <c r="B6643" s="42"/>
      <c r="C6643" s="2"/>
      <c r="E6643" s="2"/>
    </row>
    <row r="6644" spans="2:5" x14ac:dyDescent="0.35">
      <c r="B6644" s="42"/>
      <c r="C6644" s="2"/>
      <c r="E6644" s="2"/>
    </row>
    <row r="6645" spans="2:5" x14ac:dyDescent="0.35">
      <c r="B6645" s="42"/>
      <c r="C6645" s="2"/>
      <c r="E6645" s="2"/>
    </row>
    <row r="6646" spans="2:5" x14ac:dyDescent="0.35">
      <c r="B6646" s="42"/>
      <c r="C6646" s="2"/>
      <c r="E6646" s="2"/>
    </row>
    <row r="6647" spans="2:5" x14ac:dyDescent="0.35">
      <c r="B6647" s="42"/>
      <c r="C6647" s="2"/>
      <c r="E6647" s="2"/>
    </row>
    <row r="6648" spans="2:5" x14ac:dyDescent="0.35">
      <c r="B6648" s="42"/>
      <c r="C6648" s="2"/>
      <c r="E6648" s="2"/>
    </row>
    <row r="6649" spans="2:5" x14ac:dyDescent="0.35">
      <c r="B6649" s="42"/>
      <c r="C6649" s="2"/>
      <c r="E6649" s="2"/>
    </row>
    <row r="6650" spans="2:5" x14ac:dyDescent="0.35">
      <c r="B6650" s="42"/>
      <c r="C6650" s="2"/>
      <c r="E6650" s="2"/>
    </row>
    <row r="6651" spans="2:5" x14ac:dyDescent="0.35">
      <c r="B6651" s="42"/>
      <c r="C6651" s="2"/>
      <c r="E6651" s="2"/>
    </row>
    <row r="6652" spans="2:5" x14ac:dyDescent="0.35">
      <c r="B6652" s="42"/>
      <c r="C6652" s="2"/>
      <c r="E6652" s="2"/>
    </row>
    <row r="6653" spans="2:5" x14ac:dyDescent="0.35">
      <c r="B6653" s="42"/>
      <c r="C6653" s="2"/>
      <c r="E6653" s="2"/>
    </row>
    <row r="6654" spans="2:5" x14ac:dyDescent="0.35">
      <c r="B6654" s="42"/>
      <c r="C6654" s="2"/>
      <c r="E6654" s="2"/>
    </row>
    <row r="6655" spans="2:5" x14ac:dyDescent="0.35">
      <c r="B6655" s="42"/>
      <c r="C6655" s="2"/>
      <c r="E6655" s="2"/>
    </row>
    <row r="6656" spans="2:5" x14ac:dyDescent="0.35">
      <c r="B6656" s="42"/>
      <c r="C6656" s="2"/>
      <c r="E6656" s="2"/>
    </row>
    <row r="6657" spans="2:5" x14ac:dyDescent="0.35">
      <c r="B6657" s="42"/>
      <c r="C6657" s="2"/>
      <c r="E6657" s="2"/>
    </row>
    <row r="6658" spans="2:5" x14ac:dyDescent="0.35">
      <c r="B6658" s="42"/>
      <c r="C6658" s="2"/>
      <c r="E6658" s="2"/>
    </row>
    <row r="6659" spans="2:5" x14ac:dyDescent="0.35">
      <c r="B6659" s="42"/>
      <c r="C6659" s="2"/>
      <c r="E6659" s="2"/>
    </row>
    <row r="6660" spans="2:5" x14ac:dyDescent="0.35">
      <c r="B6660" s="42"/>
      <c r="C6660" s="2"/>
      <c r="E6660" s="2"/>
    </row>
    <row r="6661" spans="2:5" x14ac:dyDescent="0.35">
      <c r="B6661" s="42"/>
      <c r="C6661" s="2"/>
      <c r="E6661" s="2"/>
    </row>
    <row r="6662" spans="2:5" x14ac:dyDescent="0.35">
      <c r="B6662" s="42"/>
      <c r="C6662" s="2"/>
      <c r="E6662" s="2"/>
    </row>
    <row r="6663" spans="2:5" x14ac:dyDescent="0.35">
      <c r="B6663" s="42"/>
      <c r="C6663" s="2"/>
      <c r="E6663" s="2"/>
    </row>
    <row r="6664" spans="2:5" x14ac:dyDescent="0.35">
      <c r="B6664" s="42"/>
      <c r="C6664" s="2"/>
      <c r="E6664" s="2"/>
    </row>
    <row r="6665" spans="2:5" x14ac:dyDescent="0.35">
      <c r="B6665" s="42"/>
      <c r="C6665" s="2"/>
      <c r="E6665" s="2"/>
    </row>
    <row r="6666" spans="2:5" x14ac:dyDescent="0.35">
      <c r="B6666" s="42"/>
      <c r="C6666" s="2"/>
      <c r="E6666" s="2"/>
    </row>
    <row r="6667" spans="2:5" x14ac:dyDescent="0.35">
      <c r="B6667" s="42"/>
      <c r="C6667" s="2"/>
      <c r="E6667" s="2"/>
    </row>
    <row r="6668" spans="2:5" x14ac:dyDescent="0.35">
      <c r="B6668" s="42"/>
      <c r="C6668" s="2"/>
      <c r="E6668" s="2"/>
    </row>
    <row r="6669" spans="2:5" x14ac:dyDescent="0.35">
      <c r="B6669" s="42"/>
      <c r="C6669" s="2"/>
      <c r="E6669" s="2"/>
    </row>
    <row r="6670" spans="2:5" x14ac:dyDescent="0.35">
      <c r="B6670" s="42"/>
      <c r="C6670" s="2"/>
      <c r="E6670" s="2"/>
    </row>
    <row r="6671" spans="2:5" x14ac:dyDescent="0.35">
      <c r="B6671" s="42"/>
      <c r="C6671" s="2"/>
      <c r="E6671" s="2"/>
    </row>
    <row r="6672" spans="2:5" x14ac:dyDescent="0.35">
      <c r="B6672" s="42"/>
      <c r="C6672" s="2"/>
      <c r="E6672" s="2"/>
    </row>
    <row r="6673" spans="2:5" x14ac:dyDescent="0.35">
      <c r="B6673" s="42"/>
      <c r="C6673" s="2"/>
      <c r="E6673" s="2"/>
    </row>
    <row r="6674" spans="2:5" x14ac:dyDescent="0.35">
      <c r="B6674" s="42"/>
      <c r="C6674" s="2"/>
      <c r="E6674" s="2"/>
    </row>
    <row r="6675" spans="2:5" x14ac:dyDescent="0.35">
      <c r="B6675" s="42"/>
      <c r="C6675" s="2"/>
      <c r="E6675" s="2"/>
    </row>
    <row r="6676" spans="2:5" x14ac:dyDescent="0.35">
      <c r="B6676" s="42"/>
      <c r="C6676" s="2"/>
      <c r="E6676" s="2"/>
    </row>
    <row r="6677" spans="2:5" x14ac:dyDescent="0.35">
      <c r="B6677" s="42"/>
      <c r="C6677" s="2"/>
      <c r="E6677" s="2"/>
    </row>
    <row r="6678" spans="2:5" x14ac:dyDescent="0.35">
      <c r="B6678" s="42"/>
      <c r="C6678" s="2"/>
      <c r="E6678" s="2"/>
    </row>
    <row r="6679" spans="2:5" x14ac:dyDescent="0.35">
      <c r="B6679" s="42"/>
      <c r="C6679" s="2"/>
      <c r="E6679" s="2"/>
    </row>
    <row r="6680" spans="2:5" x14ac:dyDescent="0.35">
      <c r="B6680" s="42"/>
      <c r="C6680" s="2"/>
      <c r="E6680" s="2"/>
    </row>
    <row r="6681" spans="2:5" x14ac:dyDescent="0.35">
      <c r="B6681" s="42"/>
      <c r="C6681" s="2"/>
      <c r="E6681" s="2"/>
    </row>
    <row r="6682" spans="2:5" x14ac:dyDescent="0.35">
      <c r="B6682" s="42"/>
      <c r="C6682" s="2"/>
      <c r="E6682" s="2"/>
    </row>
    <row r="6683" spans="2:5" x14ac:dyDescent="0.35">
      <c r="B6683" s="42"/>
      <c r="C6683" s="2"/>
      <c r="E6683" s="2"/>
    </row>
    <row r="6684" spans="2:5" x14ac:dyDescent="0.35">
      <c r="B6684" s="42"/>
      <c r="C6684" s="2"/>
      <c r="E6684" s="2"/>
    </row>
    <row r="6685" spans="2:5" x14ac:dyDescent="0.35">
      <c r="B6685" s="42"/>
      <c r="C6685" s="2"/>
      <c r="E6685" s="2"/>
    </row>
    <row r="6686" spans="2:5" x14ac:dyDescent="0.35">
      <c r="B6686" s="42"/>
      <c r="C6686" s="2"/>
      <c r="E6686" s="2"/>
    </row>
    <row r="6687" spans="2:5" x14ac:dyDescent="0.35">
      <c r="B6687" s="42"/>
      <c r="C6687" s="2"/>
      <c r="E6687" s="2"/>
    </row>
    <row r="6688" spans="2:5" x14ac:dyDescent="0.35">
      <c r="B6688" s="42"/>
      <c r="C6688" s="2"/>
      <c r="E6688" s="2"/>
    </row>
    <row r="6689" spans="2:5" x14ac:dyDescent="0.35">
      <c r="B6689" s="42"/>
      <c r="C6689" s="2"/>
      <c r="E6689" s="2"/>
    </row>
    <row r="6690" spans="2:5" x14ac:dyDescent="0.35">
      <c r="B6690" s="42"/>
      <c r="C6690" s="2"/>
      <c r="E6690" s="2"/>
    </row>
    <row r="6691" spans="2:5" x14ac:dyDescent="0.35">
      <c r="B6691" s="42"/>
      <c r="C6691" s="2"/>
      <c r="E6691" s="2"/>
    </row>
    <row r="6692" spans="2:5" x14ac:dyDescent="0.35">
      <c r="B6692" s="42"/>
      <c r="C6692" s="2"/>
      <c r="E6692" s="2"/>
    </row>
    <row r="6693" spans="2:5" x14ac:dyDescent="0.35">
      <c r="B6693" s="42"/>
      <c r="C6693" s="2"/>
      <c r="E6693" s="2"/>
    </row>
    <row r="6694" spans="2:5" x14ac:dyDescent="0.35">
      <c r="B6694" s="42"/>
      <c r="C6694" s="2"/>
      <c r="E6694" s="2"/>
    </row>
    <row r="6695" spans="2:5" x14ac:dyDescent="0.35">
      <c r="B6695" s="42"/>
      <c r="C6695" s="2"/>
      <c r="E6695" s="2"/>
    </row>
    <row r="6696" spans="2:5" x14ac:dyDescent="0.35">
      <c r="B6696" s="42"/>
      <c r="C6696" s="2"/>
      <c r="E6696" s="2"/>
    </row>
    <row r="6697" spans="2:5" x14ac:dyDescent="0.35">
      <c r="B6697" s="42"/>
      <c r="C6697" s="2"/>
      <c r="E6697" s="2"/>
    </row>
    <row r="6698" spans="2:5" x14ac:dyDescent="0.35">
      <c r="B6698" s="42"/>
      <c r="C6698" s="2"/>
      <c r="E6698" s="2"/>
    </row>
    <row r="6699" spans="2:5" x14ac:dyDescent="0.35">
      <c r="B6699" s="42"/>
      <c r="C6699" s="2"/>
      <c r="E6699" s="2"/>
    </row>
    <row r="6700" spans="2:5" x14ac:dyDescent="0.35">
      <c r="B6700" s="42"/>
      <c r="C6700" s="2"/>
      <c r="E6700" s="2"/>
    </row>
    <row r="6701" spans="2:5" x14ac:dyDescent="0.35">
      <c r="B6701" s="42"/>
      <c r="C6701" s="2"/>
      <c r="E6701" s="2"/>
    </row>
    <row r="6702" spans="2:5" x14ac:dyDescent="0.35">
      <c r="B6702" s="42"/>
      <c r="C6702" s="2"/>
      <c r="E6702" s="2"/>
    </row>
    <row r="6703" spans="2:5" x14ac:dyDescent="0.35">
      <c r="B6703" s="42"/>
      <c r="C6703" s="2"/>
      <c r="E6703" s="2"/>
    </row>
    <row r="6704" spans="2:5" x14ac:dyDescent="0.35">
      <c r="B6704" s="42"/>
      <c r="C6704" s="2"/>
      <c r="E6704" s="2"/>
    </row>
    <row r="6705" spans="2:5" x14ac:dyDescent="0.35">
      <c r="B6705" s="42"/>
      <c r="C6705" s="2"/>
      <c r="E6705" s="2"/>
    </row>
    <row r="6706" spans="2:5" x14ac:dyDescent="0.35">
      <c r="B6706" s="42"/>
      <c r="C6706" s="2"/>
      <c r="E6706" s="2"/>
    </row>
    <row r="6707" spans="2:5" x14ac:dyDescent="0.35">
      <c r="B6707" s="42"/>
      <c r="C6707" s="2"/>
      <c r="E6707" s="2"/>
    </row>
    <row r="6708" spans="2:5" x14ac:dyDescent="0.35">
      <c r="B6708" s="42"/>
      <c r="C6708" s="2"/>
      <c r="E6708" s="2"/>
    </row>
    <row r="6709" spans="2:5" x14ac:dyDescent="0.35">
      <c r="B6709" s="42"/>
      <c r="C6709" s="2"/>
      <c r="E6709" s="2"/>
    </row>
    <row r="6710" spans="2:5" x14ac:dyDescent="0.35">
      <c r="B6710" s="42"/>
      <c r="C6710" s="2"/>
      <c r="E6710" s="2"/>
    </row>
    <row r="6711" spans="2:5" x14ac:dyDescent="0.35">
      <c r="B6711" s="42"/>
      <c r="C6711" s="2"/>
      <c r="E6711" s="2"/>
    </row>
    <row r="6712" spans="2:5" x14ac:dyDescent="0.35">
      <c r="B6712" s="42"/>
      <c r="C6712" s="2"/>
      <c r="E6712" s="2"/>
    </row>
    <row r="6713" spans="2:5" x14ac:dyDescent="0.35">
      <c r="B6713" s="42"/>
      <c r="C6713" s="2"/>
      <c r="E6713" s="2"/>
    </row>
    <row r="6714" spans="2:5" x14ac:dyDescent="0.35">
      <c r="B6714" s="42"/>
      <c r="C6714" s="2"/>
      <c r="E6714" s="2"/>
    </row>
    <row r="6715" spans="2:5" x14ac:dyDescent="0.35">
      <c r="B6715" s="42"/>
      <c r="C6715" s="2"/>
      <c r="E6715" s="2"/>
    </row>
    <row r="6716" spans="2:5" x14ac:dyDescent="0.35">
      <c r="B6716" s="42"/>
      <c r="C6716" s="2"/>
      <c r="E6716" s="2"/>
    </row>
    <row r="6717" spans="2:5" x14ac:dyDescent="0.35">
      <c r="B6717" s="42"/>
      <c r="C6717" s="2"/>
      <c r="E6717" s="2"/>
    </row>
    <row r="6718" spans="2:5" x14ac:dyDescent="0.35">
      <c r="B6718" s="42"/>
      <c r="C6718" s="2"/>
      <c r="E6718" s="2"/>
    </row>
    <row r="6719" spans="2:5" x14ac:dyDescent="0.35">
      <c r="B6719" s="42"/>
      <c r="C6719" s="2"/>
      <c r="E6719" s="2"/>
    </row>
    <row r="6720" spans="2:5" x14ac:dyDescent="0.35">
      <c r="B6720" s="42"/>
      <c r="C6720" s="2"/>
      <c r="E6720" s="2"/>
    </row>
    <row r="6721" spans="2:5" x14ac:dyDescent="0.35">
      <c r="B6721" s="42"/>
      <c r="C6721" s="2"/>
      <c r="E6721" s="2"/>
    </row>
    <row r="6722" spans="2:5" x14ac:dyDescent="0.35">
      <c r="B6722" s="42"/>
      <c r="C6722" s="2"/>
      <c r="E6722" s="2"/>
    </row>
    <row r="6723" spans="2:5" x14ac:dyDescent="0.35">
      <c r="B6723" s="42"/>
      <c r="C6723" s="2"/>
      <c r="E6723" s="2"/>
    </row>
    <row r="6724" spans="2:5" x14ac:dyDescent="0.35">
      <c r="B6724" s="42"/>
      <c r="C6724" s="2"/>
      <c r="E6724" s="2"/>
    </row>
    <row r="6725" spans="2:5" x14ac:dyDescent="0.35">
      <c r="B6725" s="42"/>
      <c r="C6725" s="2"/>
      <c r="E6725" s="2"/>
    </row>
    <row r="6726" spans="2:5" x14ac:dyDescent="0.35">
      <c r="B6726" s="42"/>
      <c r="C6726" s="2"/>
      <c r="E6726" s="2"/>
    </row>
    <row r="6727" spans="2:5" x14ac:dyDescent="0.35">
      <c r="B6727" s="42"/>
      <c r="C6727" s="2"/>
      <c r="E6727" s="2"/>
    </row>
    <row r="6728" spans="2:5" x14ac:dyDescent="0.35">
      <c r="B6728" s="42"/>
      <c r="C6728" s="2"/>
      <c r="E6728" s="2"/>
    </row>
    <row r="6729" spans="2:5" x14ac:dyDescent="0.35">
      <c r="B6729" s="42"/>
      <c r="C6729" s="2"/>
      <c r="E6729" s="2"/>
    </row>
    <row r="6730" spans="2:5" x14ac:dyDescent="0.35">
      <c r="B6730" s="42"/>
      <c r="C6730" s="2"/>
      <c r="E6730" s="2"/>
    </row>
    <row r="6731" spans="2:5" x14ac:dyDescent="0.35">
      <c r="B6731" s="42"/>
      <c r="C6731" s="2"/>
      <c r="E6731" s="2"/>
    </row>
    <row r="6732" spans="2:5" x14ac:dyDescent="0.35">
      <c r="B6732" s="42"/>
      <c r="C6732" s="2"/>
      <c r="E6732" s="2"/>
    </row>
    <row r="6733" spans="2:5" x14ac:dyDescent="0.35">
      <c r="B6733" s="42"/>
      <c r="C6733" s="2"/>
      <c r="E6733" s="2"/>
    </row>
    <row r="6734" spans="2:5" x14ac:dyDescent="0.35">
      <c r="B6734" s="42"/>
      <c r="C6734" s="2"/>
      <c r="E6734" s="2"/>
    </row>
    <row r="6735" spans="2:5" x14ac:dyDescent="0.35">
      <c r="B6735" s="42"/>
      <c r="C6735" s="2"/>
      <c r="E6735" s="2"/>
    </row>
    <row r="6736" spans="2:5" x14ac:dyDescent="0.35">
      <c r="B6736" s="42"/>
      <c r="C6736" s="2"/>
      <c r="E6736" s="2"/>
    </row>
    <row r="6737" spans="2:5" x14ac:dyDescent="0.35">
      <c r="B6737" s="42"/>
      <c r="C6737" s="2"/>
      <c r="E6737" s="2"/>
    </row>
    <row r="6738" spans="2:5" x14ac:dyDescent="0.35">
      <c r="B6738" s="42"/>
      <c r="C6738" s="2"/>
      <c r="E6738" s="2"/>
    </row>
    <row r="6739" spans="2:5" x14ac:dyDescent="0.35">
      <c r="B6739" s="42"/>
      <c r="C6739" s="2"/>
      <c r="E6739" s="2"/>
    </row>
    <row r="6740" spans="2:5" x14ac:dyDescent="0.35">
      <c r="B6740" s="42"/>
      <c r="C6740" s="2"/>
      <c r="E6740" s="2"/>
    </row>
    <row r="6741" spans="2:5" x14ac:dyDescent="0.35">
      <c r="B6741" s="42"/>
      <c r="C6741" s="2"/>
      <c r="E6741" s="2"/>
    </row>
    <row r="6742" spans="2:5" x14ac:dyDescent="0.35">
      <c r="B6742" s="42"/>
      <c r="C6742" s="2"/>
      <c r="E6742" s="2"/>
    </row>
    <row r="6743" spans="2:5" x14ac:dyDescent="0.35">
      <c r="B6743" s="42"/>
      <c r="C6743" s="2"/>
      <c r="E6743" s="2"/>
    </row>
    <row r="6744" spans="2:5" x14ac:dyDescent="0.35">
      <c r="B6744" s="42"/>
      <c r="C6744" s="2"/>
      <c r="E6744" s="2"/>
    </row>
    <row r="6745" spans="2:5" x14ac:dyDescent="0.35">
      <c r="B6745" s="42"/>
      <c r="C6745" s="2"/>
      <c r="E6745" s="2"/>
    </row>
    <row r="6746" spans="2:5" x14ac:dyDescent="0.35">
      <c r="B6746" s="42"/>
      <c r="C6746" s="2"/>
      <c r="E6746" s="2"/>
    </row>
    <row r="6747" spans="2:5" x14ac:dyDescent="0.35">
      <c r="B6747" s="42"/>
      <c r="C6747" s="2"/>
      <c r="E6747" s="2"/>
    </row>
    <row r="6748" spans="2:5" x14ac:dyDescent="0.35">
      <c r="B6748" s="42"/>
      <c r="C6748" s="2"/>
      <c r="E6748" s="2"/>
    </row>
    <row r="6749" spans="2:5" x14ac:dyDescent="0.35">
      <c r="B6749" s="42"/>
      <c r="C6749" s="2"/>
      <c r="E6749" s="2"/>
    </row>
    <row r="6750" spans="2:5" x14ac:dyDescent="0.35">
      <c r="B6750" s="42"/>
      <c r="C6750" s="2"/>
      <c r="E6750" s="2"/>
    </row>
    <row r="6751" spans="2:5" x14ac:dyDescent="0.35">
      <c r="B6751" s="42"/>
      <c r="C6751" s="2"/>
      <c r="E6751" s="2"/>
    </row>
    <row r="6752" spans="2:5" x14ac:dyDescent="0.35">
      <c r="B6752" s="42"/>
      <c r="C6752" s="2"/>
      <c r="E6752" s="2"/>
    </row>
    <row r="6753" spans="2:5" x14ac:dyDescent="0.35">
      <c r="B6753" s="42"/>
      <c r="C6753" s="2"/>
      <c r="E6753" s="2"/>
    </row>
    <row r="6754" spans="2:5" x14ac:dyDescent="0.35">
      <c r="B6754" s="42"/>
      <c r="C6754" s="2"/>
      <c r="E6754" s="2"/>
    </row>
    <row r="6755" spans="2:5" x14ac:dyDescent="0.35">
      <c r="B6755" s="42"/>
      <c r="C6755" s="2"/>
      <c r="E6755" s="2"/>
    </row>
    <row r="6756" spans="2:5" x14ac:dyDescent="0.35">
      <c r="B6756" s="42"/>
      <c r="C6756" s="2"/>
      <c r="E6756" s="2"/>
    </row>
    <row r="6757" spans="2:5" x14ac:dyDescent="0.35">
      <c r="B6757" s="42"/>
      <c r="C6757" s="2"/>
      <c r="E6757" s="2"/>
    </row>
    <row r="6758" spans="2:5" x14ac:dyDescent="0.35">
      <c r="B6758" s="42"/>
      <c r="C6758" s="2"/>
      <c r="E6758" s="2"/>
    </row>
    <row r="6759" spans="2:5" x14ac:dyDescent="0.35">
      <c r="B6759" s="42"/>
      <c r="C6759" s="2"/>
      <c r="E6759" s="2"/>
    </row>
    <row r="6760" spans="2:5" x14ac:dyDescent="0.35">
      <c r="B6760" s="42"/>
      <c r="C6760" s="2"/>
      <c r="E6760" s="2"/>
    </row>
    <row r="6761" spans="2:5" x14ac:dyDescent="0.35">
      <c r="B6761" s="42"/>
      <c r="C6761" s="2"/>
      <c r="E6761" s="2"/>
    </row>
    <row r="6762" spans="2:5" x14ac:dyDescent="0.35">
      <c r="B6762" s="42"/>
      <c r="C6762" s="2"/>
      <c r="E6762" s="2"/>
    </row>
    <row r="6763" spans="2:5" x14ac:dyDescent="0.35">
      <c r="B6763" s="42"/>
      <c r="C6763" s="2"/>
      <c r="E6763" s="2"/>
    </row>
    <row r="6764" spans="2:5" x14ac:dyDescent="0.35">
      <c r="B6764" s="42"/>
      <c r="C6764" s="2"/>
      <c r="E6764" s="2"/>
    </row>
    <row r="6765" spans="2:5" x14ac:dyDescent="0.35">
      <c r="B6765" s="42"/>
      <c r="C6765" s="2"/>
      <c r="E6765" s="2"/>
    </row>
    <row r="6766" spans="2:5" x14ac:dyDescent="0.35">
      <c r="B6766" s="42"/>
      <c r="C6766" s="2"/>
      <c r="E6766" s="2"/>
    </row>
    <row r="6767" spans="2:5" x14ac:dyDescent="0.35">
      <c r="B6767" s="42"/>
      <c r="C6767" s="2"/>
      <c r="E6767" s="2"/>
    </row>
    <row r="6768" spans="2:5" x14ac:dyDescent="0.35">
      <c r="B6768" s="42"/>
      <c r="C6768" s="2"/>
      <c r="E6768" s="2"/>
    </row>
    <row r="6769" spans="2:5" x14ac:dyDescent="0.35">
      <c r="B6769" s="42"/>
      <c r="C6769" s="2"/>
      <c r="E6769" s="2"/>
    </row>
    <row r="6770" spans="2:5" x14ac:dyDescent="0.35">
      <c r="B6770" s="42"/>
      <c r="C6770" s="2"/>
      <c r="E6770" s="2"/>
    </row>
    <row r="6771" spans="2:5" x14ac:dyDescent="0.35">
      <c r="B6771" s="42"/>
      <c r="C6771" s="2"/>
      <c r="E6771" s="2"/>
    </row>
    <row r="6772" spans="2:5" x14ac:dyDescent="0.35">
      <c r="B6772" s="42"/>
      <c r="C6772" s="2"/>
      <c r="E6772" s="2"/>
    </row>
    <row r="6773" spans="2:5" x14ac:dyDescent="0.35">
      <c r="B6773" s="42"/>
      <c r="C6773" s="2"/>
      <c r="E6773" s="2"/>
    </row>
    <row r="6774" spans="2:5" x14ac:dyDescent="0.35">
      <c r="B6774" s="42"/>
      <c r="C6774" s="2"/>
      <c r="E6774" s="2"/>
    </row>
    <row r="6775" spans="2:5" x14ac:dyDescent="0.35">
      <c r="B6775" s="42"/>
      <c r="C6775" s="2"/>
      <c r="E6775" s="2"/>
    </row>
    <row r="6776" spans="2:5" x14ac:dyDescent="0.35">
      <c r="B6776" s="42"/>
      <c r="C6776" s="2"/>
      <c r="E6776" s="2"/>
    </row>
    <row r="6777" spans="2:5" x14ac:dyDescent="0.35">
      <c r="B6777" s="42"/>
      <c r="C6777" s="2"/>
      <c r="E6777" s="2"/>
    </row>
    <row r="6778" spans="2:5" x14ac:dyDescent="0.35">
      <c r="B6778" s="42"/>
      <c r="C6778" s="2"/>
      <c r="E6778" s="2"/>
    </row>
    <row r="6779" spans="2:5" x14ac:dyDescent="0.35">
      <c r="B6779" s="42"/>
      <c r="C6779" s="2"/>
      <c r="E6779" s="2"/>
    </row>
    <row r="6780" spans="2:5" x14ac:dyDescent="0.35">
      <c r="B6780" s="42"/>
      <c r="C6780" s="2"/>
      <c r="E6780" s="2"/>
    </row>
    <row r="6781" spans="2:5" x14ac:dyDescent="0.35">
      <c r="B6781" s="42"/>
      <c r="C6781" s="2"/>
      <c r="E6781" s="2"/>
    </row>
    <row r="6782" spans="2:5" x14ac:dyDescent="0.35">
      <c r="B6782" s="42"/>
      <c r="C6782" s="2"/>
      <c r="E6782" s="2"/>
    </row>
    <row r="6783" spans="2:5" x14ac:dyDescent="0.35">
      <c r="B6783" s="42"/>
      <c r="C6783" s="2"/>
      <c r="E6783" s="2"/>
    </row>
    <row r="6784" spans="2:5" x14ac:dyDescent="0.35">
      <c r="B6784" s="42"/>
      <c r="C6784" s="2"/>
      <c r="E6784" s="2"/>
    </row>
    <row r="6785" spans="2:5" x14ac:dyDescent="0.35">
      <c r="B6785" s="42"/>
      <c r="C6785" s="2"/>
      <c r="E6785" s="2"/>
    </row>
    <row r="6786" spans="2:5" x14ac:dyDescent="0.35">
      <c r="B6786" s="42"/>
      <c r="C6786" s="2"/>
      <c r="E6786" s="2"/>
    </row>
    <row r="6787" spans="2:5" x14ac:dyDescent="0.35">
      <c r="B6787" s="42"/>
      <c r="C6787" s="2"/>
      <c r="E6787" s="2"/>
    </row>
    <row r="6788" spans="2:5" x14ac:dyDescent="0.35">
      <c r="B6788" s="42"/>
      <c r="C6788" s="2"/>
      <c r="E6788" s="2"/>
    </row>
    <row r="6789" spans="2:5" x14ac:dyDescent="0.35">
      <c r="B6789" s="42"/>
      <c r="C6789" s="2"/>
      <c r="E6789" s="2"/>
    </row>
    <row r="6790" spans="2:5" x14ac:dyDescent="0.35">
      <c r="B6790" s="42"/>
      <c r="C6790" s="2"/>
      <c r="E6790" s="2"/>
    </row>
    <row r="6791" spans="2:5" x14ac:dyDescent="0.35">
      <c r="B6791" s="42"/>
      <c r="C6791" s="2"/>
      <c r="E6791" s="2"/>
    </row>
    <row r="6792" spans="2:5" x14ac:dyDescent="0.35">
      <c r="B6792" s="42"/>
      <c r="C6792" s="2"/>
      <c r="E6792" s="2"/>
    </row>
    <row r="6793" spans="2:5" x14ac:dyDescent="0.35">
      <c r="B6793" s="42"/>
      <c r="C6793" s="2"/>
      <c r="E6793" s="2"/>
    </row>
    <row r="6794" spans="2:5" x14ac:dyDescent="0.35">
      <c r="B6794" s="42"/>
      <c r="C6794" s="2"/>
      <c r="E6794" s="2"/>
    </row>
    <row r="6795" spans="2:5" x14ac:dyDescent="0.35">
      <c r="B6795" s="42"/>
      <c r="C6795" s="2"/>
      <c r="E6795" s="2"/>
    </row>
    <row r="6796" spans="2:5" x14ac:dyDescent="0.35">
      <c r="B6796" s="42"/>
      <c r="C6796" s="2"/>
      <c r="E6796" s="2"/>
    </row>
    <row r="6797" spans="2:5" x14ac:dyDescent="0.35">
      <c r="B6797" s="42"/>
      <c r="C6797" s="2"/>
      <c r="E6797" s="2"/>
    </row>
    <row r="6798" spans="2:5" x14ac:dyDescent="0.35">
      <c r="B6798" s="42"/>
      <c r="C6798" s="2"/>
      <c r="E6798" s="2"/>
    </row>
    <row r="6799" spans="2:5" x14ac:dyDescent="0.35">
      <c r="B6799" s="42"/>
      <c r="C6799" s="2"/>
      <c r="E6799" s="2"/>
    </row>
    <row r="6800" spans="2:5" x14ac:dyDescent="0.35">
      <c r="B6800" s="42"/>
      <c r="C6800" s="2"/>
      <c r="E6800" s="2"/>
    </row>
    <row r="6801" spans="2:5" x14ac:dyDescent="0.35">
      <c r="B6801" s="42"/>
      <c r="C6801" s="2"/>
      <c r="E6801" s="2"/>
    </row>
    <row r="6802" spans="2:5" x14ac:dyDescent="0.35">
      <c r="B6802" s="42"/>
      <c r="C6802" s="2"/>
      <c r="E6802" s="2"/>
    </row>
    <row r="6803" spans="2:5" x14ac:dyDescent="0.35">
      <c r="B6803" s="42"/>
      <c r="C6803" s="2"/>
      <c r="E6803" s="2"/>
    </row>
    <row r="6804" spans="2:5" x14ac:dyDescent="0.35">
      <c r="B6804" s="42"/>
      <c r="C6804" s="2"/>
      <c r="E6804" s="2"/>
    </row>
    <row r="6805" spans="2:5" x14ac:dyDescent="0.35">
      <c r="B6805" s="42"/>
      <c r="C6805" s="2"/>
      <c r="E6805" s="2"/>
    </row>
    <row r="6806" spans="2:5" x14ac:dyDescent="0.35">
      <c r="B6806" s="42"/>
      <c r="C6806" s="2"/>
      <c r="E6806" s="2"/>
    </row>
    <row r="6807" spans="2:5" x14ac:dyDescent="0.35">
      <c r="B6807" s="42"/>
      <c r="C6807" s="2"/>
      <c r="E6807" s="2"/>
    </row>
    <row r="6808" spans="2:5" x14ac:dyDescent="0.35">
      <c r="B6808" s="42"/>
      <c r="C6808" s="2"/>
      <c r="E6808" s="2"/>
    </row>
    <row r="6809" spans="2:5" x14ac:dyDescent="0.35">
      <c r="B6809" s="42"/>
      <c r="C6809" s="2"/>
      <c r="E6809" s="2"/>
    </row>
    <row r="6810" spans="2:5" x14ac:dyDescent="0.35">
      <c r="B6810" s="42"/>
      <c r="C6810" s="2"/>
      <c r="E6810" s="2"/>
    </row>
    <row r="6811" spans="2:5" x14ac:dyDescent="0.35">
      <c r="B6811" s="42"/>
      <c r="C6811" s="2"/>
      <c r="E6811" s="2"/>
    </row>
    <row r="6812" spans="2:5" x14ac:dyDescent="0.35">
      <c r="B6812" s="42"/>
      <c r="C6812" s="2"/>
      <c r="E6812" s="2"/>
    </row>
    <row r="6813" spans="2:5" x14ac:dyDescent="0.35">
      <c r="B6813" s="42"/>
      <c r="C6813" s="2"/>
      <c r="E6813" s="2"/>
    </row>
    <row r="6814" spans="2:5" x14ac:dyDescent="0.35">
      <c r="B6814" s="42"/>
      <c r="C6814" s="2"/>
      <c r="E6814" s="2"/>
    </row>
    <row r="6815" spans="2:5" x14ac:dyDescent="0.35">
      <c r="B6815" s="42"/>
      <c r="C6815" s="2"/>
      <c r="E6815" s="2"/>
    </row>
    <row r="6816" spans="2:5" x14ac:dyDescent="0.35">
      <c r="B6816" s="42"/>
      <c r="C6816" s="2"/>
      <c r="E6816" s="2"/>
    </row>
    <row r="6817" spans="2:5" x14ac:dyDescent="0.35">
      <c r="B6817" s="42"/>
      <c r="C6817" s="2"/>
      <c r="E6817" s="2"/>
    </row>
    <row r="6818" spans="2:5" x14ac:dyDescent="0.35">
      <c r="B6818" s="42"/>
      <c r="C6818" s="2"/>
      <c r="E6818" s="2"/>
    </row>
    <row r="6819" spans="2:5" x14ac:dyDescent="0.35">
      <c r="B6819" s="42"/>
      <c r="C6819" s="2"/>
      <c r="E6819" s="2"/>
    </row>
    <row r="6820" spans="2:5" x14ac:dyDescent="0.35">
      <c r="B6820" s="42"/>
      <c r="C6820" s="2"/>
      <c r="E6820" s="2"/>
    </row>
    <row r="6821" spans="2:5" x14ac:dyDescent="0.35">
      <c r="B6821" s="42"/>
      <c r="C6821" s="2"/>
      <c r="E6821" s="2"/>
    </row>
    <row r="6822" spans="2:5" x14ac:dyDescent="0.35">
      <c r="B6822" s="42"/>
      <c r="C6822" s="2"/>
      <c r="E6822" s="2"/>
    </row>
    <row r="6823" spans="2:5" x14ac:dyDescent="0.35">
      <c r="B6823" s="42"/>
      <c r="C6823" s="2"/>
      <c r="E6823" s="2"/>
    </row>
    <row r="6824" spans="2:5" x14ac:dyDescent="0.35">
      <c r="B6824" s="42"/>
      <c r="C6824" s="2"/>
      <c r="E6824" s="2"/>
    </row>
    <row r="6825" spans="2:5" x14ac:dyDescent="0.35">
      <c r="B6825" s="42"/>
      <c r="C6825" s="2"/>
      <c r="E6825" s="2"/>
    </row>
    <row r="6826" spans="2:5" x14ac:dyDescent="0.35">
      <c r="B6826" s="42"/>
      <c r="C6826" s="2"/>
      <c r="E6826" s="2"/>
    </row>
    <row r="6827" spans="2:5" x14ac:dyDescent="0.35">
      <c r="B6827" s="42"/>
      <c r="C6827" s="2"/>
      <c r="E6827" s="2"/>
    </row>
    <row r="6828" spans="2:5" x14ac:dyDescent="0.35">
      <c r="B6828" s="42"/>
      <c r="C6828" s="2"/>
      <c r="E6828" s="2"/>
    </row>
    <row r="6829" spans="2:5" x14ac:dyDescent="0.35">
      <c r="B6829" s="42"/>
      <c r="C6829" s="2"/>
      <c r="E6829" s="2"/>
    </row>
    <row r="6830" spans="2:5" x14ac:dyDescent="0.35">
      <c r="B6830" s="42"/>
      <c r="C6830" s="2"/>
      <c r="E6830" s="2"/>
    </row>
    <row r="6831" spans="2:5" x14ac:dyDescent="0.35">
      <c r="B6831" s="42"/>
      <c r="C6831" s="2"/>
      <c r="E6831" s="2"/>
    </row>
    <row r="6832" spans="2:5" x14ac:dyDescent="0.35">
      <c r="B6832" s="42"/>
      <c r="C6832" s="2"/>
      <c r="E6832" s="2"/>
    </row>
    <row r="6833" spans="2:5" x14ac:dyDescent="0.35">
      <c r="B6833" s="42"/>
      <c r="C6833" s="2"/>
      <c r="E6833" s="2"/>
    </row>
    <row r="6834" spans="2:5" x14ac:dyDescent="0.35">
      <c r="B6834" s="42"/>
      <c r="C6834" s="2"/>
      <c r="E6834" s="2"/>
    </row>
    <row r="6835" spans="2:5" x14ac:dyDescent="0.35">
      <c r="B6835" s="42"/>
      <c r="C6835" s="2"/>
      <c r="E6835" s="2"/>
    </row>
    <row r="6836" spans="2:5" x14ac:dyDescent="0.35">
      <c r="B6836" s="42"/>
      <c r="C6836" s="2"/>
      <c r="E6836" s="2"/>
    </row>
    <row r="6837" spans="2:5" x14ac:dyDescent="0.35">
      <c r="B6837" s="42"/>
      <c r="C6837" s="2"/>
      <c r="E6837" s="2"/>
    </row>
    <row r="6838" spans="2:5" x14ac:dyDescent="0.35">
      <c r="B6838" s="42"/>
      <c r="C6838" s="2"/>
      <c r="E6838" s="2"/>
    </row>
    <row r="6839" spans="2:5" x14ac:dyDescent="0.35">
      <c r="B6839" s="42"/>
      <c r="C6839" s="2"/>
      <c r="E6839" s="2"/>
    </row>
    <row r="6840" spans="2:5" x14ac:dyDescent="0.35">
      <c r="B6840" s="42"/>
      <c r="C6840" s="2"/>
      <c r="E6840" s="2"/>
    </row>
    <row r="6841" spans="2:5" x14ac:dyDescent="0.35">
      <c r="B6841" s="42"/>
      <c r="C6841" s="2"/>
      <c r="E6841" s="2"/>
    </row>
    <row r="6842" spans="2:5" x14ac:dyDescent="0.35">
      <c r="B6842" s="42"/>
      <c r="C6842" s="2"/>
      <c r="E6842" s="2"/>
    </row>
    <row r="6843" spans="2:5" x14ac:dyDescent="0.35">
      <c r="B6843" s="42"/>
      <c r="C6843" s="2"/>
      <c r="E6843" s="2"/>
    </row>
    <row r="6844" spans="2:5" x14ac:dyDescent="0.35">
      <c r="B6844" s="42"/>
      <c r="C6844" s="2"/>
      <c r="E6844" s="2"/>
    </row>
    <row r="6845" spans="2:5" x14ac:dyDescent="0.35">
      <c r="B6845" s="42"/>
      <c r="C6845" s="2"/>
      <c r="E6845" s="2"/>
    </row>
    <row r="6846" spans="2:5" x14ac:dyDescent="0.35">
      <c r="B6846" s="42"/>
      <c r="C6846" s="2"/>
      <c r="E6846" s="2"/>
    </row>
    <row r="6847" spans="2:5" x14ac:dyDescent="0.35">
      <c r="B6847" s="42"/>
      <c r="C6847" s="2"/>
      <c r="E6847" s="2"/>
    </row>
    <row r="6848" spans="2:5" x14ac:dyDescent="0.35">
      <c r="B6848" s="42"/>
      <c r="C6848" s="2"/>
      <c r="E6848" s="2"/>
    </row>
    <row r="6849" spans="2:5" x14ac:dyDescent="0.35">
      <c r="B6849" s="42"/>
      <c r="C6849" s="2"/>
      <c r="E6849" s="2"/>
    </row>
    <row r="6850" spans="2:5" x14ac:dyDescent="0.35">
      <c r="B6850" s="42"/>
      <c r="C6850" s="2"/>
      <c r="E6850" s="2"/>
    </row>
    <row r="6851" spans="2:5" x14ac:dyDescent="0.35">
      <c r="B6851" s="42"/>
      <c r="C6851" s="2"/>
      <c r="E6851" s="2"/>
    </row>
    <row r="6852" spans="2:5" x14ac:dyDescent="0.35">
      <c r="B6852" s="42"/>
      <c r="C6852" s="2"/>
      <c r="E6852" s="2"/>
    </row>
    <row r="6853" spans="2:5" x14ac:dyDescent="0.35">
      <c r="B6853" s="42"/>
      <c r="C6853" s="2"/>
      <c r="E6853" s="2"/>
    </row>
    <row r="6854" spans="2:5" x14ac:dyDescent="0.35">
      <c r="B6854" s="42"/>
      <c r="C6854" s="2"/>
      <c r="E6854" s="2"/>
    </row>
    <row r="6855" spans="2:5" x14ac:dyDescent="0.35">
      <c r="B6855" s="42"/>
      <c r="C6855" s="2"/>
      <c r="E6855" s="2"/>
    </row>
    <row r="6856" spans="2:5" x14ac:dyDescent="0.35">
      <c r="B6856" s="42"/>
      <c r="C6856" s="2"/>
      <c r="E6856" s="2"/>
    </row>
    <row r="6857" spans="2:5" x14ac:dyDescent="0.35">
      <c r="B6857" s="42"/>
      <c r="C6857" s="2"/>
      <c r="E6857" s="2"/>
    </row>
    <row r="6858" spans="2:5" x14ac:dyDescent="0.35">
      <c r="B6858" s="42"/>
      <c r="C6858" s="2"/>
      <c r="E6858" s="2"/>
    </row>
    <row r="6859" spans="2:5" x14ac:dyDescent="0.35">
      <c r="B6859" s="42"/>
      <c r="C6859" s="2"/>
      <c r="E6859" s="2"/>
    </row>
    <row r="6860" spans="2:5" x14ac:dyDescent="0.35">
      <c r="B6860" s="42"/>
      <c r="C6860" s="2"/>
      <c r="E6860" s="2"/>
    </row>
    <row r="6861" spans="2:5" x14ac:dyDescent="0.35">
      <c r="B6861" s="42"/>
      <c r="C6861" s="2"/>
      <c r="E6861" s="2"/>
    </row>
    <row r="6862" spans="2:5" x14ac:dyDescent="0.35">
      <c r="B6862" s="42"/>
      <c r="C6862" s="2"/>
      <c r="E6862" s="2"/>
    </row>
    <row r="6863" spans="2:5" x14ac:dyDescent="0.35">
      <c r="B6863" s="42"/>
      <c r="C6863" s="2"/>
      <c r="E6863" s="2"/>
    </row>
    <row r="6864" spans="2:5" x14ac:dyDescent="0.35">
      <c r="B6864" s="42"/>
      <c r="C6864" s="2"/>
      <c r="E6864" s="2"/>
    </row>
    <row r="6865" spans="2:5" x14ac:dyDescent="0.35">
      <c r="B6865" s="42"/>
      <c r="C6865" s="2"/>
      <c r="E6865" s="2"/>
    </row>
    <row r="6866" spans="2:5" x14ac:dyDescent="0.35">
      <c r="B6866" s="42"/>
      <c r="C6866" s="2"/>
      <c r="E6866" s="2"/>
    </row>
    <row r="6867" spans="2:5" x14ac:dyDescent="0.35">
      <c r="B6867" s="42"/>
      <c r="C6867" s="2"/>
      <c r="E6867" s="2"/>
    </row>
    <row r="6868" spans="2:5" x14ac:dyDescent="0.35">
      <c r="B6868" s="42"/>
      <c r="C6868" s="2"/>
      <c r="E6868" s="2"/>
    </row>
    <row r="6869" spans="2:5" x14ac:dyDescent="0.35">
      <c r="B6869" s="42"/>
      <c r="C6869" s="2"/>
      <c r="E6869" s="2"/>
    </row>
    <row r="6870" spans="2:5" x14ac:dyDescent="0.35">
      <c r="B6870" s="42"/>
      <c r="C6870" s="2"/>
      <c r="E6870" s="2"/>
    </row>
    <row r="6871" spans="2:5" x14ac:dyDescent="0.35">
      <c r="B6871" s="42"/>
      <c r="C6871" s="2"/>
      <c r="E6871" s="2"/>
    </row>
    <row r="6872" spans="2:5" x14ac:dyDescent="0.35">
      <c r="B6872" s="42"/>
      <c r="C6872" s="2"/>
      <c r="E6872" s="2"/>
    </row>
    <row r="6873" spans="2:5" x14ac:dyDescent="0.35">
      <c r="B6873" s="42"/>
      <c r="C6873" s="2"/>
      <c r="E6873" s="2"/>
    </row>
    <row r="6874" spans="2:5" x14ac:dyDescent="0.35">
      <c r="B6874" s="42"/>
      <c r="C6874" s="2"/>
      <c r="E6874" s="2"/>
    </row>
    <row r="6875" spans="2:5" x14ac:dyDescent="0.35">
      <c r="B6875" s="42"/>
      <c r="C6875" s="2"/>
      <c r="E6875" s="2"/>
    </row>
    <row r="6876" spans="2:5" x14ac:dyDescent="0.35">
      <c r="B6876" s="42"/>
      <c r="C6876" s="2"/>
      <c r="E6876" s="2"/>
    </row>
    <row r="6877" spans="2:5" x14ac:dyDescent="0.35">
      <c r="B6877" s="42"/>
      <c r="C6877" s="2"/>
      <c r="E6877" s="2"/>
    </row>
    <row r="6878" spans="2:5" x14ac:dyDescent="0.35">
      <c r="B6878" s="42"/>
      <c r="C6878" s="2"/>
      <c r="E6878" s="2"/>
    </row>
    <row r="6879" spans="2:5" x14ac:dyDescent="0.35">
      <c r="B6879" s="42"/>
      <c r="C6879" s="2"/>
      <c r="E6879" s="2"/>
    </row>
    <row r="6880" spans="2:5" x14ac:dyDescent="0.35">
      <c r="B6880" s="42"/>
      <c r="C6880" s="2"/>
      <c r="E6880" s="2"/>
    </row>
    <row r="6881" spans="2:5" x14ac:dyDescent="0.35">
      <c r="B6881" s="42"/>
      <c r="C6881" s="2"/>
      <c r="E6881" s="2"/>
    </row>
    <row r="6882" spans="2:5" x14ac:dyDescent="0.35">
      <c r="B6882" s="42"/>
      <c r="C6882" s="2"/>
      <c r="E6882" s="2"/>
    </row>
    <row r="6883" spans="2:5" x14ac:dyDescent="0.35">
      <c r="B6883" s="42"/>
      <c r="C6883" s="2"/>
      <c r="E6883" s="2"/>
    </row>
    <row r="6884" spans="2:5" x14ac:dyDescent="0.35">
      <c r="B6884" s="42"/>
      <c r="C6884" s="2"/>
      <c r="E6884" s="2"/>
    </row>
    <row r="6885" spans="2:5" x14ac:dyDescent="0.35">
      <c r="B6885" s="42"/>
      <c r="C6885" s="2"/>
      <c r="E6885" s="2"/>
    </row>
    <row r="6886" spans="2:5" x14ac:dyDescent="0.35">
      <c r="B6886" s="42"/>
      <c r="C6886" s="2"/>
      <c r="E6886" s="2"/>
    </row>
    <row r="6887" spans="2:5" x14ac:dyDescent="0.35">
      <c r="B6887" s="42"/>
      <c r="C6887" s="2"/>
      <c r="E6887" s="2"/>
    </row>
    <row r="6888" spans="2:5" x14ac:dyDescent="0.35">
      <c r="B6888" s="42"/>
      <c r="C6888" s="2"/>
      <c r="E6888" s="2"/>
    </row>
    <row r="6889" spans="2:5" x14ac:dyDescent="0.35">
      <c r="B6889" s="42"/>
      <c r="C6889" s="2"/>
      <c r="E6889" s="2"/>
    </row>
    <row r="6890" spans="2:5" x14ac:dyDescent="0.35">
      <c r="B6890" s="42"/>
      <c r="C6890" s="2"/>
      <c r="E6890" s="2"/>
    </row>
    <row r="6891" spans="2:5" x14ac:dyDescent="0.35">
      <c r="B6891" s="42"/>
      <c r="C6891" s="2"/>
      <c r="E6891" s="2"/>
    </row>
    <row r="6892" spans="2:5" x14ac:dyDescent="0.35">
      <c r="B6892" s="42"/>
      <c r="C6892" s="2"/>
      <c r="E6892" s="2"/>
    </row>
    <row r="6893" spans="2:5" x14ac:dyDescent="0.35">
      <c r="B6893" s="42"/>
      <c r="C6893" s="2"/>
      <c r="E6893" s="2"/>
    </row>
    <row r="6894" spans="2:5" x14ac:dyDescent="0.35">
      <c r="B6894" s="42"/>
      <c r="C6894" s="2"/>
      <c r="E6894" s="2"/>
    </row>
    <row r="6895" spans="2:5" x14ac:dyDescent="0.35">
      <c r="B6895" s="42"/>
      <c r="C6895" s="2"/>
      <c r="E6895" s="2"/>
    </row>
    <row r="6896" spans="2:5" x14ac:dyDescent="0.35">
      <c r="B6896" s="42"/>
      <c r="C6896" s="2"/>
      <c r="E6896" s="2"/>
    </row>
    <row r="6897" spans="2:5" x14ac:dyDescent="0.35">
      <c r="B6897" s="42"/>
      <c r="C6897" s="2"/>
      <c r="E6897" s="2"/>
    </row>
    <row r="6898" spans="2:5" x14ac:dyDescent="0.35">
      <c r="B6898" s="42"/>
      <c r="C6898" s="2"/>
      <c r="E6898" s="2"/>
    </row>
    <row r="6899" spans="2:5" x14ac:dyDescent="0.35">
      <c r="B6899" s="42"/>
      <c r="C6899" s="2"/>
      <c r="E6899" s="2"/>
    </row>
    <row r="6900" spans="2:5" x14ac:dyDescent="0.35">
      <c r="B6900" s="42"/>
      <c r="C6900" s="2"/>
      <c r="E6900" s="2"/>
    </row>
    <row r="6901" spans="2:5" x14ac:dyDescent="0.35">
      <c r="B6901" s="42"/>
      <c r="C6901" s="2"/>
      <c r="E6901" s="2"/>
    </row>
    <row r="6902" spans="2:5" x14ac:dyDescent="0.35">
      <c r="B6902" s="42"/>
      <c r="C6902" s="2"/>
      <c r="E6902" s="2"/>
    </row>
    <row r="6903" spans="2:5" x14ac:dyDescent="0.35">
      <c r="B6903" s="42"/>
      <c r="C6903" s="2"/>
      <c r="E6903" s="2"/>
    </row>
    <row r="6904" spans="2:5" x14ac:dyDescent="0.35">
      <c r="B6904" s="42"/>
      <c r="C6904" s="2"/>
      <c r="E6904" s="2"/>
    </row>
    <row r="6905" spans="2:5" x14ac:dyDescent="0.35">
      <c r="B6905" s="42"/>
      <c r="C6905" s="2"/>
      <c r="E6905" s="2"/>
    </row>
    <row r="6906" spans="2:5" x14ac:dyDescent="0.35">
      <c r="B6906" s="42"/>
      <c r="C6906" s="2"/>
      <c r="E6906" s="2"/>
    </row>
    <row r="6907" spans="2:5" x14ac:dyDescent="0.35">
      <c r="B6907" s="42"/>
      <c r="C6907" s="2"/>
      <c r="E6907" s="2"/>
    </row>
    <row r="6908" spans="2:5" x14ac:dyDescent="0.35">
      <c r="B6908" s="42"/>
      <c r="C6908" s="2"/>
      <c r="E6908" s="2"/>
    </row>
    <row r="6909" spans="2:5" x14ac:dyDescent="0.35">
      <c r="B6909" s="42"/>
      <c r="C6909" s="2"/>
      <c r="E6909" s="2"/>
    </row>
    <row r="6910" spans="2:5" x14ac:dyDescent="0.35">
      <c r="B6910" s="42"/>
      <c r="C6910" s="2"/>
      <c r="E6910" s="2"/>
    </row>
    <row r="6911" spans="2:5" x14ac:dyDescent="0.35">
      <c r="B6911" s="42"/>
      <c r="C6911" s="2"/>
      <c r="E6911" s="2"/>
    </row>
    <row r="6912" spans="2:5" x14ac:dyDescent="0.35">
      <c r="B6912" s="42"/>
      <c r="C6912" s="2"/>
      <c r="E6912" s="2"/>
    </row>
    <row r="6913" spans="2:5" x14ac:dyDescent="0.35">
      <c r="B6913" s="42"/>
      <c r="C6913" s="2"/>
      <c r="E6913" s="2"/>
    </row>
    <row r="6914" spans="2:5" x14ac:dyDescent="0.35">
      <c r="B6914" s="42"/>
      <c r="C6914" s="2"/>
      <c r="E6914" s="2"/>
    </row>
    <row r="6915" spans="2:5" x14ac:dyDescent="0.35">
      <c r="B6915" s="42"/>
      <c r="C6915" s="2"/>
      <c r="E6915" s="2"/>
    </row>
    <row r="6916" spans="2:5" x14ac:dyDescent="0.35">
      <c r="B6916" s="42"/>
      <c r="C6916" s="2"/>
      <c r="E6916" s="2"/>
    </row>
    <row r="6917" spans="2:5" x14ac:dyDescent="0.35">
      <c r="B6917" s="42"/>
      <c r="C6917" s="2"/>
      <c r="E6917" s="2"/>
    </row>
    <row r="6918" spans="2:5" x14ac:dyDescent="0.35">
      <c r="B6918" s="42"/>
      <c r="C6918" s="2"/>
      <c r="E6918" s="2"/>
    </row>
    <row r="6919" spans="2:5" x14ac:dyDescent="0.35">
      <c r="B6919" s="42"/>
      <c r="C6919" s="2"/>
      <c r="E6919" s="2"/>
    </row>
    <row r="6920" spans="2:5" x14ac:dyDescent="0.35">
      <c r="B6920" s="42"/>
      <c r="C6920" s="2"/>
      <c r="E6920" s="2"/>
    </row>
    <row r="6921" spans="2:5" x14ac:dyDescent="0.35">
      <c r="B6921" s="42"/>
      <c r="C6921" s="2"/>
      <c r="E6921" s="2"/>
    </row>
    <row r="6922" spans="2:5" x14ac:dyDescent="0.35">
      <c r="B6922" s="42"/>
      <c r="C6922" s="2"/>
      <c r="E6922" s="2"/>
    </row>
    <row r="6923" spans="2:5" x14ac:dyDescent="0.35">
      <c r="B6923" s="42"/>
      <c r="C6923" s="2"/>
      <c r="E6923" s="2"/>
    </row>
    <row r="6924" spans="2:5" x14ac:dyDescent="0.35">
      <c r="B6924" s="42"/>
      <c r="C6924" s="2"/>
      <c r="E6924" s="2"/>
    </row>
    <row r="6925" spans="2:5" x14ac:dyDescent="0.35">
      <c r="B6925" s="42"/>
      <c r="C6925" s="2"/>
      <c r="E6925" s="2"/>
    </row>
    <row r="6926" spans="2:5" x14ac:dyDescent="0.35">
      <c r="B6926" s="42"/>
      <c r="C6926" s="2"/>
      <c r="E6926" s="2"/>
    </row>
    <row r="6927" spans="2:5" x14ac:dyDescent="0.35">
      <c r="B6927" s="42"/>
      <c r="C6927" s="2"/>
      <c r="E6927" s="2"/>
    </row>
    <row r="6928" spans="2:5" x14ac:dyDescent="0.35">
      <c r="B6928" s="42"/>
      <c r="C6928" s="2"/>
      <c r="E6928" s="2"/>
    </row>
    <row r="6929" spans="2:5" x14ac:dyDescent="0.35">
      <c r="B6929" s="42"/>
      <c r="C6929" s="2"/>
      <c r="E6929" s="2"/>
    </row>
    <row r="6930" spans="2:5" x14ac:dyDescent="0.35">
      <c r="B6930" s="42"/>
      <c r="C6930" s="2"/>
      <c r="E6930" s="2"/>
    </row>
    <row r="6931" spans="2:5" x14ac:dyDescent="0.35">
      <c r="B6931" s="42"/>
      <c r="C6931" s="2"/>
      <c r="E6931" s="2"/>
    </row>
    <row r="6932" spans="2:5" x14ac:dyDescent="0.35">
      <c r="B6932" s="42"/>
      <c r="C6932" s="2"/>
      <c r="E6932" s="2"/>
    </row>
    <row r="6933" spans="2:5" x14ac:dyDescent="0.35">
      <c r="B6933" s="42"/>
      <c r="C6933" s="2"/>
      <c r="E6933" s="2"/>
    </row>
    <row r="6934" spans="2:5" x14ac:dyDescent="0.35">
      <c r="B6934" s="42"/>
      <c r="C6934" s="2"/>
      <c r="E6934" s="2"/>
    </row>
    <row r="6935" spans="2:5" x14ac:dyDescent="0.35">
      <c r="B6935" s="42"/>
      <c r="C6935" s="2"/>
      <c r="E6935" s="2"/>
    </row>
    <row r="6936" spans="2:5" x14ac:dyDescent="0.35">
      <c r="B6936" s="42"/>
      <c r="C6936" s="2"/>
      <c r="E6936" s="2"/>
    </row>
    <row r="6937" spans="2:5" x14ac:dyDescent="0.35">
      <c r="B6937" s="42"/>
      <c r="C6937" s="2"/>
      <c r="E6937" s="2"/>
    </row>
    <row r="6938" spans="2:5" x14ac:dyDescent="0.35">
      <c r="B6938" s="42"/>
      <c r="C6938" s="2"/>
      <c r="E6938" s="2"/>
    </row>
    <row r="6939" spans="2:5" x14ac:dyDescent="0.35">
      <c r="B6939" s="42"/>
      <c r="C6939" s="2"/>
      <c r="E6939" s="2"/>
    </row>
    <row r="6940" spans="2:5" x14ac:dyDescent="0.35">
      <c r="B6940" s="42"/>
      <c r="C6940" s="2"/>
      <c r="E6940" s="2"/>
    </row>
    <row r="6941" spans="2:5" x14ac:dyDescent="0.35">
      <c r="B6941" s="42"/>
      <c r="C6941" s="2"/>
      <c r="E6941" s="2"/>
    </row>
    <row r="6942" spans="2:5" x14ac:dyDescent="0.35">
      <c r="B6942" s="42"/>
      <c r="C6942" s="2"/>
      <c r="E6942" s="2"/>
    </row>
    <row r="6943" spans="2:5" x14ac:dyDescent="0.35">
      <c r="B6943" s="42"/>
      <c r="C6943" s="2"/>
      <c r="E6943" s="2"/>
    </row>
    <row r="6944" spans="2:5" x14ac:dyDescent="0.35">
      <c r="B6944" s="42"/>
      <c r="C6944" s="2"/>
      <c r="E6944" s="2"/>
    </row>
    <row r="6945" spans="2:5" x14ac:dyDescent="0.35">
      <c r="B6945" s="42"/>
      <c r="C6945" s="2"/>
      <c r="E6945" s="2"/>
    </row>
    <row r="6946" spans="2:5" x14ac:dyDescent="0.35">
      <c r="B6946" s="42"/>
      <c r="C6946" s="2"/>
      <c r="E6946" s="2"/>
    </row>
    <row r="6947" spans="2:5" x14ac:dyDescent="0.35">
      <c r="B6947" s="42"/>
      <c r="C6947" s="2"/>
      <c r="E6947" s="2"/>
    </row>
    <row r="6948" spans="2:5" x14ac:dyDescent="0.35">
      <c r="B6948" s="42"/>
      <c r="C6948" s="2"/>
      <c r="E6948" s="2"/>
    </row>
    <row r="6949" spans="2:5" x14ac:dyDescent="0.35">
      <c r="B6949" s="42"/>
      <c r="C6949" s="2"/>
      <c r="E6949" s="2"/>
    </row>
    <row r="6950" spans="2:5" x14ac:dyDescent="0.35">
      <c r="B6950" s="42"/>
      <c r="C6950" s="2"/>
      <c r="E6950" s="2"/>
    </row>
    <row r="6951" spans="2:5" x14ac:dyDescent="0.35">
      <c r="B6951" s="42"/>
      <c r="C6951" s="2"/>
      <c r="E6951" s="2"/>
    </row>
    <row r="6952" spans="2:5" x14ac:dyDescent="0.35">
      <c r="B6952" s="42"/>
      <c r="C6952" s="2"/>
      <c r="E6952" s="2"/>
    </row>
    <row r="6953" spans="2:5" x14ac:dyDescent="0.35">
      <c r="B6953" s="42"/>
      <c r="C6953" s="2"/>
      <c r="E6953" s="2"/>
    </row>
    <row r="6954" spans="2:5" x14ac:dyDescent="0.35">
      <c r="B6954" s="42"/>
      <c r="C6954" s="2"/>
      <c r="E6954" s="2"/>
    </row>
    <row r="6955" spans="2:5" x14ac:dyDescent="0.35">
      <c r="B6955" s="42"/>
      <c r="C6955" s="2"/>
      <c r="E6955" s="2"/>
    </row>
    <row r="6956" spans="2:5" x14ac:dyDescent="0.35">
      <c r="B6956" s="42"/>
      <c r="C6956" s="2"/>
      <c r="E6956" s="2"/>
    </row>
    <row r="6957" spans="2:5" x14ac:dyDescent="0.35">
      <c r="B6957" s="42"/>
      <c r="C6957" s="2"/>
      <c r="E6957" s="2"/>
    </row>
    <row r="6958" spans="2:5" x14ac:dyDescent="0.35">
      <c r="B6958" s="42"/>
      <c r="C6958" s="2"/>
      <c r="E6958" s="2"/>
    </row>
    <row r="6959" spans="2:5" x14ac:dyDescent="0.35">
      <c r="B6959" s="42"/>
      <c r="C6959" s="2"/>
      <c r="E6959" s="2"/>
    </row>
    <row r="6960" spans="2:5" x14ac:dyDescent="0.35">
      <c r="B6960" s="42"/>
      <c r="C6960" s="2"/>
      <c r="E6960" s="2"/>
    </row>
    <row r="6961" spans="2:5" x14ac:dyDescent="0.35">
      <c r="B6961" s="42"/>
      <c r="C6961" s="2"/>
      <c r="E6961" s="2"/>
    </row>
    <row r="6962" spans="2:5" x14ac:dyDescent="0.35">
      <c r="B6962" s="42"/>
      <c r="C6962" s="2"/>
      <c r="E6962" s="2"/>
    </row>
    <row r="6963" spans="2:5" x14ac:dyDescent="0.35">
      <c r="B6963" s="42"/>
      <c r="C6963" s="2"/>
      <c r="E6963" s="2"/>
    </row>
    <row r="6964" spans="2:5" x14ac:dyDescent="0.35">
      <c r="B6964" s="42"/>
      <c r="C6964" s="2"/>
      <c r="E6964" s="2"/>
    </row>
    <row r="6965" spans="2:5" x14ac:dyDescent="0.35">
      <c r="B6965" s="42"/>
      <c r="C6965" s="2"/>
      <c r="E6965" s="2"/>
    </row>
    <row r="6966" spans="2:5" x14ac:dyDescent="0.35">
      <c r="B6966" s="42"/>
      <c r="C6966" s="2"/>
      <c r="E6966" s="2"/>
    </row>
    <row r="6967" spans="2:5" x14ac:dyDescent="0.35">
      <c r="B6967" s="42"/>
      <c r="C6967" s="2"/>
      <c r="E6967" s="2"/>
    </row>
    <row r="6968" spans="2:5" x14ac:dyDescent="0.35">
      <c r="B6968" s="42"/>
      <c r="C6968" s="2"/>
      <c r="E6968" s="2"/>
    </row>
    <row r="6969" spans="2:5" x14ac:dyDescent="0.35">
      <c r="B6969" s="42"/>
      <c r="C6969" s="2"/>
      <c r="E6969" s="2"/>
    </row>
    <row r="6970" spans="2:5" x14ac:dyDescent="0.35">
      <c r="B6970" s="42"/>
      <c r="C6970" s="2"/>
      <c r="E6970" s="2"/>
    </row>
    <row r="6971" spans="2:5" x14ac:dyDescent="0.35">
      <c r="B6971" s="42"/>
      <c r="C6971" s="2"/>
      <c r="E6971" s="2"/>
    </row>
    <row r="6972" spans="2:5" x14ac:dyDescent="0.35">
      <c r="B6972" s="42"/>
      <c r="C6972" s="2"/>
      <c r="E6972" s="2"/>
    </row>
    <row r="6973" spans="2:5" x14ac:dyDescent="0.35">
      <c r="B6973" s="42"/>
      <c r="C6973" s="2"/>
      <c r="E6973" s="2"/>
    </row>
    <row r="6974" spans="2:5" x14ac:dyDescent="0.35">
      <c r="B6974" s="42"/>
      <c r="C6974" s="2"/>
      <c r="E6974" s="2"/>
    </row>
    <row r="6975" spans="2:5" x14ac:dyDescent="0.35">
      <c r="B6975" s="42"/>
      <c r="C6975" s="2"/>
      <c r="E6975" s="2"/>
    </row>
    <row r="6976" spans="2:5" x14ac:dyDescent="0.35">
      <c r="B6976" s="42"/>
      <c r="C6976" s="2"/>
      <c r="E6976" s="2"/>
    </row>
    <row r="6977" spans="2:5" x14ac:dyDescent="0.35">
      <c r="B6977" s="42"/>
      <c r="C6977" s="2"/>
      <c r="E6977" s="2"/>
    </row>
    <row r="6978" spans="2:5" x14ac:dyDescent="0.35">
      <c r="B6978" s="42"/>
      <c r="C6978" s="2"/>
      <c r="E6978" s="2"/>
    </row>
    <row r="6979" spans="2:5" x14ac:dyDescent="0.35">
      <c r="B6979" s="42"/>
      <c r="C6979" s="2"/>
      <c r="E6979" s="2"/>
    </row>
    <row r="6980" spans="2:5" x14ac:dyDescent="0.35">
      <c r="B6980" s="42"/>
      <c r="C6980" s="2"/>
      <c r="E6980" s="2"/>
    </row>
    <row r="6981" spans="2:5" x14ac:dyDescent="0.35">
      <c r="B6981" s="42"/>
      <c r="C6981" s="2"/>
      <c r="E6981" s="2"/>
    </row>
    <row r="6982" spans="2:5" x14ac:dyDescent="0.35">
      <c r="B6982" s="42"/>
      <c r="C6982" s="2"/>
      <c r="E6982" s="2"/>
    </row>
    <row r="6983" spans="2:5" x14ac:dyDescent="0.35">
      <c r="B6983" s="42"/>
      <c r="C6983" s="2"/>
      <c r="E6983" s="2"/>
    </row>
    <row r="6984" spans="2:5" x14ac:dyDescent="0.35">
      <c r="B6984" s="42"/>
      <c r="C6984" s="2"/>
      <c r="E6984" s="2"/>
    </row>
    <row r="6985" spans="2:5" x14ac:dyDescent="0.35">
      <c r="B6985" s="42"/>
      <c r="C6985" s="2"/>
      <c r="E6985" s="2"/>
    </row>
    <row r="6986" spans="2:5" x14ac:dyDescent="0.35">
      <c r="B6986" s="42"/>
      <c r="C6986" s="2"/>
      <c r="E6986" s="2"/>
    </row>
    <row r="6987" spans="2:5" x14ac:dyDescent="0.35">
      <c r="B6987" s="42"/>
      <c r="C6987" s="2"/>
      <c r="E6987" s="2"/>
    </row>
    <row r="6988" spans="2:5" x14ac:dyDescent="0.35">
      <c r="B6988" s="42"/>
      <c r="C6988" s="2"/>
      <c r="E6988" s="2"/>
    </row>
    <row r="6989" spans="2:5" x14ac:dyDescent="0.35">
      <c r="B6989" s="42"/>
      <c r="C6989" s="2"/>
      <c r="E6989" s="2"/>
    </row>
    <row r="6990" spans="2:5" x14ac:dyDescent="0.35">
      <c r="B6990" s="42"/>
      <c r="C6990" s="2"/>
      <c r="E6990" s="2"/>
    </row>
    <row r="6991" spans="2:5" x14ac:dyDescent="0.35">
      <c r="B6991" s="42"/>
      <c r="C6991" s="2"/>
      <c r="E6991" s="2"/>
    </row>
    <row r="6992" spans="2:5" x14ac:dyDescent="0.35">
      <c r="B6992" s="42"/>
      <c r="C6992" s="2"/>
      <c r="E6992" s="2"/>
    </row>
    <row r="6993" spans="2:5" x14ac:dyDescent="0.35">
      <c r="B6993" s="42"/>
      <c r="C6993" s="2"/>
      <c r="E6993" s="2"/>
    </row>
    <row r="6994" spans="2:5" x14ac:dyDescent="0.35">
      <c r="B6994" s="42"/>
      <c r="C6994" s="2"/>
      <c r="E6994" s="2"/>
    </row>
    <row r="6995" spans="2:5" x14ac:dyDescent="0.35">
      <c r="B6995" s="42"/>
      <c r="C6995" s="2"/>
      <c r="E6995" s="2"/>
    </row>
    <row r="6996" spans="2:5" x14ac:dyDescent="0.35">
      <c r="B6996" s="42"/>
      <c r="C6996" s="2"/>
      <c r="E6996" s="2"/>
    </row>
    <row r="6997" spans="2:5" x14ac:dyDescent="0.35">
      <c r="B6997" s="42"/>
      <c r="C6997" s="2"/>
      <c r="E6997" s="2"/>
    </row>
    <row r="6998" spans="2:5" x14ac:dyDescent="0.35">
      <c r="B6998" s="42"/>
      <c r="C6998" s="2"/>
      <c r="E6998" s="2"/>
    </row>
    <row r="6999" spans="2:5" x14ac:dyDescent="0.35">
      <c r="B6999" s="42"/>
      <c r="C6999" s="2"/>
      <c r="E6999" s="2"/>
    </row>
    <row r="7000" spans="2:5" x14ac:dyDescent="0.35">
      <c r="B7000" s="42"/>
      <c r="C7000" s="2"/>
      <c r="E7000" s="2"/>
    </row>
    <row r="7001" spans="2:5" x14ac:dyDescent="0.35">
      <c r="B7001" s="42"/>
      <c r="C7001" s="2"/>
      <c r="E7001" s="2"/>
    </row>
    <row r="7002" spans="2:5" x14ac:dyDescent="0.35">
      <c r="B7002" s="42"/>
      <c r="C7002" s="2"/>
      <c r="E7002" s="2"/>
    </row>
    <row r="7003" spans="2:5" x14ac:dyDescent="0.35">
      <c r="B7003" s="42"/>
      <c r="C7003" s="2"/>
      <c r="E7003" s="2"/>
    </row>
    <row r="7004" spans="2:5" x14ac:dyDescent="0.35">
      <c r="B7004" s="42"/>
      <c r="C7004" s="2"/>
      <c r="E7004" s="2"/>
    </row>
    <row r="7005" spans="2:5" x14ac:dyDescent="0.35">
      <c r="B7005" s="42"/>
      <c r="C7005" s="2"/>
      <c r="E7005" s="2"/>
    </row>
    <row r="7006" spans="2:5" x14ac:dyDescent="0.35">
      <c r="B7006" s="42"/>
      <c r="C7006" s="2"/>
      <c r="E7006" s="2"/>
    </row>
    <row r="7007" spans="2:5" x14ac:dyDescent="0.35">
      <c r="B7007" s="42"/>
      <c r="C7007" s="2"/>
      <c r="E7007" s="2"/>
    </row>
    <row r="7008" spans="2:5" x14ac:dyDescent="0.35">
      <c r="B7008" s="42"/>
      <c r="C7008" s="2"/>
      <c r="E7008" s="2"/>
    </row>
    <row r="7009" spans="2:5" x14ac:dyDescent="0.35">
      <c r="B7009" s="42"/>
      <c r="C7009" s="2"/>
      <c r="E7009" s="2"/>
    </row>
    <row r="7010" spans="2:5" x14ac:dyDescent="0.35">
      <c r="B7010" s="42"/>
      <c r="C7010" s="2"/>
      <c r="E7010" s="2"/>
    </row>
    <row r="7011" spans="2:5" x14ac:dyDescent="0.35">
      <c r="B7011" s="42"/>
      <c r="C7011" s="2"/>
      <c r="E7011" s="2"/>
    </row>
    <row r="7012" spans="2:5" x14ac:dyDescent="0.35">
      <c r="B7012" s="42"/>
      <c r="C7012" s="2"/>
      <c r="E7012" s="2"/>
    </row>
    <row r="7013" spans="2:5" x14ac:dyDescent="0.35">
      <c r="B7013" s="42"/>
      <c r="C7013" s="2"/>
      <c r="E7013" s="2"/>
    </row>
    <row r="7014" spans="2:5" x14ac:dyDescent="0.35">
      <c r="B7014" s="42"/>
      <c r="C7014" s="2"/>
      <c r="E7014" s="2"/>
    </row>
    <row r="7015" spans="2:5" x14ac:dyDescent="0.35">
      <c r="B7015" s="42"/>
      <c r="C7015" s="2"/>
      <c r="E7015" s="2"/>
    </row>
    <row r="7016" spans="2:5" x14ac:dyDescent="0.35">
      <c r="B7016" s="42"/>
      <c r="C7016" s="2"/>
      <c r="E7016" s="2"/>
    </row>
    <row r="7017" spans="2:5" x14ac:dyDescent="0.35">
      <c r="B7017" s="42"/>
      <c r="C7017" s="2"/>
      <c r="E7017" s="2"/>
    </row>
    <row r="7018" spans="2:5" x14ac:dyDescent="0.35">
      <c r="B7018" s="42"/>
      <c r="C7018" s="2"/>
      <c r="E7018" s="2"/>
    </row>
    <row r="7019" spans="2:5" x14ac:dyDescent="0.35">
      <c r="B7019" s="42"/>
      <c r="C7019" s="2"/>
      <c r="E7019" s="2"/>
    </row>
    <row r="7020" spans="2:5" x14ac:dyDescent="0.35">
      <c r="B7020" s="42"/>
      <c r="C7020" s="2"/>
      <c r="E7020" s="2"/>
    </row>
    <row r="7021" spans="2:5" x14ac:dyDescent="0.35">
      <c r="B7021" s="42"/>
      <c r="C7021" s="2"/>
      <c r="E7021" s="2"/>
    </row>
    <row r="7022" spans="2:5" x14ac:dyDescent="0.35">
      <c r="B7022" s="42"/>
      <c r="C7022" s="2"/>
      <c r="E7022" s="2"/>
    </row>
    <row r="7023" spans="2:5" x14ac:dyDescent="0.35">
      <c r="B7023" s="42"/>
      <c r="C7023" s="2"/>
      <c r="E7023" s="2"/>
    </row>
    <row r="7024" spans="2:5" x14ac:dyDescent="0.35">
      <c r="B7024" s="42"/>
      <c r="C7024" s="2"/>
      <c r="E7024" s="2"/>
    </row>
    <row r="7025" spans="2:5" x14ac:dyDescent="0.35">
      <c r="B7025" s="42"/>
      <c r="C7025" s="2"/>
      <c r="E7025" s="2"/>
    </row>
    <row r="7026" spans="2:5" x14ac:dyDescent="0.35">
      <c r="B7026" s="42"/>
      <c r="C7026" s="2"/>
      <c r="E7026" s="2"/>
    </row>
    <row r="7027" spans="2:5" x14ac:dyDescent="0.35">
      <c r="B7027" s="42"/>
      <c r="C7027" s="2"/>
      <c r="E7027" s="2"/>
    </row>
    <row r="7028" spans="2:5" x14ac:dyDescent="0.35">
      <c r="B7028" s="42"/>
      <c r="C7028" s="2"/>
      <c r="E7028" s="2"/>
    </row>
    <row r="7029" spans="2:5" x14ac:dyDescent="0.35">
      <c r="B7029" s="42"/>
      <c r="C7029" s="2"/>
      <c r="E7029" s="2"/>
    </row>
    <row r="7030" spans="2:5" x14ac:dyDescent="0.35">
      <c r="B7030" s="42"/>
      <c r="C7030" s="2"/>
      <c r="E7030" s="2"/>
    </row>
    <row r="7031" spans="2:5" x14ac:dyDescent="0.35">
      <c r="B7031" s="42"/>
      <c r="C7031" s="2"/>
      <c r="E7031" s="2"/>
    </row>
    <row r="7032" spans="2:5" x14ac:dyDescent="0.35">
      <c r="B7032" s="42"/>
      <c r="C7032" s="2"/>
      <c r="E7032" s="2"/>
    </row>
    <row r="7033" spans="2:5" x14ac:dyDescent="0.35">
      <c r="B7033" s="42"/>
      <c r="C7033" s="2"/>
      <c r="E7033" s="2"/>
    </row>
    <row r="7034" spans="2:5" x14ac:dyDescent="0.35">
      <c r="B7034" s="42"/>
      <c r="C7034" s="2"/>
      <c r="E7034" s="2"/>
    </row>
    <row r="7035" spans="2:5" x14ac:dyDescent="0.35">
      <c r="B7035" s="42"/>
      <c r="C7035" s="2"/>
      <c r="E7035" s="2"/>
    </row>
    <row r="7036" spans="2:5" x14ac:dyDescent="0.35">
      <c r="B7036" s="42"/>
      <c r="C7036" s="2"/>
      <c r="E7036" s="2"/>
    </row>
    <row r="7037" spans="2:5" x14ac:dyDescent="0.35">
      <c r="B7037" s="42"/>
      <c r="C7037" s="2"/>
      <c r="E7037" s="2"/>
    </row>
    <row r="7038" spans="2:5" x14ac:dyDescent="0.35">
      <c r="B7038" s="42"/>
      <c r="C7038" s="2"/>
      <c r="E7038" s="2"/>
    </row>
    <row r="7039" spans="2:5" x14ac:dyDescent="0.35">
      <c r="B7039" s="42"/>
      <c r="C7039" s="2"/>
      <c r="E7039" s="2"/>
    </row>
    <row r="7040" spans="2:5" x14ac:dyDescent="0.35">
      <c r="B7040" s="42"/>
      <c r="C7040" s="2"/>
      <c r="E7040" s="2"/>
    </row>
    <row r="7041" spans="2:5" x14ac:dyDescent="0.35">
      <c r="B7041" s="42"/>
      <c r="C7041" s="2"/>
      <c r="E7041" s="2"/>
    </row>
    <row r="7042" spans="2:5" x14ac:dyDescent="0.35">
      <c r="B7042" s="42"/>
      <c r="C7042" s="2"/>
      <c r="E7042" s="2"/>
    </row>
    <row r="7043" spans="2:5" x14ac:dyDescent="0.35">
      <c r="B7043" s="42"/>
      <c r="C7043" s="2"/>
      <c r="E7043" s="2"/>
    </row>
    <row r="7044" spans="2:5" x14ac:dyDescent="0.35">
      <c r="B7044" s="42"/>
      <c r="C7044" s="2"/>
      <c r="E7044" s="2"/>
    </row>
    <row r="7045" spans="2:5" x14ac:dyDescent="0.35">
      <c r="B7045" s="42"/>
      <c r="C7045" s="2"/>
      <c r="E7045" s="2"/>
    </row>
    <row r="7046" spans="2:5" x14ac:dyDescent="0.35">
      <c r="B7046" s="42"/>
      <c r="C7046" s="2"/>
      <c r="E7046" s="2"/>
    </row>
    <row r="7047" spans="2:5" x14ac:dyDescent="0.35">
      <c r="B7047" s="42"/>
      <c r="C7047" s="2"/>
      <c r="E7047" s="2"/>
    </row>
    <row r="7048" spans="2:5" x14ac:dyDescent="0.35">
      <c r="B7048" s="42"/>
      <c r="C7048" s="2"/>
      <c r="E7048" s="2"/>
    </row>
    <row r="7049" spans="2:5" x14ac:dyDescent="0.35">
      <c r="B7049" s="42"/>
      <c r="C7049" s="2"/>
      <c r="E7049" s="2"/>
    </row>
    <row r="7050" spans="2:5" x14ac:dyDescent="0.35">
      <c r="B7050" s="42"/>
      <c r="C7050" s="2"/>
      <c r="E7050" s="2"/>
    </row>
    <row r="7051" spans="2:5" x14ac:dyDescent="0.35">
      <c r="B7051" s="42"/>
      <c r="C7051" s="2"/>
      <c r="E7051" s="2"/>
    </row>
    <row r="7052" spans="2:5" x14ac:dyDescent="0.35">
      <c r="B7052" s="42"/>
      <c r="C7052" s="2"/>
      <c r="E7052" s="2"/>
    </row>
    <row r="7053" spans="2:5" x14ac:dyDescent="0.35">
      <c r="B7053" s="42"/>
      <c r="C7053" s="2"/>
      <c r="E7053" s="2"/>
    </row>
    <row r="7054" spans="2:5" x14ac:dyDescent="0.35">
      <c r="B7054" s="42"/>
      <c r="C7054" s="2"/>
      <c r="E7054" s="2"/>
    </row>
    <row r="7055" spans="2:5" x14ac:dyDescent="0.35">
      <c r="B7055" s="42"/>
      <c r="C7055" s="2"/>
      <c r="E7055" s="2"/>
    </row>
    <row r="7056" spans="2:5" x14ac:dyDescent="0.35">
      <c r="B7056" s="42"/>
      <c r="C7056" s="2"/>
      <c r="E7056" s="2"/>
    </row>
    <row r="7057" spans="2:5" x14ac:dyDescent="0.35">
      <c r="B7057" s="42"/>
      <c r="C7057" s="2"/>
      <c r="E7057" s="2"/>
    </row>
    <row r="7058" spans="2:5" x14ac:dyDescent="0.35">
      <c r="B7058" s="42"/>
      <c r="C7058" s="2"/>
      <c r="E7058" s="2"/>
    </row>
    <row r="7059" spans="2:5" x14ac:dyDescent="0.35">
      <c r="B7059" s="42"/>
      <c r="C7059" s="2"/>
      <c r="E7059" s="2"/>
    </row>
    <row r="7060" spans="2:5" x14ac:dyDescent="0.35">
      <c r="B7060" s="42"/>
      <c r="C7060" s="2"/>
      <c r="E7060" s="2"/>
    </row>
    <row r="7061" spans="2:5" x14ac:dyDescent="0.35">
      <c r="B7061" s="42"/>
      <c r="C7061" s="2"/>
      <c r="E7061" s="2"/>
    </row>
    <row r="7062" spans="2:5" x14ac:dyDescent="0.35">
      <c r="B7062" s="42"/>
      <c r="C7062" s="2"/>
      <c r="E7062" s="2"/>
    </row>
    <row r="7063" spans="2:5" x14ac:dyDescent="0.35">
      <c r="B7063" s="42"/>
      <c r="C7063" s="2"/>
      <c r="E7063" s="2"/>
    </row>
    <row r="7064" spans="2:5" x14ac:dyDescent="0.35">
      <c r="B7064" s="42"/>
      <c r="C7064" s="2"/>
      <c r="E7064" s="2"/>
    </row>
    <row r="7065" spans="2:5" x14ac:dyDescent="0.35">
      <c r="B7065" s="42"/>
      <c r="C7065" s="2"/>
      <c r="E7065" s="2"/>
    </row>
    <row r="7066" spans="2:5" x14ac:dyDescent="0.35">
      <c r="B7066" s="42"/>
      <c r="C7066" s="2"/>
      <c r="E7066" s="2"/>
    </row>
    <row r="7067" spans="2:5" x14ac:dyDescent="0.35">
      <c r="B7067" s="42"/>
      <c r="C7067" s="2"/>
      <c r="E7067" s="2"/>
    </row>
    <row r="7068" spans="2:5" x14ac:dyDescent="0.35">
      <c r="B7068" s="42"/>
      <c r="C7068" s="2"/>
      <c r="E7068" s="2"/>
    </row>
    <row r="7069" spans="2:5" x14ac:dyDescent="0.35">
      <c r="B7069" s="42"/>
      <c r="C7069" s="2"/>
      <c r="E7069" s="2"/>
    </row>
    <row r="7070" spans="2:5" x14ac:dyDescent="0.35">
      <c r="B7070" s="42"/>
      <c r="C7070" s="2"/>
      <c r="E7070" s="2"/>
    </row>
    <row r="7071" spans="2:5" x14ac:dyDescent="0.35">
      <c r="B7071" s="42"/>
      <c r="C7071" s="2"/>
      <c r="E7071" s="2"/>
    </row>
    <row r="7072" spans="2:5" x14ac:dyDescent="0.35">
      <c r="B7072" s="42"/>
      <c r="C7072" s="2"/>
      <c r="E7072" s="2"/>
    </row>
    <row r="7073" spans="2:5" x14ac:dyDescent="0.35">
      <c r="B7073" s="42"/>
      <c r="C7073" s="2"/>
      <c r="E7073" s="2"/>
    </row>
    <row r="7074" spans="2:5" x14ac:dyDescent="0.35">
      <c r="B7074" s="42"/>
      <c r="C7074" s="2"/>
      <c r="E7074" s="2"/>
    </row>
    <row r="7075" spans="2:5" x14ac:dyDescent="0.35">
      <c r="B7075" s="42"/>
      <c r="C7075" s="2"/>
      <c r="E7075" s="2"/>
    </row>
    <row r="7076" spans="2:5" x14ac:dyDescent="0.35">
      <c r="B7076" s="42"/>
      <c r="C7076" s="2"/>
      <c r="E7076" s="2"/>
    </row>
    <row r="7077" spans="2:5" x14ac:dyDescent="0.35">
      <c r="B7077" s="42"/>
      <c r="C7077" s="2"/>
      <c r="E7077" s="2"/>
    </row>
    <row r="7078" spans="2:5" x14ac:dyDescent="0.35">
      <c r="B7078" s="42"/>
      <c r="C7078" s="2"/>
      <c r="E7078" s="2"/>
    </row>
    <row r="7079" spans="2:5" x14ac:dyDescent="0.35">
      <c r="B7079" s="42"/>
      <c r="C7079" s="2"/>
      <c r="E7079" s="2"/>
    </row>
    <row r="7080" spans="2:5" x14ac:dyDescent="0.35">
      <c r="B7080" s="42"/>
      <c r="C7080" s="2"/>
      <c r="E7080" s="2"/>
    </row>
    <row r="7081" spans="2:5" x14ac:dyDescent="0.35">
      <c r="B7081" s="42"/>
      <c r="C7081" s="2"/>
      <c r="E7081" s="2"/>
    </row>
    <row r="7082" spans="2:5" x14ac:dyDescent="0.35">
      <c r="B7082" s="42"/>
      <c r="C7082" s="2"/>
      <c r="E7082" s="2"/>
    </row>
    <row r="7083" spans="2:5" x14ac:dyDescent="0.35">
      <c r="B7083" s="42"/>
      <c r="C7083" s="2"/>
      <c r="E7083" s="2"/>
    </row>
    <row r="7084" spans="2:5" x14ac:dyDescent="0.35">
      <c r="B7084" s="42"/>
      <c r="C7084" s="2"/>
      <c r="E7084" s="2"/>
    </row>
    <row r="7085" spans="2:5" x14ac:dyDescent="0.35">
      <c r="B7085" s="42"/>
      <c r="C7085" s="2"/>
      <c r="E7085" s="2"/>
    </row>
    <row r="7086" spans="2:5" x14ac:dyDescent="0.35">
      <c r="B7086" s="42"/>
      <c r="C7086" s="2"/>
      <c r="E7086" s="2"/>
    </row>
    <row r="7087" spans="2:5" x14ac:dyDescent="0.35">
      <c r="B7087" s="42"/>
      <c r="C7087" s="2"/>
      <c r="E7087" s="2"/>
    </row>
    <row r="7088" spans="2:5" x14ac:dyDescent="0.35">
      <c r="B7088" s="42"/>
      <c r="C7088" s="2"/>
      <c r="E7088" s="2"/>
    </row>
    <row r="7089" spans="2:5" x14ac:dyDescent="0.35">
      <c r="B7089" s="42"/>
      <c r="C7089" s="2"/>
      <c r="E7089" s="2"/>
    </row>
    <row r="7090" spans="2:5" x14ac:dyDescent="0.35">
      <c r="B7090" s="42"/>
      <c r="C7090" s="2"/>
      <c r="E7090" s="2"/>
    </row>
    <row r="7091" spans="2:5" x14ac:dyDescent="0.35">
      <c r="B7091" s="42"/>
      <c r="C7091" s="2"/>
      <c r="E7091" s="2"/>
    </row>
    <row r="7092" spans="2:5" x14ac:dyDescent="0.35">
      <c r="B7092" s="42"/>
      <c r="C7092" s="2"/>
      <c r="E7092" s="2"/>
    </row>
    <row r="7093" spans="2:5" x14ac:dyDescent="0.35">
      <c r="B7093" s="42"/>
      <c r="C7093" s="2"/>
      <c r="E7093" s="2"/>
    </row>
    <row r="7094" spans="2:5" x14ac:dyDescent="0.35">
      <c r="B7094" s="42"/>
      <c r="C7094" s="2"/>
      <c r="E7094" s="2"/>
    </row>
    <row r="7095" spans="2:5" x14ac:dyDescent="0.35">
      <c r="B7095" s="42"/>
      <c r="C7095" s="2"/>
      <c r="E7095" s="2"/>
    </row>
    <row r="7096" spans="2:5" x14ac:dyDescent="0.35">
      <c r="B7096" s="42"/>
      <c r="C7096" s="2"/>
      <c r="E7096" s="2"/>
    </row>
    <row r="7097" spans="2:5" x14ac:dyDescent="0.35">
      <c r="B7097" s="42"/>
      <c r="C7097" s="2"/>
      <c r="E7097" s="2"/>
    </row>
    <row r="7098" spans="2:5" x14ac:dyDescent="0.35">
      <c r="B7098" s="42"/>
      <c r="C7098" s="2"/>
      <c r="E7098" s="2"/>
    </row>
    <row r="7099" spans="2:5" x14ac:dyDescent="0.35">
      <c r="B7099" s="42"/>
      <c r="C7099" s="2"/>
      <c r="E7099" s="2"/>
    </row>
    <row r="7100" spans="2:5" x14ac:dyDescent="0.35">
      <c r="B7100" s="42"/>
      <c r="C7100" s="2"/>
      <c r="E7100" s="2"/>
    </row>
    <row r="7101" spans="2:5" x14ac:dyDescent="0.35">
      <c r="B7101" s="42"/>
      <c r="C7101" s="2"/>
      <c r="E7101" s="2"/>
    </row>
    <row r="7102" spans="2:5" x14ac:dyDescent="0.35">
      <c r="B7102" s="42"/>
      <c r="C7102" s="2"/>
      <c r="E7102" s="2"/>
    </row>
    <row r="7103" spans="2:5" x14ac:dyDescent="0.35">
      <c r="B7103" s="42"/>
      <c r="C7103" s="2"/>
      <c r="E7103" s="2"/>
    </row>
    <row r="7104" spans="2:5" x14ac:dyDescent="0.35">
      <c r="B7104" s="42"/>
      <c r="C7104" s="2"/>
      <c r="E7104" s="2"/>
    </row>
    <row r="7105" spans="2:5" x14ac:dyDescent="0.35">
      <c r="B7105" s="42"/>
      <c r="C7105" s="2"/>
      <c r="E7105" s="2"/>
    </row>
    <row r="7106" spans="2:5" x14ac:dyDescent="0.35">
      <c r="B7106" s="42"/>
      <c r="C7106" s="2"/>
      <c r="E7106" s="2"/>
    </row>
    <row r="7107" spans="2:5" x14ac:dyDescent="0.35">
      <c r="B7107" s="42"/>
      <c r="C7107" s="2"/>
      <c r="E7107" s="2"/>
    </row>
    <row r="7108" spans="2:5" x14ac:dyDescent="0.35">
      <c r="B7108" s="42"/>
      <c r="C7108" s="2"/>
      <c r="E7108" s="2"/>
    </row>
    <row r="7109" spans="2:5" x14ac:dyDescent="0.35">
      <c r="B7109" s="42"/>
      <c r="C7109" s="2"/>
      <c r="E7109" s="2"/>
    </row>
    <row r="7110" spans="2:5" x14ac:dyDescent="0.35">
      <c r="B7110" s="42"/>
      <c r="C7110" s="2"/>
      <c r="E7110" s="2"/>
    </row>
    <row r="7111" spans="2:5" x14ac:dyDescent="0.35">
      <c r="B7111" s="42"/>
      <c r="C7111" s="2"/>
      <c r="E7111" s="2"/>
    </row>
    <row r="7112" spans="2:5" x14ac:dyDescent="0.35">
      <c r="B7112" s="42"/>
      <c r="C7112" s="2"/>
      <c r="E7112" s="2"/>
    </row>
    <row r="7113" spans="2:5" x14ac:dyDescent="0.35">
      <c r="B7113" s="42"/>
      <c r="C7113" s="2"/>
      <c r="E7113" s="2"/>
    </row>
    <row r="7114" spans="2:5" x14ac:dyDescent="0.35">
      <c r="B7114" s="42"/>
      <c r="C7114" s="2"/>
      <c r="E7114" s="2"/>
    </row>
    <row r="7115" spans="2:5" x14ac:dyDescent="0.35">
      <c r="B7115" s="42"/>
      <c r="C7115" s="2"/>
      <c r="E7115" s="2"/>
    </row>
    <row r="7116" spans="2:5" x14ac:dyDescent="0.35">
      <c r="B7116" s="42"/>
      <c r="C7116" s="2"/>
      <c r="E7116" s="2"/>
    </row>
    <row r="7117" spans="2:5" x14ac:dyDescent="0.35">
      <c r="B7117" s="42"/>
      <c r="C7117" s="2"/>
      <c r="E7117" s="2"/>
    </row>
    <row r="7118" spans="2:5" x14ac:dyDescent="0.35">
      <c r="B7118" s="42"/>
      <c r="C7118" s="2"/>
      <c r="E7118" s="2"/>
    </row>
    <row r="7119" spans="2:5" x14ac:dyDescent="0.35">
      <c r="B7119" s="42"/>
      <c r="C7119" s="2"/>
      <c r="E7119" s="2"/>
    </row>
    <row r="7120" spans="2:5" x14ac:dyDescent="0.35">
      <c r="B7120" s="42"/>
      <c r="C7120" s="2"/>
      <c r="E7120" s="2"/>
    </row>
    <row r="7121" spans="2:5" x14ac:dyDescent="0.35">
      <c r="B7121" s="42"/>
      <c r="C7121" s="2"/>
      <c r="E7121" s="2"/>
    </row>
    <row r="7122" spans="2:5" x14ac:dyDescent="0.35">
      <c r="B7122" s="42"/>
      <c r="C7122" s="2"/>
      <c r="E7122" s="2"/>
    </row>
    <row r="7123" spans="2:5" x14ac:dyDescent="0.35">
      <c r="B7123" s="42"/>
      <c r="C7123" s="2"/>
      <c r="E7123" s="2"/>
    </row>
    <row r="7124" spans="2:5" x14ac:dyDescent="0.35">
      <c r="B7124" s="42"/>
      <c r="C7124" s="2"/>
      <c r="E7124" s="2"/>
    </row>
    <row r="7125" spans="2:5" x14ac:dyDescent="0.35">
      <c r="B7125" s="42"/>
      <c r="C7125" s="2"/>
      <c r="E7125" s="2"/>
    </row>
    <row r="7126" spans="2:5" x14ac:dyDescent="0.35">
      <c r="B7126" s="42"/>
      <c r="C7126" s="2"/>
      <c r="E7126" s="2"/>
    </row>
    <row r="7127" spans="2:5" x14ac:dyDescent="0.35">
      <c r="B7127" s="42"/>
      <c r="C7127" s="2"/>
      <c r="E7127" s="2"/>
    </row>
    <row r="7128" spans="2:5" x14ac:dyDescent="0.35">
      <c r="B7128" s="42"/>
      <c r="C7128" s="2"/>
      <c r="E7128" s="2"/>
    </row>
    <row r="7129" spans="2:5" x14ac:dyDescent="0.35">
      <c r="B7129" s="42"/>
      <c r="C7129" s="2"/>
      <c r="E7129" s="2"/>
    </row>
    <row r="7130" spans="2:5" x14ac:dyDescent="0.35">
      <c r="B7130" s="42"/>
      <c r="C7130" s="2"/>
      <c r="E7130" s="2"/>
    </row>
    <row r="7131" spans="2:5" x14ac:dyDescent="0.35">
      <c r="B7131" s="42"/>
      <c r="C7131" s="2"/>
      <c r="E7131" s="2"/>
    </row>
    <row r="7132" spans="2:5" x14ac:dyDescent="0.35">
      <c r="B7132" s="42"/>
      <c r="C7132" s="2"/>
      <c r="E7132" s="2"/>
    </row>
    <row r="7133" spans="2:5" x14ac:dyDescent="0.35">
      <c r="B7133" s="42"/>
      <c r="C7133" s="2"/>
      <c r="E7133" s="2"/>
    </row>
    <row r="7134" spans="2:5" x14ac:dyDescent="0.35">
      <c r="B7134" s="42"/>
      <c r="C7134" s="2"/>
      <c r="E7134" s="2"/>
    </row>
    <row r="7135" spans="2:5" x14ac:dyDescent="0.35">
      <c r="B7135" s="42"/>
      <c r="C7135" s="2"/>
      <c r="E7135" s="2"/>
    </row>
    <row r="7136" spans="2:5" x14ac:dyDescent="0.35">
      <c r="B7136" s="42"/>
      <c r="C7136" s="2"/>
      <c r="E7136" s="2"/>
    </row>
    <row r="7137" spans="2:5" x14ac:dyDescent="0.35">
      <c r="B7137" s="42"/>
      <c r="C7137" s="2"/>
      <c r="E7137" s="2"/>
    </row>
    <row r="7138" spans="2:5" x14ac:dyDescent="0.35">
      <c r="B7138" s="42"/>
      <c r="C7138" s="2"/>
      <c r="E7138" s="2"/>
    </row>
    <row r="7139" spans="2:5" x14ac:dyDescent="0.35">
      <c r="B7139" s="42"/>
      <c r="C7139" s="2"/>
      <c r="E7139" s="2"/>
    </row>
    <row r="7140" spans="2:5" x14ac:dyDescent="0.35">
      <c r="B7140" s="42"/>
      <c r="C7140" s="2"/>
      <c r="E7140" s="2"/>
    </row>
    <row r="7141" spans="2:5" x14ac:dyDescent="0.35">
      <c r="B7141" s="42"/>
      <c r="C7141" s="2"/>
      <c r="E7141" s="2"/>
    </row>
    <row r="7142" spans="2:5" x14ac:dyDescent="0.35">
      <c r="B7142" s="42"/>
      <c r="C7142" s="2"/>
      <c r="E7142" s="2"/>
    </row>
    <row r="7143" spans="2:5" x14ac:dyDescent="0.35">
      <c r="B7143" s="42"/>
      <c r="C7143" s="2"/>
      <c r="E7143" s="2"/>
    </row>
    <row r="7144" spans="2:5" x14ac:dyDescent="0.35">
      <c r="B7144" s="42"/>
      <c r="C7144" s="2"/>
      <c r="E7144" s="2"/>
    </row>
    <row r="7145" spans="2:5" x14ac:dyDescent="0.35">
      <c r="B7145" s="42"/>
      <c r="C7145" s="2"/>
      <c r="E7145" s="2"/>
    </row>
    <row r="7146" spans="2:5" x14ac:dyDescent="0.35">
      <c r="B7146" s="42"/>
      <c r="C7146" s="2"/>
      <c r="E7146" s="2"/>
    </row>
    <row r="7147" spans="2:5" x14ac:dyDescent="0.35">
      <c r="B7147" s="42"/>
      <c r="C7147" s="2"/>
      <c r="E7147" s="2"/>
    </row>
    <row r="7148" spans="2:5" x14ac:dyDescent="0.35">
      <c r="B7148" s="42"/>
      <c r="C7148" s="2"/>
      <c r="E7148" s="2"/>
    </row>
    <row r="7149" spans="2:5" x14ac:dyDescent="0.35">
      <c r="B7149" s="42"/>
      <c r="C7149" s="2"/>
      <c r="E7149" s="2"/>
    </row>
    <row r="7150" spans="2:5" x14ac:dyDescent="0.35">
      <c r="B7150" s="42"/>
      <c r="C7150" s="2"/>
      <c r="E7150" s="2"/>
    </row>
    <row r="7151" spans="2:5" x14ac:dyDescent="0.35">
      <c r="B7151" s="42"/>
      <c r="C7151" s="2"/>
      <c r="E7151" s="2"/>
    </row>
    <row r="7152" spans="2:5" x14ac:dyDescent="0.35">
      <c r="B7152" s="42"/>
      <c r="C7152" s="2"/>
      <c r="E7152" s="2"/>
    </row>
    <row r="7153" spans="2:5" x14ac:dyDescent="0.35">
      <c r="B7153" s="42"/>
      <c r="C7153" s="2"/>
      <c r="E7153" s="2"/>
    </row>
    <row r="7154" spans="2:5" x14ac:dyDescent="0.35">
      <c r="B7154" s="42"/>
      <c r="C7154" s="2"/>
      <c r="E7154" s="2"/>
    </row>
    <row r="7155" spans="2:5" x14ac:dyDescent="0.35">
      <c r="B7155" s="42"/>
      <c r="C7155" s="2"/>
      <c r="E7155" s="2"/>
    </row>
    <row r="7156" spans="2:5" x14ac:dyDescent="0.35">
      <c r="B7156" s="42"/>
      <c r="C7156" s="2"/>
      <c r="E7156" s="2"/>
    </row>
    <row r="7157" spans="2:5" x14ac:dyDescent="0.35">
      <c r="B7157" s="42"/>
      <c r="C7157" s="2"/>
      <c r="E7157" s="2"/>
    </row>
    <row r="7158" spans="2:5" x14ac:dyDescent="0.35">
      <c r="B7158" s="42"/>
      <c r="C7158" s="2"/>
      <c r="E7158" s="2"/>
    </row>
    <row r="7159" spans="2:5" x14ac:dyDescent="0.35">
      <c r="B7159" s="42"/>
      <c r="C7159" s="2"/>
      <c r="E7159" s="2"/>
    </row>
    <row r="7160" spans="2:5" x14ac:dyDescent="0.35">
      <c r="B7160" s="42"/>
      <c r="C7160" s="2"/>
      <c r="E7160" s="2"/>
    </row>
    <row r="7161" spans="2:5" x14ac:dyDescent="0.35">
      <c r="B7161" s="42"/>
      <c r="C7161" s="2"/>
      <c r="E7161" s="2"/>
    </row>
    <row r="7162" spans="2:5" x14ac:dyDescent="0.35">
      <c r="B7162" s="42"/>
      <c r="C7162" s="2"/>
      <c r="E7162" s="2"/>
    </row>
    <row r="7163" spans="2:5" x14ac:dyDescent="0.35">
      <c r="B7163" s="42"/>
      <c r="C7163" s="2"/>
      <c r="E7163" s="2"/>
    </row>
    <row r="7164" spans="2:5" x14ac:dyDescent="0.35">
      <c r="B7164" s="42"/>
      <c r="C7164" s="2"/>
      <c r="E7164" s="2"/>
    </row>
    <row r="7165" spans="2:5" x14ac:dyDescent="0.35">
      <c r="B7165" s="42"/>
      <c r="C7165" s="2"/>
      <c r="E7165" s="2"/>
    </row>
    <row r="7166" spans="2:5" x14ac:dyDescent="0.35">
      <c r="B7166" s="42"/>
      <c r="C7166" s="2"/>
      <c r="E7166" s="2"/>
    </row>
    <row r="7167" spans="2:5" x14ac:dyDescent="0.35">
      <c r="B7167" s="42"/>
      <c r="C7167" s="2"/>
      <c r="E7167" s="2"/>
    </row>
    <row r="7168" spans="2:5" x14ac:dyDescent="0.35">
      <c r="B7168" s="42"/>
      <c r="C7168" s="2"/>
      <c r="E7168" s="2"/>
    </row>
    <row r="7169" spans="2:5" x14ac:dyDescent="0.35">
      <c r="B7169" s="42"/>
      <c r="C7169" s="2"/>
      <c r="E7169" s="2"/>
    </row>
    <row r="7170" spans="2:5" x14ac:dyDescent="0.35">
      <c r="B7170" s="42"/>
      <c r="C7170" s="2"/>
      <c r="E7170" s="2"/>
    </row>
    <row r="7171" spans="2:5" x14ac:dyDescent="0.35">
      <c r="B7171" s="42"/>
      <c r="C7171" s="2"/>
      <c r="E7171" s="2"/>
    </row>
    <row r="7172" spans="2:5" x14ac:dyDescent="0.35">
      <c r="B7172" s="42"/>
      <c r="C7172" s="2"/>
      <c r="E7172" s="2"/>
    </row>
    <row r="7173" spans="2:5" x14ac:dyDescent="0.35">
      <c r="B7173" s="42"/>
      <c r="C7173" s="2"/>
      <c r="E7173" s="2"/>
    </row>
    <row r="7174" spans="2:5" x14ac:dyDescent="0.35">
      <c r="B7174" s="42"/>
      <c r="C7174" s="2"/>
      <c r="E7174" s="2"/>
    </row>
    <row r="7175" spans="2:5" x14ac:dyDescent="0.35">
      <c r="B7175" s="42"/>
      <c r="C7175" s="2"/>
      <c r="E7175" s="2"/>
    </row>
    <row r="7176" spans="2:5" x14ac:dyDescent="0.35">
      <c r="B7176" s="42"/>
      <c r="C7176" s="2"/>
      <c r="E7176" s="2"/>
    </row>
    <row r="7177" spans="2:5" x14ac:dyDescent="0.35">
      <c r="B7177" s="42"/>
      <c r="C7177" s="2"/>
      <c r="E7177" s="2"/>
    </row>
    <row r="7178" spans="2:5" x14ac:dyDescent="0.35">
      <c r="B7178" s="42"/>
      <c r="C7178" s="2"/>
      <c r="E7178" s="2"/>
    </row>
    <row r="7179" spans="2:5" x14ac:dyDescent="0.35">
      <c r="B7179" s="42"/>
      <c r="C7179" s="2"/>
      <c r="E7179" s="2"/>
    </row>
    <row r="7180" spans="2:5" x14ac:dyDescent="0.35">
      <c r="B7180" s="42"/>
      <c r="C7180" s="2"/>
      <c r="E7180" s="2"/>
    </row>
    <row r="7181" spans="2:5" x14ac:dyDescent="0.35">
      <c r="B7181" s="42"/>
      <c r="C7181" s="2"/>
      <c r="E7181" s="2"/>
    </row>
    <row r="7182" spans="2:5" x14ac:dyDescent="0.35">
      <c r="B7182" s="42"/>
      <c r="C7182" s="2"/>
      <c r="E7182" s="2"/>
    </row>
    <row r="7183" spans="2:5" x14ac:dyDescent="0.35">
      <c r="B7183" s="42"/>
      <c r="C7183" s="2"/>
      <c r="E7183" s="2"/>
    </row>
    <row r="7184" spans="2:5" x14ac:dyDescent="0.35">
      <c r="B7184" s="42"/>
      <c r="C7184" s="2"/>
      <c r="E7184" s="2"/>
    </row>
    <row r="7185" spans="2:5" x14ac:dyDescent="0.35">
      <c r="B7185" s="42"/>
      <c r="C7185" s="2"/>
      <c r="E7185" s="2"/>
    </row>
    <row r="7186" spans="2:5" x14ac:dyDescent="0.35">
      <c r="B7186" s="42"/>
      <c r="C7186" s="2"/>
      <c r="E7186" s="2"/>
    </row>
    <row r="7187" spans="2:5" x14ac:dyDescent="0.35">
      <c r="B7187" s="42"/>
      <c r="C7187" s="2"/>
      <c r="E7187" s="2"/>
    </row>
    <row r="7188" spans="2:5" x14ac:dyDescent="0.35">
      <c r="B7188" s="42"/>
      <c r="C7188" s="2"/>
      <c r="E7188" s="2"/>
    </row>
    <row r="7189" spans="2:5" x14ac:dyDescent="0.35">
      <c r="B7189" s="42"/>
      <c r="C7189" s="2"/>
      <c r="E7189" s="2"/>
    </row>
    <row r="7190" spans="2:5" x14ac:dyDescent="0.35">
      <c r="B7190" s="42"/>
      <c r="C7190" s="2"/>
      <c r="E7190" s="2"/>
    </row>
    <row r="7191" spans="2:5" x14ac:dyDescent="0.35">
      <c r="B7191" s="42"/>
      <c r="C7191" s="2"/>
      <c r="E7191" s="2"/>
    </row>
    <row r="7192" spans="2:5" x14ac:dyDescent="0.35">
      <c r="B7192" s="42"/>
      <c r="C7192" s="2"/>
      <c r="E7192" s="2"/>
    </row>
    <row r="7193" spans="2:5" x14ac:dyDescent="0.35">
      <c r="B7193" s="42"/>
      <c r="C7193" s="2"/>
      <c r="E7193" s="2"/>
    </row>
    <row r="7194" spans="2:5" x14ac:dyDescent="0.35">
      <c r="B7194" s="42"/>
      <c r="C7194" s="2"/>
      <c r="E7194" s="2"/>
    </row>
    <row r="7195" spans="2:5" x14ac:dyDescent="0.35">
      <c r="B7195" s="42"/>
      <c r="C7195" s="2"/>
      <c r="E7195" s="2"/>
    </row>
    <row r="7196" spans="2:5" x14ac:dyDescent="0.35">
      <c r="B7196" s="42"/>
      <c r="C7196" s="2"/>
      <c r="E7196" s="2"/>
    </row>
    <row r="7197" spans="2:5" x14ac:dyDescent="0.35">
      <c r="B7197" s="42"/>
      <c r="C7197" s="2"/>
      <c r="E7197" s="2"/>
    </row>
    <row r="7198" spans="2:5" x14ac:dyDescent="0.35">
      <c r="B7198" s="42"/>
      <c r="C7198" s="2"/>
      <c r="E7198" s="2"/>
    </row>
    <row r="7199" spans="2:5" x14ac:dyDescent="0.35">
      <c r="B7199" s="42"/>
      <c r="C7199" s="2"/>
      <c r="E7199" s="2"/>
    </row>
    <row r="7200" spans="2:5" x14ac:dyDescent="0.35">
      <c r="B7200" s="42"/>
      <c r="C7200" s="2"/>
      <c r="E7200" s="2"/>
    </row>
    <row r="7201" spans="2:5" x14ac:dyDescent="0.35">
      <c r="B7201" s="42"/>
      <c r="C7201" s="2"/>
      <c r="E7201" s="2"/>
    </row>
    <row r="7202" spans="2:5" x14ac:dyDescent="0.35">
      <c r="B7202" s="42"/>
      <c r="C7202" s="2"/>
      <c r="E7202" s="2"/>
    </row>
    <row r="7203" spans="2:5" x14ac:dyDescent="0.35">
      <c r="B7203" s="42"/>
      <c r="C7203" s="2"/>
      <c r="E7203" s="2"/>
    </row>
    <row r="7204" spans="2:5" x14ac:dyDescent="0.35">
      <c r="B7204" s="42"/>
      <c r="C7204" s="2"/>
      <c r="E7204" s="2"/>
    </row>
    <row r="7205" spans="2:5" x14ac:dyDescent="0.35">
      <c r="B7205" s="42"/>
      <c r="C7205" s="2"/>
      <c r="E7205" s="2"/>
    </row>
    <row r="7206" spans="2:5" x14ac:dyDescent="0.35">
      <c r="B7206" s="42"/>
      <c r="C7206" s="2"/>
      <c r="E7206" s="2"/>
    </row>
    <row r="7207" spans="2:5" x14ac:dyDescent="0.35">
      <c r="B7207" s="42"/>
      <c r="C7207" s="2"/>
      <c r="E7207" s="2"/>
    </row>
    <row r="7208" spans="2:5" x14ac:dyDescent="0.35">
      <c r="B7208" s="42"/>
      <c r="C7208" s="2"/>
      <c r="E7208" s="2"/>
    </row>
    <row r="7209" spans="2:5" x14ac:dyDescent="0.35">
      <c r="B7209" s="42"/>
      <c r="C7209" s="2"/>
      <c r="E7209" s="2"/>
    </row>
    <row r="7210" spans="2:5" x14ac:dyDescent="0.35">
      <c r="B7210" s="42"/>
      <c r="C7210" s="2"/>
      <c r="E7210" s="2"/>
    </row>
    <row r="7211" spans="2:5" x14ac:dyDescent="0.35">
      <c r="B7211" s="42"/>
      <c r="C7211" s="2"/>
      <c r="E7211" s="2"/>
    </row>
    <row r="7212" spans="2:5" x14ac:dyDescent="0.35">
      <c r="B7212" s="42"/>
      <c r="C7212" s="2"/>
      <c r="E7212" s="2"/>
    </row>
    <row r="7213" spans="2:5" x14ac:dyDescent="0.35">
      <c r="B7213" s="42"/>
      <c r="C7213" s="2"/>
      <c r="E7213" s="2"/>
    </row>
    <row r="7214" spans="2:5" x14ac:dyDescent="0.35">
      <c r="B7214" s="42"/>
      <c r="C7214" s="2"/>
      <c r="E7214" s="2"/>
    </row>
    <row r="7215" spans="2:5" x14ac:dyDescent="0.35">
      <c r="B7215" s="42"/>
      <c r="C7215" s="2"/>
      <c r="E7215" s="2"/>
    </row>
    <row r="7216" spans="2:5" x14ac:dyDescent="0.35">
      <c r="B7216" s="42"/>
      <c r="C7216" s="2"/>
      <c r="E7216" s="2"/>
    </row>
    <row r="7217" spans="2:5" x14ac:dyDescent="0.35">
      <c r="B7217" s="42"/>
      <c r="C7217" s="2"/>
      <c r="E7217" s="2"/>
    </row>
    <row r="7218" spans="2:5" x14ac:dyDescent="0.35">
      <c r="B7218" s="42"/>
      <c r="C7218" s="2"/>
      <c r="E7218" s="2"/>
    </row>
    <row r="7219" spans="2:5" x14ac:dyDescent="0.35">
      <c r="B7219" s="42"/>
      <c r="C7219" s="2"/>
      <c r="E7219" s="2"/>
    </row>
    <row r="7220" spans="2:5" x14ac:dyDescent="0.35">
      <c r="B7220" s="42"/>
      <c r="C7220" s="2"/>
      <c r="E7220" s="2"/>
    </row>
    <row r="7221" spans="2:5" x14ac:dyDescent="0.35">
      <c r="B7221" s="42"/>
      <c r="C7221" s="2"/>
      <c r="E7221" s="2"/>
    </row>
    <row r="7222" spans="2:5" x14ac:dyDescent="0.35">
      <c r="B7222" s="42"/>
      <c r="C7222" s="2"/>
      <c r="E7222" s="2"/>
    </row>
    <row r="7223" spans="2:5" x14ac:dyDescent="0.35">
      <c r="B7223" s="42"/>
      <c r="C7223" s="2"/>
      <c r="E7223" s="2"/>
    </row>
    <row r="7224" spans="2:5" x14ac:dyDescent="0.35">
      <c r="B7224" s="42"/>
      <c r="C7224" s="2"/>
      <c r="E7224" s="2"/>
    </row>
    <row r="7225" spans="2:5" x14ac:dyDescent="0.35">
      <c r="B7225" s="42"/>
      <c r="C7225" s="2"/>
      <c r="E7225" s="2"/>
    </row>
    <row r="7226" spans="2:5" x14ac:dyDescent="0.35">
      <c r="B7226" s="42"/>
      <c r="C7226" s="2"/>
      <c r="E7226" s="2"/>
    </row>
    <row r="7227" spans="2:5" x14ac:dyDescent="0.35">
      <c r="B7227" s="42"/>
      <c r="C7227" s="2"/>
      <c r="E7227" s="2"/>
    </row>
    <row r="7228" spans="2:5" x14ac:dyDescent="0.35">
      <c r="B7228" s="42"/>
      <c r="C7228" s="2"/>
      <c r="E7228" s="2"/>
    </row>
    <row r="7229" spans="2:5" x14ac:dyDescent="0.35">
      <c r="B7229" s="42"/>
      <c r="C7229" s="2"/>
      <c r="E7229" s="2"/>
    </row>
    <row r="7230" spans="2:5" x14ac:dyDescent="0.35">
      <c r="B7230" s="42"/>
      <c r="C7230" s="2"/>
      <c r="E7230" s="2"/>
    </row>
    <row r="7231" spans="2:5" x14ac:dyDescent="0.35">
      <c r="B7231" s="42"/>
      <c r="C7231" s="2"/>
      <c r="E7231" s="2"/>
    </row>
    <row r="7232" spans="2:5" x14ac:dyDescent="0.35">
      <c r="B7232" s="42"/>
      <c r="C7232" s="2"/>
      <c r="E7232" s="2"/>
    </row>
    <row r="7233" spans="2:5" x14ac:dyDescent="0.35">
      <c r="B7233" s="42"/>
      <c r="C7233" s="2"/>
      <c r="E7233" s="2"/>
    </row>
    <row r="7234" spans="2:5" x14ac:dyDescent="0.35">
      <c r="B7234" s="42"/>
      <c r="C7234" s="2"/>
      <c r="E7234" s="2"/>
    </row>
    <row r="7235" spans="2:5" x14ac:dyDescent="0.35">
      <c r="B7235" s="42"/>
      <c r="C7235" s="2"/>
      <c r="E7235" s="2"/>
    </row>
    <row r="7236" spans="2:5" x14ac:dyDescent="0.35">
      <c r="B7236" s="42"/>
      <c r="C7236" s="2"/>
      <c r="E7236" s="2"/>
    </row>
    <row r="7237" spans="2:5" x14ac:dyDescent="0.35">
      <c r="B7237" s="42"/>
      <c r="C7237" s="2"/>
      <c r="E7237" s="2"/>
    </row>
    <row r="7238" spans="2:5" x14ac:dyDescent="0.35">
      <c r="B7238" s="42"/>
      <c r="C7238" s="2"/>
      <c r="E7238" s="2"/>
    </row>
    <row r="7239" spans="2:5" x14ac:dyDescent="0.35">
      <c r="B7239" s="42"/>
      <c r="C7239" s="2"/>
      <c r="E7239" s="2"/>
    </row>
    <row r="7240" spans="2:5" x14ac:dyDescent="0.35">
      <c r="B7240" s="42"/>
      <c r="C7240" s="2"/>
      <c r="E7240" s="2"/>
    </row>
    <row r="7241" spans="2:5" x14ac:dyDescent="0.35">
      <c r="B7241" s="42"/>
      <c r="C7241" s="2"/>
      <c r="E7241" s="2"/>
    </row>
    <row r="7242" spans="2:5" x14ac:dyDescent="0.35">
      <c r="B7242" s="42"/>
      <c r="C7242" s="2"/>
      <c r="E7242" s="2"/>
    </row>
    <row r="7243" spans="2:5" x14ac:dyDescent="0.35">
      <c r="B7243" s="42"/>
      <c r="C7243" s="2"/>
      <c r="E7243" s="2"/>
    </row>
    <row r="7244" spans="2:5" x14ac:dyDescent="0.35">
      <c r="B7244" s="42"/>
      <c r="C7244" s="2"/>
      <c r="E7244" s="2"/>
    </row>
    <row r="7245" spans="2:5" x14ac:dyDescent="0.35">
      <c r="B7245" s="42"/>
      <c r="C7245" s="2"/>
      <c r="E7245" s="2"/>
    </row>
    <row r="7246" spans="2:5" x14ac:dyDescent="0.35">
      <c r="B7246" s="42"/>
      <c r="C7246" s="2"/>
      <c r="E7246" s="2"/>
    </row>
    <row r="7247" spans="2:5" x14ac:dyDescent="0.35">
      <c r="B7247" s="42"/>
      <c r="C7247" s="2"/>
      <c r="E7247" s="2"/>
    </row>
    <row r="7248" spans="2:5" x14ac:dyDescent="0.35">
      <c r="B7248" s="42"/>
      <c r="C7248" s="2"/>
      <c r="E7248" s="2"/>
    </row>
    <row r="7249" spans="2:5" x14ac:dyDescent="0.35">
      <c r="B7249" s="42"/>
      <c r="C7249" s="2"/>
      <c r="E7249" s="2"/>
    </row>
    <row r="7250" spans="2:5" x14ac:dyDescent="0.35">
      <c r="B7250" s="42"/>
      <c r="C7250" s="2"/>
      <c r="E7250" s="2"/>
    </row>
    <row r="7251" spans="2:5" x14ac:dyDescent="0.35">
      <c r="B7251" s="42"/>
      <c r="C7251" s="2"/>
      <c r="E7251" s="2"/>
    </row>
    <row r="7252" spans="2:5" x14ac:dyDescent="0.35">
      <c r="B7252" s="42"/>
      <c r="C7252" s="2"/>
      <c r="E7252" s="2"/>
    </row>
    <row r="7253" spans="2:5" x14ac:dyDescent="0.35">
      <c r="B7253" s="42"/>
      <c r="C7253" s="2"/>
      <c r="E7253" s="2"/>
    </row>
    <row r="7254" spans="2:5" x14ac:dyDescent="0.35">
      <c r="B7254" s="42"/>
      <c r="C7254" s="2"/>
      <c r="E7254" s="2"/>
    </row>
    <row r="7255" spans="2:5" x14ac:dyDescent="0.35">
      <c r="B7255" s="42"/>
      <c r="C7255" s="2"/>
      <c r="E7255" s="2"/>
    </row>
    <row r="7256" spans="2:5" x14ac:dyDescent="0.35">
      <c r="B7256" s="42"/>
      <c r="C7256" s="2"/>
      <c r="E7256" s="2"/>
    </row>
    <row r="7257" spans="2:5" x14ac:dyDescent="0.35">
      <c r="B7257" s="42"/>
      <c r="C7257" s="2"/>
      <c r="E7257" s="2"/>
    </row>
    <row r="7258" spans="2:5" x14ac:dyDescent="0.35">
      <c r="B7258" s="42"/>
      <c r="C7258" s="2"/>
      <c r="E7258" s="2"/>
    </row>
    <row r="7259" spans="2:5" x14ac:dyDescent="0.35">
      <c r="B7259" s="42"/>
      <c r="C7259" s="2"/>
      <c r="E7259" s="2"/>
    </row>
    <row r="7260" spans="2:5" x14ac:dyDescent="0.35">
      <c r="B7260" s="42"/>
      <c r="C7260" s="2"/>
      <c r="E7260" s="2"/>
    </row>
    <row r="7261" spans="2:5" x14ac:dyDescent="0.35">
      <c r="B7261" s="42"/>
      <c r="C7261" s="2"/>
      <c r="E7261" s="2"/>
    </row>
    <row r="7262" spans="2:5" x14ac:dyDescent="0.35">
      <c r="B7262" s="42"/>
      <c r="C7262" s="2"/>
      <c r="E7262" s="2"/>
    </row>
    <row r="7263" spans="2:5" x14ac:dyDescent="0.35">
      <c r="B7263" s="42"/>
      <c r="C7263" s="2"/>
      <c r="E7263" s="2"/>
    </row>
    <row r="7264" spans="2:5" x14ac:dyDescent="0.35">
      <c r="B7264" s="42"/>
      <c r="C7264" s="2"/>
      <c r="E7264" s="2"/>
    </row>
    <row r="7265" spans="2:5" x14ac:dyDescent="0.35">
      <c r="B7265" s="42"/>
      <c r="C7265" s="2"/>
      <c r="E7265" s="2"/>
    </row>
    <row r="7266" spans="2:5" x14ac:dyDescent="0.35">
      <c r="B7266" s="42"/>
      <c r="C7266" s="2"/>
      <c r="E7266" s="2"/>
    </row>
    <row r="7267" spans="2:5" x14ac:dyDescent="0.35">
      <c r="B7267" s="42"/>
      <c r="C7267" s="2"/>
      <c r="E7267" s="2"/>
    </row>
    <row r="7268" spans="2:5" x14ac:dyDescent="0.35">
      <c r="B7268" s="42"/>
      <c r="C7268" s="2"/>
      <c r="E7268" s="2"/>
    </row>
    <row r="7269" spans="2:5" x14ac:dyDescent="0.35">
      <c r="B7269" s="42"/>
      <c r="C7269" s="2"/>
      <c r="E7269" s="2"/>
    </row>
    <row r="7270" spans="2:5" x14ac:dyDescent="0.35">
      <c r="B7270" s="42"/>
      <c r="C7270" s="2"/>
      <c r="E7270" s="2"/>
    </row>
    <row r="7271" spans="2:5" x14ac:dyDescent="0.35">
      <c r="B7271" s="42"/>
      <c r="C7271" s="2"/>
      <c r="E7271" s="2"/>
    </row>
    <row r="7272" spans="2:5" x14ac:dyDescent="0.35">
      <c r="B7272" s="42"/>
      <c r="C7272" s="2"/>
      <c r="E7272" s="2"/>
    </row>
    <row r="7273" spans="2:5" x14ac:dyDescent="0.35">
      <c r="B7273" s="42"/>
      <c r="C7273" s="2"/>
      <c r="E7273" s="2"/>
    </row>
    <row r="7274" spans="2:5" x14ac:dyDescent="0.35">
      <c r="B7274" s="42"/>
      <c r="C7274" s="2"/>
      <c r="E7274" s="2"/>
    </row>
    <row r="7275" spans="2:5" x14ac:dyDescent="0.35">
      <c r="B7275" s="42"/>
      <c r="C7275" s="2"/>
      <c r="E7275" s="2"/>
    </row>
    <row r="7276" spans="2:5" x14ac:dyDescent="0.35">
      <c r="B7276" s="42"/>
      <c r="C7276" s="2"/>
      <c r="E7276" s="2"/>
    </row>
    <row r="7277" spans="2:5" x14ac:dyDescent="0.35">
      <c r="B7277" s="42"/>
      <c r="C7277" s="2"/>
      <c r="E7277" s="2"/>
    </row>
    <row r="7278" spans="2:5" x14ac:dyDescent="0.35">
      <c r="B7278" s="42"/>
      <c r="C7278" s="2"/>
      <c r="E7278" s="2"/>
    </row>
    <row r="7279" spans="2:5" x14ac:dyDescent="0.35">
      <c r="B7279" s="42"/>
      <c r="C7279" s="2"/>
      <c r="E7279" s="2"/>
    </row>
    <row r="7280" spans="2:5" x14ac:dyDescent="0.35">
      <c r="B7280" s="42"/>
      <c r="C7280" s="2"/>
      <c r="E7280" s="2"/>
    </row>
    <row r="7281" spans="2:5" x14ac:dyDescent="0.35">
      <c r="B7281" s="42"/>
      <c r="C7281" s="2"/>
      <c r="E7281" s="2"/>
    </row>
    <row r="7282" spans="2:5" x14ac:dyDescent="0.35">
      <c r="B7282" s="42"/>
      <c r="C7282" s="2"/>
      <c r="E7282" s="2"/>
    </row>
    <row r="7283" spans="2:5" x14ac:dyDescent="0.35">
      <c r="B7283" s="42"/>
      <c r="C7283" s="2"/>
      <c r="E7283" s="2"/>
    </row>
    <row r="7284" spans="2:5" x14ac:dyDescent="0.35">
      <c r="B7284" s="42"/>
      <c r="C7284" s="2"/>
      <c r="E7284" s="2"/>
    </row>
    <row r="7285" spans="2:5" x14ac:dyDescent="0.35">
      <c r="B7285" s="42"/>
      <c r="C7285" s="2"/>
      <c r="E7285" s="2"/>
    </row>
    <row r="7286" spans="2:5" x14ac:dyDescent="0.35">
      <c r="B7286" s="42"/>
      <c r="C7286" s="2"/>
      <c r="E7286" s="2"/>
    </row>
    <row r="7287" spans="2:5" x14ac:dyDescent="0.35">
      <c r="B7287" s="42"/>
      <c r="C7287" s="2"/>
      <c r="E7287" s="2"/>
    </row>
    <row r="7288" spans="2:5" x14ac:dyDescent="0.35">
      <c r="B7288" s="42"/>
      <c r="C7288" s="2"/>
      <c r="E7288" s="2"/>
    </row>
    <row r="7289" spans="2:5" x14ac:dyDescent="0.35">
      <c r="B7289" s="42"/>
      <c r="C7289" s="2"/>
      <c r="E7289" s="2"/>
    </row>
    <row r="7290" spans="2:5" x14ac:dyDescent="0.35">
      <c r="B7290" s="42"/>
      <c r="C7290" s="2"/>
      <c r="E7290" s="2"/>
    </row>
    <row r="7291" spans="2:5" x14ac:dyDescent="0.35">
      <c r="B7291" s="42"/>
      <c r="C7291" s="2"/>
      <c r="E7291" s="2"/>
    </row>
    <row r="7292" spans="2:5" x14ac:dyDescent="0.35">
      <c r="B7292" s="42"/>
      <c r="C7292" s="2"/>
      <c r="E7292" s="2"/>
    </row>
    <row r="7293" spans="2:5" x14ac:dyDescent="0.35">
      <c r="B7293" s="42"/>
      <c r="C7293" s="2"/>
      <c r="E7293" s="2"/>
    </row>
    <row r="7294" spans="2:5" x14ac:dyDescent="0.35">
      <c r="B7294" s="42"/>
      <c r="C7294" s="2"/>
      <c r="E7294" s="2"/>
    </row>
    <row r="7295" spans="2:5" x14ac:dyDescent="0.35">
      <c r="B7295" s="42"/>
      <c r="C7295" s="2"/>
      <c r="E7295" s="2"/>
    </row>
    <row r="7296" spans="2:5" x14ac:dyDescent="0.35">
      <c r="B7296" s="42"/>
      <c r="C7296" s="2"/>
      <c r="E7296" s="2"/>
    </row>
    <row r="7297" spans="2:5" x14ac:dyDescent="0.35">
      <c r="B7297" s="42"/>
      <c r="C7297" s="2"/>
      <c r="E7297" s="2"/>
    </row>
    <row r="7298" spans="2:5" x14ac:dyDescent="0.35">
      <c r="B7298" s="42"/>
      <c r="C7298" s="2"/>
      <c r="E7298" s="2"/>
    </row>
    <row r="7299" spans="2:5" x14ac:dyDescent="0.35">
      <c r="B7299" s="42"/>
      <c r="C7299" s="2"/>
      <c r="E7299" s="2"/>
    </row>
    <row r="7300" spans="2:5" x14ac:dyDescent="0.35">
      <c r="B7300" s="42"/>
      <c r="C7300" s="2"/>
      <c r="E7300" s="2"/>
    </row>
    <row r="7301" spans="2:5" x14ac:dyDescent="0.35">
      <c r="B7301" s="42"/>
      <c r="C7301" s="2"/>
      <c r="E7301" s="2"/>
    </row>
    <row r="7302" spans="2:5" x14ac:dyDescent="0.35">
      <c r="B7302" s="42"/>
      <c r="C7302" s="2"/>
      <c r="E7302" s="2"/>
    </row>
    <row r="7303" spans="2:5" x14ac:dyDescent="0.35">
      <c r="B7303" s="42"/>
      <c r="C7303" s="2"/>
      <c r="E7303" s="2"/>
    </row>
    <row r="7304" spans="2:5" x14ac:dyDescent="0.35">
      <c r="B7304" s="42"/>
      <c r="C7304" s="2"/>
      <c r="E7304" s="2"/>
    </row>
    <row r="7305" spans="2:5" x14ac:dyDescent="0.35">
      <c r="B7305" s="42"/>
      <c r="C7305" s="2"/>
      <c r="E7305" s="2"/>
    </row>
    <row r="7306" spans="2:5" x14ac:dyDescent="0.35">
      <c r="B7306" s="42"/>
      <c r="C7306" s="2"/>
      <c r="E7306" s="2"/>
    </row>
    <row r="7307" spans="2:5" x14ac:dyDescent="0.35">
      <c r="B7307" s="42"/>
      <c r="C7307" s="2"/>
      <c r="E7307" s="2"/>
    </row>
    <row r="7308" spans="2:5" x14ac:dyDescent="0.35">
      <c r="B7308" s="42"/>
      <c r="C7308" s="2"/>
      <c r="E7308" s="2"/>
    </row>
    <row r="7309" spans="2:5" x14ac:dyDescent="0.35">
      <c r="B7309" s="42"/>
      <c r="C7309" s="2"/>
      <c r="E7309" s="2"/>
    </row>
    <row r="7310" spans="2:5" x14ac:dyDescent="0.35">
      <c r="B7310" s="42"/>
      <c r="C7310" s="2"/>
      <c r="E7310" s="2"/>
    </row>
    <row r="7311" spans="2:5" x14ac:dyDescent="0.35">
      <c r="B7311" s="42"/>
      <c r="C7311" s="2"/>
      <c r="E7311" s="2"/>
    </row>
    <row r="7312" spans="2:5" x14ac:dyDescent="0.35">
      <c r="B7312" s="42"/>
      <c r="C7312" s="2"/>
      <c r="E7312" s="2"/>
    </row>
    <row r="7313" spans="2:5" x14ac:dyDescent="0.35">
      <c r="B7313" s="42"/>
      <c r="C7313" s="2"/>
      <c r="E7313" s="2"/>
    </row>
    <row r="7314" spans="2:5" x14ac:dyDescent="0.35">
      <c r="B7314" s="42"/>
      <c r="C7314" s="2"/>
      <c r="E7314" s="2"/>
    </row>
    <row r="7315" spans="2:5" x14ac:dyDescent="0.35">
      <c r="B7315" s="42"/>
      <c r="C7315" s="2"/>
      <c r="E7315" s="2"/>
    </row>
    <row r="7316" spans="2:5" x14ac:dyDescent="0.35">
      <c r="B7316" s="42"/>
      <c r="C7316" s="2"/>
      <c r="E7316" s="2"/>
    </row>
    <row r="7317" spans="2:5" x14ac:dyDescent="0.35">
      <c r="B7317" s="42"/>
      <c r="C7317" s="2"/>
      <c r="E7317" s="2"/>
    </row>
    <row r="7318" spans="2:5" x14ac:dyDescent="0.35">
      <c r="B7318" s="42"/>
      <c r="C7318" s="2"/>
      <c r="E7318" s="2"/>
    </row>
    <row r="7319" spans="2:5" x14ac:dyDescent="0.35">
      <c r="B7319" s="42"/>
      <c r="C7319" s="2"/>
      <c r="E7319" s="2"/>
    </row>
    <row r="7320" spans="2:5" x14ac:dyDescent="0.35">
      <c r="B7320" s="42"/>
      <c r="C7320" s="2"/>
      <c r="E7320" s="2"/>
    </row>
    <row r="7321" spans="2:5" x14ac:dyDescent="0.35">
      <c r="B7321" s="42"/>
      <c r="C7321" s="2"/>
      <c r="E7321" s="2"/>
    </row>
    <row r="7322" spans="2:5" x14ac:dyDescent="0.35">
      <c r="B7322" s="42"/>
      <c r="C7322" s="2"/>
      <c r="E7322" s="2"/>
    </row>
    <row r="7323" spans="2:5" x14ac:dyDescent="0.35">
      <c r="B7323" s="42"/>
      <c r="C7323" s="2"/>
      <c r="E7323" s="2"/>
    </row>
    <row r="7324" spans="2:5" x14ac:dyDescent="0.35">
      <c r="B7324" s="42"/>
      <c r="C7324" s="2"/>
      <c r="E7324" s="2"/>
    </row>
    <row r="7325" spans="2:5" x14ac:dyDescent="0.35">
      <c r="B7325" s="42"/>
      <c r="C7325" s="2"/>
      <c r="E7325" s="2"/>
    </row>
    <row r="7326" spans="2:5" x14ac:dyDescent="0.35">
      <c r="B7326" s="42"/>
      <c r="C7326" s="2"/>
      <c r="E7326" s="2"/>
    </row>
    <row r="7327" spans="2:5" x14ac:dyDescent="0.35">
      <c r="B7327" s="42"/>
      <c r="C7327" s="2"/>
      <c r="E7327" s="2"/>
    </row>
    <row r="7328" spans="2:5" x14ac:dyDescent="0.35">
      <c r="B7328" s="42"/>
      <c r="C7328" s="2"/>
      <c r="E7328" s="2"/>
    </row>
    <row r="7329" spans="2:5" x14ac:dyDescent="0.35">
      <c r="B7329" s="42"/>
      <c r="C7329" s="2"/>
      <c r="E7329" s="2"/>
    </row>
    <row r="7330" spans="2:5" x14ac:dyDescent="0.35">
      <c r="B7330" s="42"/>
      <c r="C7330" s="2"/>
      <c r="E7330" s="2"/>
    </row>
    <row r="7331" spans="2:5" x14ac:dyDescent="0.35">
      <c r="B7331" s="42"/>
      <c r="C7331" s="2"/>
      <c r="E7331" s="2"/>
    </row>
    <row r="7332" spans="2:5" x14ac:dyDescent="0.35">
      <c r="B7332" s="42"/>
      <c r="C7332" s="2"/>
      <c r="E7332" s="2"/>
    </row>
    <row r="7333" spans="2:5" x14ac:dyDescent="0.35">
      <c r="B7333" s="42"/>
      <c r="C7333" s="2"/>
      <c r="E7333" s="2"/>
    </row>
    <row r="7334" spans="2:5" x14ac:dyDescent="0.35">
      <c r="B7334" s="42"/>
      <c r="C7334" s="2"/>
      <c r="E7334" s="2"/>
    </row>
    <row r="7335" spans="2:5" x14ac:dyDescent="0.35">
      <c r="B7335" s="42"/>
      <c r="C7335" s="2"/>
      <c r="E7335" s="2"/>
    </row>
    <row r="7336" spans="2:5" x14ac:dyDescent="0.35">
      <c r="B7336" s="42"/>
      <c r="C7336" s="2"/>
      <c r="E7336" s="2"/>
    </row>
    <row r="7337" spans="2:5" x14ac:dyDescent="0.35">
      <c r="B7337" s="42"/>
      <c r="C7337" s="2"/>
      <c r="E7337" s="2"/>
    </row>
    <row r="7338" spans="2:5" x14ac:dyDescent="0.35">
      <c r="B7338" s="42"/>
      <c r="C7338" s="2"/>
      <c r="E7338" s="2"/>
    </row>
    <row r="7339" spans="2:5" x14ac:dyDescent="0.35">
      <c r="B7339" s="42"/>
      <c r="C7339" s="2"/>
      <c r="E7339" s="2"/>
    </row>
    <row r="7340" spans="2:5" x14ac:dyDescent="0.35">
      <c r="B7340" s="42"/>
      <c r="C7340" s="2"/>
      <c r="E7340" s="2"/>
    </row>
    <row r="7341" spans="2:5" x14ac:dyDescent="0.35">
      <c r="B7341" s="42"/>
      <c r="C7341" s="2"/>
      <c r="E7341" s="2"/>
    </row>
    <row r="7342" spans="2:5" x14ac:dyDescent="0.35">
      <c r="B7342" s="42"/>
      <c r="C7342" s="2"/>
      <c r="E7342" s="2"/>
    </row>
    <row r="7343" spans="2:5" x14ac:dyDescent="0.35">
      <c r="B7343" s="42"/>
      <c r="C7343" s="2"/>
      <c r="E7343" s="2"/>
    </row>
    <row r="7344" spans="2:5" x14ac:dyDescent="0.35">
      <c r="B7344" s="42"/>
      <c r="C7344" s="2"/>
      <c r="E7344" s="2"/>
    </row>
    <row r="7345" spans="2:5" x14ac:dyDescent="0.35">
      <c r="B7345" s="42"/>
      <c r="C7345" s="2"/>
      <c r="E7345" s="2"/>
    </row>
    <row r="7346" spans="2:5" x14ac:dyDescent="0.35">
      <c r="B7346" s="42"/>
      <c r="C7346" s="2"/>
      <c r="E7346" s="2"/>
    </row>
    <row r="7347" spans="2:5" x14ac:dyDescent="0.35">
      <c r="B7347" s="42"/>
      <c r="C7347" s="2"/>
      <c r="E7347" s="2"/>
    </row>
    <row r="7348" spans="2:5" x14ac:dyDescent="0.35">
      <c r="B7348" s="42"/>
      <c r="C7348" s="2"/>
      <c r="E7348" s="2"/>
    </row>
    <row r="7349" spans="2:5" x14ac:dyDescent="0.35">
      <c r="B7349" s="42"/>
      <c r="C7349" s="2"/>
      <c r="E7349" s="2"/>
    </row>
    <row r="7350" spans="2:5" x14ac:dyDescent="0.35">
      <c r="B7350" s="42"/>
      <c r="C7350" s="2"/>
      <c r="E7350" s="2"/>
    </row>
    <row r="7351" spans="2:5" x14ac:dyDescent="0.35">
      <c r="B7351" s="42"/>
      <c r="C7351" s="2"/>
      <c r="E7351" s="2"/>
    </row>
    <row r="7352" spans="2:5" x14ac:dyDescent="0.35">
      <c r="B7352" s="42"/>
      <c r="C7352" s="2"/>
      <c r="E7352" s="2"/>
    </row>
    <row r="7353" spans="2:5" x14ac:dyDescent="0.35">
      <c r="B7353" s="42"/>
      <c r="C7353" s="2"/>
      <c r="E7353" s="2"/>
    </row>
    <row r="7354" spans="2:5" x14ac:dyDescent="0.35">
      <c r="B7354" s="42"/>
      <c r="C7354" s="2"/>
      <c r="E7354" s="2"/>
    </row>
    <row r="7355" spans="2:5" x14ac:dyDescent="0.35">
      <c r="B7355" s="42"/>
      <c r="C7355" s="2"/>
      <c r="E7355" s="2"/>
    </row>
    <row r="7356" spans="2:5" x14ac:dyDescent="0.35">
      <c r="B7356" s="42"/>
      <c r="C7356" s="2"/>
      <c r="E7356" s="2"/>
    </row>
    <row r="7357" spans="2:5" x14ac:dyDescent="0.35">
      <c r="B7357" s="42"/>
      <c r="C7357" s="2"/>
      <c r="E7357" s="2"/>
    </row>
    <row r="7358" spans="2:5" x14ac:dyDescent="0.35">
      <c r="B7358" s="42"/>
      <c r="C7358" s="2"/>
      <c r="E7358" s="2"/>
    </row>
    <row r="7359" spans="2:5" x14ac:dyDescent="0.35">
      <c r="B7359" s="42"/>
      <c r="C7359" s="2"/>
      <c r="E7359" s="2"/>
    </row>
    <row r="7360" spans="2:5" x14ac:dyDescent="0.35">
      <c r="B7360" s="42"/>
      <c r="C7360" s="2"/>
      <c r="E7360" s="2"/>
    </row>
    <row r="7361" spans="2:5" x14ac:dyDescent="0.35">
      <c r="B7361" s="42"/>
      <c r="C7361" s="2"/>
      <c r="E7361" s="2"/>
    </row>
    <row r="7362" spans="2:5" x14ac:dyDescent="0.35">
      <c r="B7362" s="42"/>
      <c r="C7362" s="2"/>
      <c r="E7362" s="2"/>
    </row>
    <row r="7363" spans="2:5" x14ac:dyDescent="0.35">
      <c r="B7363" s="42"/>
      <c r="C7363" s="2"/>
      <c r="E7363" s="2"/>
    </row>
    <row r="7364" spans="2:5" x14ac:dyDescent="0.35">
      <c r="B7364" s="42"/>
      <c r="C7364" s="2"/>
      <c r="E7364" s="2"/>
    </row>
    <row r="7365" spans="2:5" x14ac:dyDescent="0.35">
      <c r="B7365" s="42"/>
      <c r="C7365" s="2"/>
      <c r="E7365" s="2"/>
    </row>
    <row r="7366" spans="2:5" x14ac:dyDescent="0.35">
      <c r="B7366" s="42"/>
      <c r="C7366" s="2"/>
      <c r="E7366" s="2"/>
    </row>
    <row r="7367" spans="2:5" x14ac:dyDescent="0.35">
      <c r="B7367" s="42"/>
      <c r="C7367" s="2"/>
      <c r="E7367" s="2"/>
    </row>
    <row r="7368" spans="2:5" x14ac:dyDescent="0.35">
      <c r="B7368" s="42"/>
      <c r="C7368" s="2"/>
      <c r="E7368" s="2"/>
    </row>
    <row r="7369" spans="2:5" x14ac:dyDescent="0.35">
      <c r="B7369" s="42"/>
      <c r="C7369" s="2"/>
      <c r="E7369" s="2"/>
    </row>
    <row r="7370" spans="2:5" x14ac:dyDescent="0.35">
      <c r="B7370" s="42"/>
      <c r="C7370" s="2"/>
      <c r="E7370" s="2"/>
    </row>
    <row r="7371" spans="2:5" x14ac:dyDescent="0.35">
      <c r="B7371" s="42"/>
      <c r="C7371" s="2"/>
      <c r="E7371" s="2"/>
    </row>
    <row r="7372" spans="2:5" x14ac:dyDescent="0.35">
      <c r="B7372" s="42"/>
      <c r="C7372" s="2"/>
      <c r="E7372" s="2"/>
    </row>
    <row r="7373" spans="2:5" x14ac:dyDescent="0.35">
      <c r="B7373" s="42"/>
      <c r="C7373" s="2"/>
      <c r="E7373" s="2"/>
    </row>
    <row r="7374" spans="2:5" x14ac:dyDescent="0.35">
      <c r="B7374" s="42"/>
      <c r="C7374" s="2"/>
      <c r="E7374" s="2"/>
    </row>
    <row r="7375" spans="2:5" x14ac:dyDescent="0.35">
      <c r="B7375" s="42"/>
      <c r="C7375" s="2"/>
      <c r="E7375" s="2"/>
    </row>
    <row r="7376" spans="2:5" x14ac:dyDescent="0.35">
      <c r="B7376" s="42"/>
      <c r="C7376" s="2"/>
      <c r="E7376" s="2"/>
    </row>
    <row r="7377" spans="2:5" x14ac:dyDescent="0.35">
      <c r="B7377" s="42"/>
      <c r="C7377" s="2"/>
      <c r="E7377" s="2"/>
    </row>
    <row r="7378" spans="2:5" x14ac:dyDescent="0.35">
      <c r="B7378" s="42"/>
      <c r="C7378" s="2"/>
      <c r="E7378" s="2"/>
    </row>
    <row r="7379" spans="2:5" x14ac:dyDescent="0.35">
      <c r="B7379" s="42"/>
      <c r="C7379" s="2"/>
      <c r="E7379" s="2"/>
    </row>
    <row r="7380" spans="2:5" x14ac:dyDescent="0.35">
      <c r="B7380" s="42"/>
      <c r="C7380" s="2"/>
      <c r="E7380" s="2"/>
    </row>
    <row r="7381" spans="2:5" x14ac:dyDescent="0.35">
      <c r="B7381" s="42"/>
      <c r="C7381" s="2"/>
      <c r="E7381" s="2"/>
    </row>
    <row r="7382" spans="2:5" x14ac:dyDescent="0.35">
      <c r="B7382" s="42"/>
      <c r="C7382" s="2"/>
      <c r="E7382" s="2"/>
    </row>
    <row r="7383" spans="2:5" x14ac:dyDescent="0.35">
      <c r="B7383" s="42"/>
      <c r="C7383" s="2"/>
      <c r="E7383" s="2"/>
    </row>
    <row r="7384" spans="2:5" x14ac:dyDescent="0.35">
      <c r="B7384" s="42"/>
      <c r="C7384" s="2"/>
      <c r="E7384" s="2"/>
    </row>
    <row r="7385" spans="2:5" x14ac:dyDescent="0.35">
      <c r="B7385" s="42"/>
      <c r="C7385" s="2"/>
      <c r="E7385" s="2"/>
    </row>
    <row r="7386" spans="2:5" x14ac:dyDescent="0.35">
      <c r="B7386" s="42"/>
      <c r="C7386" s="2"/>
      <c r="E7386" s="2"/>
    </row>
    <row r="7387" spans="2:5" x14ac:dyDescent="0.35">
      <c r="B7387" s="42"/>
      <c r="C7387" s="2"/>
      <c r="E7387" s="2"/>
    </row>
    <row r="7388" spans="2:5" x14ac:dyDescent="0.35">
      <c r="B7388" s="42"/>
      <c r="C7388" s="2"/>
      <c r="E7388" s="2"/>
    </row>
    <row r="7389" spans="2:5" x14ac:dyDescent="0.35">
      <c r="B7389" s="42"/>
      <c r="C7389" s="2"/>
      <c r="E7389" s="2"/>
    </row>
    <row r="7390" spans="2:5" x14ac:dyDescent="0.35">
      <c r="B7390" s="42"/>
      <c r="C7390" s="2"/>
      <c r="E7390" s="2"/>
    </row>
    <row r="7391" spans="2:5" x14ac:dyDescent="0.35">
      <c r="B7391" s="42"/>
      <c r="C7391" s="2"/>
      <c r="E7391" s="2"/>
    </row>
    <row r="7392" spans="2:5" x14ac:dyDescent="0.35">
      <c r="B7392" s="42"/>
      <c r="C7392" s="2"/>
      <c r="E7392" s="2"/>
    </row>
    <row r="7393" spans="2:5" x14ac:dyDescent="0.35">
      <c r="B7393" s="42"/>
      <c r="C7393" s="2"/>
      <c r="E7393" s="2"/>
    </row>
    <row r="7394" spans="2:5" x14ac:dyDescent="0.35">
      <c r="B7394" s="42"/>
      <c r="C7394" s="2"/>
      <c r="E7394" s="2"/>
    </row>
    <row r="7395" spans="2:5" x14ac:dyDescent="0.35">
      <c r="B7395" s="42"/>
      <c r="C7395" s="2"/>
      <c r="E7395" s="2"/>
    </row>
    <row r="7396" spans="2:5" x14ac:dyDescent="0.35">
      <c r="B7396" s="42"/>
      <c r="C7396" s="2"/>
      <c r="E7396" s="2"/>
    </row>
    <row r="7397" spans="2:5" x14ac:dyDescent="0.35">
      <c r="B7397" s="42"/>
      <c r="C7397" s="2"/>
      <c r="E7397" s="2"/>
    </row>
    <row r="7398" spans="2:5" x14ac:dyDescent="0.35">
      <c r="B7398" s="42"/>
      <c r="C7398" s="2"/>
      <c r="E7398" s="2"/>
    </row>
    <row r="7399" spans="2:5" x14ac:dyDescent="0.35">
      <c r="B7399" s="42"/>
      <c r="C7399" s="2"/>
      <c r="E7399" s="2"/>
    </row>
    <row r="7400" spans="2:5" x14ac:dyDescent="0.35">
      <c r="B7400" s="42"/>
      <c r="C7400" s="2"/>
      <c r="E7400" s="2"/>
    </row>
    <row r="7401" spans="2:5" x14ac:dyDescent="0.35">
      <c r="B7401" s="42"/>
      <c r="C7401" s="2"/>
      <c r="E7401" s="2"/>
    </row>
    <row r="7402" spans="2:5" x14ac:dyDescent="0.35">
      <c r="B7402" s="42"/>
      <c r="C7402" s="2"/>
      <c r="E7402" s="2"/>
    </row>
    <row r="7403" spans="2:5" x14ac:dyDescent="0.35">
      <c r="B7403" s="42"/>
      <c r="C7403" s="2"/>
      <c r="E7403" s="2"/>
    </row>
    <row r="7404" spans="2:5" x14ac:dyDescent="0.35">
      <c r="B7404" s="42"/>
      <c r="C7404" s="2"/>
      <c r="E7404" s="2"/>
    </row>
    <row r="7405" spans="2:5" x14ac:dyDescent="0.35">
      <c r="B7405" s="42"/>
      <c r="C7405" s="2"/>
      <c r="E7405" s="2"/>
    </row>
    <row r="7406" spans="2:5" x14ac:dyDescent="0.35">
      <c r="B7406" s="42"/>
      <c r="C7406" s="2"/>
      <c r="E7406" s="2"/>
    </row>
    <row r="7407" spans="2:5" x14ac:dyDescent="0.35">
      <c r="B7407" s="42"/>
      <c r="C7407" s="2"/>
      <c r="E7407" s="2"/>
    </row>
    <row r="7408" spans="2:5" x14ac:dyDescent="0.35">
      <c r="B7408" s="42"/>
      <c r="C7408" s="2"/>
      <c r="E7408" s="2"/>
    </row>
    <row r="7409" spans="2:5" x14ac:dyDescent="0.35">
      <c r="B7409" s="42"/>
      <c r="C7409" s="2"/>
      <c r="E7409" s="2"/>
    </row>
    <row r="7410" spans="2:5" x14ac:dyDescent="0.35">
      <c r="B7410" s="42"/>
      <c r="C7410" s="2"/>
      <c r="E7410" s="2"/>
    </row>
    <row r="7411" spans="2:5" x14ac:dyDescent="0.35">
      <c r="B7411" s="42"/>
      <c r="C7411" s="2"/>
      <c r="E7411" s="2"/>
    </row>
    <row r="7412" spans="2:5" x14ac:dyDescent="0.35">
      <c r="B7412" s="42"/>
      <c r="C7412" s="2"/>
      <c r="E7412" s="2"/>
    </row>
    <row r="7413" spans="2:5" x14ac:dyDescent="0.35">
      <c r="B7413" s="42"/>
      <c r="C7413" s="2"/>
      <c r="E7413" s="2"/>
    </row>
    <row r="7414" spans="2:5" x14ac:dyDescent="0.35">
      <c r="B7414" s="42"/>
      <c r="C7414" s="2"/>
      <c r="E7414" s="2"/>
    </row>
    <row r="7415" spans="2:5" x14ac:dyDescent="0.35">
      <c r="B7415" s="42"/>
      <c r="C7415" s="2"/>
      <c r="E7415" s="2"/>
    </row>
    <row r="7416" spans="2:5" x14ac:dyDescent="0.35">
      <c r="B7416" s="42"/>
      <c r="C7416" s="2"/>
      <c r="E7416" s="2"/>
    </row>
    <row r="7417" spans="2:5" x14ac:dyDescent="0.35">
      <c r="B7417" s="42"/>
      <c r="C7417" s="2"/>
      <c r="E7417" s="2"/>
    </row>
    <row r="7418" spans="2:5" x14ac:dyDescent="0.35">
      <c r="B7418" s="42"/>
      <c r="C7418" s="2"/>
      <c r="E7418" s="2"/>
    </row>
    <row r="7419" spans="2:5" x14ac:dyDescent="0.35">
      <c r="B7419" s="42"/>
      <c r="C7419" s="2"/>
      <c r="E7419" s="2"/>
    </row>
    <row r="7420" spans="2:5" x14ac:dyDescent="0.35">
      <c r="B7420" s="42"/>
      <c r="C7420" s="2"/>
      <c r="E7420" s="2"/>
    </row>
    <row r="7421" spans="2:5" x14ac:dyDescent="0.35">
      <c r="B7421" s="42"/>
      <c r="C7421" s="2"/>
      <c r="E7421" s="2"/>
    </row>
    <row r="7422" spans="2:5" x14ac:dyDescent="0.35">
      <c r="B7422" s="42"/>
      <c r="C7422" s="2"/>
      <c r="E7422" s="2"/>
    </row>
    <row r="7423" spans="2:5" x14ac:dyDescent="0.35">
      <c r="B7423" s="42"/>
      <c r="C7423" s="2"/>
      <c r="E7423" s="2"/>
    </row>
    <row r="7424" spans="2:5" x14ac:dyDescent="0.35">
      <c r="B7424" s="42"/>
      <c r="C7424" s="2"/>
      <c r="E7424" s="2"/>
    </row>
    <row r="7425" spans="2:5" x14ac:dyDescent="0.35">
      <c r="B7425" s="42"/>
      <c r="C7425" s="2"/>
      <c r="E7425" s="2"/>
    </row>
    <row r="7426" spans="2:5" x14ac:dyDescent="0.35">
      <c r="B7426" s="42"/>
      <c r="C7426" s="2"/>
      <c r="E7426" s="2"/>
    </row>
    <row r="7427" spans="2:5" x14ac:dyDescent="0.35">
      <c r="B7427" s="42"/>
      <c r="C7427" s="2"/>
      <c r="E7427" s="2"/>
    </row>
    <row r="7428" spans="2:5" x14ac:dyDescent="0.35">
      <c r="B7428" s="42"/>
      <c r="C7428" s="2"/>
      <c r="E7428" s="2"/>
    </row>
    <row r="7429" spans="2:5" x14ac:dyDescent="0.35">
      <c r="B7429" s="42"/>
      <c r="C7429" s="2"/>
      <c r="E7429" s="2"/>
    </row>
    <row r="7430" spans="2:5" x14ac:dyDescent="0.35">
      <c r="B7430" s="42"/>
      <c r="C7430" s="2"/>
      <c r="E7430" s="2"/>
    </row>
    <row r="7431" spans="2:5" x14ac:dyDescent="0.35">
      <c r="B7431" s="42"/>
      <c r="C7431" s="2"/>
      <c r="E7431" s="2"/>
    </row>
    <row r="7432" spans="2:5" x14ac:dyDescent="0.35">
      <c r="B7432" s="42"/>
      <c r="C7432" s="2"/>
      <c r="E7432" s="2"/>
    </row>
    <row r="7433" spans="2:5" x14ac:dyDescent="0.35">
      <c r="B7433" s="42"/>
      <c r="C7433" s="2"/>
      <c r="E7433" s="2"/>
    </row>
    <row r="7434" spans="2:5" x14ac:dyDescent="0.35">
      <c r="B7434" s="42"/>
      <c r="C7434" s="2"/>
      <c r="E7434" s="2"/>
    </row>
    <row r="7435" spans="2:5" x14ac:dyDescent="0.35">
      <c r="B7435" s="42"/>
      <c r="C7435" s="2"/>
      <c r="E7435" s="2"/>
    </row>
    <row r="7436" spans="2:5" x14ac:dyDescent="0.35">
      <c r="B7436" s="42"/>
      <c r="C7436" s="2"/>
      <c r="E7436" s="2"/>
    </row>
    <row r="7437" spans="2:5" x14ac:dyDescent="0.35">
      <c r="B7437" s="42"/>
      <c r="C7437" s="2"/>
      <c r="E7437" s="2"/>
    </row>
    <row r="7438" spans="2:5" x14ac:dyDescent="0.35">
      <c r="B7438" s="42"/>
      <c r="C7438" s="2"/>
      <c r="E7438" s="2"/>
    </row>
    <row r="7439" spans="2:5" x14ac:dyDescent="0.35">
      <c r="B7439" s="42"/>
      <c r="C7439" s="2"/>
      <c r="E7439" s="2"/>
    </row>
    <row r="7440" spans="2:5" x14ac:dyDescent="0.35">
      <c r="B7440" s="42"/>
      <c r="C7440" s="2"/>
      <c r="E7440" s="2"/>
    </row>
    <row r="7441" spans="2:5" x14ac:dyDescent="0.35">
      <c r="B7441" s="42"/>
      <c r="C7441" s="2"/>
      <c r="E7441" s="2"/>
    </row>
    <row r="7442" spans="2:5" x14ac:dyDescent="0.35">
      <c r="B7442" s="42"/>
      <c r="C7442" s="2"/>
      <c r="E7442" s="2"/>
    </row>
    <row r="7443" spans="2:5" x14ac:dyDescent="0.35">
      <c r="B7443" s="42"/>
      <c r="C7443" s="2"/>
      <c r="E7443" s="2"/>
    </row>
    <row r="7444" spans="2:5" x14ac:dyDescent="0.35">
      <c r="B7444" s="42"/>
      <c r="C7444" s="2"/>
      <c r="E7444" s="2"/>
    </row>
    <row r="7445" spans="2:5" x14ac:dyDescent="0.35">
      <c r="B7445" s="42"/>
      <c r="C7445" s="2"/>
      <c r="E7445" s="2"/>
    </row>
    <row r="7446" spans="2:5" x14ac:dyDescent="0.35">
      <c r="B7446" s="42"/>
      <c r="C7446" s="2"/>
      <c r="E7446" s="2"/>
    </row>
    <row r="7447" spans="2:5" x14ac:dyDescent="0.35">
      <c r="B7447" s="42"/>
      <c r="C7447" s="2"/>
      <c r="E7447" s="2"/>
    </row>
    <row r="7448" spans="2:5" x14ac:dyDescent="0.35">
      <c r="B7448" s="42"/>
      <c r="C7448" s="2"/>
      <c r="E7448" s="2"/>
    </row>
    <row r="7449" spans="2:5" x14ac:dyDescent="0.35">
      <c r="B7449" s="42"/>
      <c r="C7449" s="2"/>
      <c r="E7449" s="2"/>
    </row>
    <row r="7450" spans="2:5" x14ac:dyDescent="0.35">
      <c r="B7450" s="42"/>
      <c r="C7450" s="2"/>
      <c r="E7450" s="2"/>
    </row>
    <row r="7451" spans="2:5" x14ac:dyDescent="0.35">
      <c r="B7451" s="42"/>
      <c r="C7451" s="2"/>
      <c r="E7451" s="2"/>
    </row>
    <row r="7452" spans="2:5" x14ac:dyDescent="0.35">
      <c r="B7452" s="42"/>
      <c r="C7452" s="2"/>
      <c r="E7452" s="2"/>
    </row>
    <row r="7453" spans="2:5" x14ac:dyDescent="0.35">
      <c r="B7453" s="42"/>
      <c r="C7453" s="2"/>
      <c r="E7453" s="2"/>
    </row>
    <row r="7454" spans="2:5" x14ac:dyDescent="0.35">
      <c r="B7454" s="42"/>
      <c r="C7454" s="2"/>
      <c r="E7454" s="2"/>
    </row>
    <row r="7455" spans="2:5" x14ac:dyDescent="0.35">
      <c r="B7455" s="42"/>
      <c r="C7455" s="2"/>
      <c r="E7455" s="2"/>
    </row>
    <row r="7456" spans="2:5" x14ac:dyDescent="0.35">
      <c r="B7456" s="42"/>
      <c r="C7456" s="2"/>
      <c r="E7456" s="2"/>
    </row>
    <row r="7457" spans="2:5" x14ac:dyDescent="0.35">
      <c r="B7457" s="42"/>
      <c r="C7457" s="2"/>
      <c r="E7457" s="2"/>
    </row>
    <row r="7458" spans="2:5" x14ac:dyDescent="0.35">
      <c r="B7458" s="42"/>
      <c r="C7458" s="2"/>
      <c r="E7458" s="2"/>
    </row>
    <row r="7459" spans="2:5" x14ac:dyDescent="0.35">
      <c r="B7459" s="42"/>
      <c r="C7459" s="2"/>
      <c r="E7459" s="2"/>
    </row>
    <row r="7460" spans="2:5" x14ac:dyDescent="0.35">
      <c r="B7460" s="42"/>
      <c r="C7460" s="2"/>
      <c r="E7460" s="2"/>
    </row>
    <row r="7461" spans="2:5" x14ac:dyDescent="0.35">
      <c r="B7461" s="42"/>
      <c r="C7461" s="2"/>
      <c r="E7461" s="2"/>
    </row>
    <row r="7462" spans="2:5" x14ac:dyDescent="0.35">
      <c r="B7462" s="42"/>
      <c r="C7462" s="2"/>
      <c r="E7462" s="2"/>
    </row>
    <row r="7463" spans="2:5" x14ac:dyDescent="0.35">
      <c r="B7463" s="42"/>
      <c r="C7463" s="2"/>
      <c r="E7463" s="2"/>
    </row>
    <row r="7464" spans="2:5" x14ac:dyDescent="0.35">
      <c r="B7464" s="42"/>
      <c r="C7464" s="2"/>
      <c r="E7464" s="2"/>
    </row>
    <row r="7465" spans="2:5" x14ac:dyDescent="0.35">
      <c r="B7465" s="42"/>
      <c r="C7465" s="2"/>
      <c r="E7465" s="2"/>
    </row>
    <row r="7466" spans="2:5" x14ac:dyDescent="0.35">
      <c r="B7466" s="42"/>
      <c r="C7466" s="2"/>
      <c r="E7466" s="2"/>
    </row>
    <row r="7467" spans="2:5" x14ac:dyDescent="0.35">
      <c r="B7467" s="42"/>
      <c r="C7467" s="2"/>
      <c r="E7467" s="2"/>
    </row>
    <row r="7468" spans="2:5" x14ac:dyDescent="0.35">
      <c r="B7468" s="42"/>
      <c r="C7468" s="2"/>
      <c r="E7468" s="2"/>
    </row>
    <row r="7469" spans="2:5" x14ac:dyDescent="0.35">
      <c r="B7469" s="42"/>
      <c r="C7469" s="2"/>
      <c r="E7469" s="2"/>
    </row>
    <row r="7470" spans="2:5" x14ac:dyDescent="0.35">
      <c r="B7470" s="42"/>
      <c r="C7470" s="2"/>
      <c r="E7470" s="2"/>
    </row>
    <row r="7471" spans="2:5" x14ac:dyDescent="0.35">
      <c r="B7471" s="42"/>
      <c r="C7471" s="2"/>
      <c r="E7471" s="2"/>
    </row>
    <row r="7472" spans="2:5" x14ac:dyDescent="0.35">
      <c r="B7472" s="42"/>
      <c r="C7472" s="2"/>
      <c r="E7472" s="2"/>
    </row>
    <row r="7473" spans="2:5" x14ac:dyDescent="0.35">
      <c r="B7473" s="42"/>
      <c r="C7473" s="2"/>
      <c r="E7473" s="2"/>
    </row>
    <row r="7474" spans="2:5" x14ac:dyDescent="0.35">
      <c r="B7474" s="42"/>
      <c r="C7474" s="2"/>
      <c r="E7474" s="2"/>
    </row>
    <row r="7475" spans="2:5" x14ac:dyDescent="0.35">
      <c r="B7475" s="42"/>
      <c r="C7475" s="2"/>
      <c r="E7475" s="2"/>
    </row>
    <row r="7476" spans="2:5" x14ac:dyDescent="0.35">
      <c r="B7476" s="42"/>
      <c r="C7476" s="2"/>
      <c r="E7476" s="2"/>
    </row>
    <row r="7477" spans="2:5" x14ac:dyDescent="0.35">
      <c r="B7477" s="42"/>
      <c r="C7477" s="2"/>
      <c r="E7477" s="2"/>
    </row>
    <row r="7478" spans="2:5" x14ac:dyDescent="0.35">
      <c r="B7478" s="42"/>
      <c r="C7478" s="2"/>
      <c r="E7478" s="2"/>
    </row>
    <row r="7479" spans="2:5" x14ac:dyDescent="0.35">
      <c r="B7479" s="42"/>
      <c r="C7479" s="2"/>
      <c r="E7479" s="2"/>
    </row>
    <row r="7480" spans="2:5" x14ac:dyDescent="0.35">
      <c r="B7480" s="42"/>
      <c r="C7480" s="2"/>
      <c r="E7480" s="2"/>
    </row>
    <row r="7481" spans="2:5" x14ac:dyDescent="0.35">
      <c r="B7481" s="42"/>
      <c r="C7481" s="2"/>
      <c r="E7481" s="2"/>
    </row>
    <row r="7482" spans="2:5" x14ac:dyDescent="0.35">
      <c r="B7482" s="42"/>
      <c r="C7482" s="2"/>
      <c r="E7482" s="2"/>
    </row>
    <row r="7483" spans="2:5" x14ac:dyDescent="0.35">
      <c r="B7483" s="42"/>
      <c r="C7483" s="2"/>
      <c r="E7483" s="2"/>
    </row>
    <row r="7484" spans="2:5" x14ac:dyDescent="0.35">
      <c r="B7484" s="42"/>
      <c r="C7484" s="2"/>
      <c r="E7484" s="2"/>
    </row>
    <row r="7485" spans="2:5" x14ac:dyDescent="0.35">
      <c r="B7485" s="42"/>
      <c r="C7485" s="2"/>
      <c r="E7485" s="2"/>
    </row>
    <row r="7486" spans="2:5" x14ac:dyDescent="0.35">
      <c r="B7486" s="42"/>
      <c r="C7486" s="2"/>
      <c r="E7486" s="2"/>
    </row>
    <row r="7487" spans="2:5" x14ac:dyDescent="0.35">
      <c r="B7487" s="42"/>
      <c r="C7487" s="2"/>
      <c r="E7487" s="2"/>
    </row>
    <row r="7488" spans="2:5" x14ac:dyDescent="0.35">
      <c r="B7488" s="42"/>
      <c r="C7488" s="2"/>
      <c r="E7488" s="2"/>
    </row>
    <row r="7489" spans="2:5" x14ac:dyDescent="0.35">
      <c r="B7489" s="42"/>
      <c r="C7489" s="2"/>
      <c r="E7489" s="2"/>
    </row>
    <row r="7490" spans="2:5" x14ac:dyDescent="0.35">
      <c r="B7490" s="42"/>
      <c r="C7490" s="2"/>
      <c r="E7490" s="2"/>
    </row>
    <row r="7491" spans="2:5" x14ac:dyDescent="0.35">
      <c r="B7491" s="42"/>
      <c r="C7491" s="2"/>
      <c r="E7491" s="2"/>
    </row>
    <row r="7492" spans="2:5" x14ac:dyDescent="0.35">
      <c r="B7492" s="42"/>
      <c r="C7492" s="2"/>
      <c r="E7492" s="2"/>
    </row>
    <row r="7493" spans="2:5" x14ac:dyDescent="0.35">
      <c r="B7493" s="42"/>
      <c r="C7493" s="2"/>
      <c r="E7493" s="2"/>
    </row>
    <row r="7494" spans="2:5" x14ac:dyDescent="0.35">
      <c r="B7494" s="42"/>
      <c r="C7494" s="2"/>
      <c r="E7494" s="2"/>
    </row>
    <row r="7495" spans="2:5" x14ac:dyDescent="0.35">
      <c r="B7495" s="42"/>
      <c r="C7495" s="2"/>
      <c r="E7495" s="2"/>
    </row>
    <row r="7496" spans="2:5" x14ac:dyDescent="0.35">
      <c r="B7496" s="42"/>
      <c r="C7496" s="2"/>
      <c r="E7496" s="2"/>
    </row>
    <row r="7497" spans="2:5" x14ac:dyDescent="0.35">
      <c r="B7497" s="42"/>
      <c r="C7497" s="2"/>
      <c r="E7497" s="2"/>
    </row>
    <row r="7498" spans="2:5" x14ac:dyDescent="0.35">
      <c r="B7498" s="42"/>
      <c r="C7498" s="2"/>
      <c r="E7498" s="2"/>
    </row>
    <row r="7499" spans="2:5" x14ac:dyDescent="0.35">
      <c r="B7499" s="42"/>
      <c r="C7499" s="2"/>
      <c r="E7499" s="2"/>
    </row>
    <row r="7500" spans="2:5" x14ac:dyDescent="0.35">
      <c r="B7500" s="42"/>
      <c r="C7500" s="2"/>
      <c r="E7500" s="2"/>
    </row>
    <row r="7501" spans="2:5" x14ac:dyDescent="0.35">
      <c r="B7501" s="42"/>
      <c r="C7501" s="2"/>
      <c r="E7501" s="2"/>
    </row>
    <row r="7502" spans="2:5" x14ac:dyDescent="0.35">
      <c r="B7502" s="42"/>
      <c r="C7502" s="2"/>
      <c r="E7502" s="2"/>
    </row>
    <row r="7503" spans="2:5" x14ac:dyDescent="0.35">
      <c r="B7503" s="42"/>
      <c r="C7503" s="2"/>
      <c r="E7503" s="2"/>
    </row>
    <row r="7504" spans="2:5" x14ac:dyDescent="0.35">
      <c r="B7504" s="42"/>
      <c r="C7504" s="2"/>
      <c r="E7504" s="2"/>
    </row>
    <row r="7505" spans="2:5" x14ac:dyDescent="0.35">
      <c r="B7505" s="42"/>
      <c r="C7505" s="2"/>
      <c r="E7505" s="2"/>
    </row>
    <row r="7506" spans="2:5" x14ac:dyDescent="0.35">
      <c r="B7506" s="42"/>
      <c r="C7506" s="2"/>
      <c r="E7506" s="2"/>
    </row>
    <row r="7507" spans="2:5" x14ac:dyDescent="0.35">
      <c r="B7507" s="42"/>
      <c r="C7507" s="2"/>
      <c r="E7507" s="2"/>
    </row>
    <row r="7508" spans="2:5" x14ac:dyDescent="0.35">
      <c r="B7508" s="42"/>
      <c r="C7508" s="2"/>
      <c r="E7508" s="2"/>
    </row>
    <row r="7509" spans="2:5" x14ac:dyDescent="0.35">
      <c r="B7509" s="42"/>
      <c r="C7509" s="2"/>
      <c r="E7509" s="2"/>
    </row>
    <row r="7510" spans="2:5" x14ac:dyDescent="0.35">
      <c r="B7510" s="42"/>
      <c r="C7510" s="2"/>
      <c r="E7510" s="2"/>
    </row>
    <row r="7511" spans="2:5" x14ac:dyDescent="0.35">
      <c r="B7511" s="42"/>
      <c r="C7511" s="2"/>
      <c r="E7511" s="2"/>
    </row>
    <row r="7512" spans="2:5" x14ac:dyDescent="0.35">
      <c r="B7512" s="42"/>
      <c r="C7512" s="2"/>
      <c r="E7512" s="2"/>
    </row>
    <row r="7513" spans="2:5" x14ac:dyDescent="0.35">
      <c r="B7513" s="42"/>
      <c r="C7513" s="2"/>
      <c r="E7513" s="2"/>
    </row>
    <row r="7514" spans="2:5" x14ac:dyDescent="0.35">
      <c r="B7514" s="42"/>
      <c r="C7514" s="2"/>
      <c r="E7514" s="2"/>
    </row>
    <row r="7515" spans="2:5" x14ac:dyDescent="0.35">
      <c r="B7515" s="42"/>
      <c r="C7515" s="2"/>
      <c r="E7515" s="2"/>
    </row>
    <row r="7516" spans="2:5" x14ac:dyDescent="0.35">
      <c r="B7516" s="42"/>
      <c r="C7516" s="2"/>
      <c r="E7516" s="2"/>
    </row>
    <row r="7517" spans="2:5" x14ac:dyDescent="0.35">
      <c r="B7517" s="42"/>
      <c r="C7517" s="2"/>
      <c r="E7517" s="2"/>
    </row>
    <row r="7518" spans="2:5" x14ac:dyDescent="0.35">
      <c r="B7518" s="42"/>
      <c r="C7518" s="2"/>
      <c r="E7518" s="2"/>
    </row>
    <row r="7519" spans="2:5" x14ac:dyDescent="0.35">
      <c r="B7519" s="42"/>
      <c r="C7519" s="2"/>
      <c r="E7519" s="2"/>
    </row>
    <row r="7520" spans="2:5" x14ac:dyDescent="0.35">
      <c r="B7520" s="42"/>
      <c r="C7520" s="2"/>
      <c r="E7520" s="2"/>
    </row>
    <row r="7521" spans="2:5" x14ac:dyDescent="0.35">
      <c r="B7521" s="42"/>
      <c r="C7521" s="2"/>
      <c r="E7521" s="2"/>
    </row>
    <row r="7522" spans="2:5" x14ac:dyDescent="0.35">
      <c r="B7522" s="42"/>
      <c r="C7522" s="2"/>
      <c r="E7522" s="2"/>
    </row>
    <row r="7523" spans="2:5" x14ac:dyDescent="0.35">
      <c r="B7523" s="42"/>
      <c r="C7523" s="2"/>
      <c r="E7523" s="2"/>
    </row>
    <row r="7524" spans="2:5" x14ac:dyDescent="0.35">
      <c r="B7524" s="42"/>
      <c r="C7524" s="2"/>
      <c r="E7524" s="2"/>
    </row>
    <row r="7525" spans="2:5" x14ac:dyDescent="0.35">
      <c r="B7525" s="42"/>
      <c r="C7525" s="2"/>
      <c r="E7525" s="2"/>
    </row>
    <row r="7526" spans="2:5" x14ac:dyDescent="0.35">
      <c r="B7526" s="42"/>
      <c r="C7526" s="2"/>
      <c r="E7526" s="2"/>
    </row>
    <row r="7527" spans="2:5" x14ac:dyDescent="0.35">
      <c r="B7527" s="42"/>
      <c r="C7527" s="2"/>
      <c r="E7527" s="2"/>
    </row>
    <row r="7528" spans="2:5" x14ac:dyDescent="0.35">
      <c r="B7528" s="42"/>
      <c r="C7528" s="2"/>
      <c r="E7528" s="2"/>
    </row>
    <row r="7529" spans="2:5" x14ac:dyDescent="0.35">
      <c r="B7529" s="42"/>
      <c r="C7529" s="2"/>
      <c r="E7529" s="2"/>
    </row>
    <row r="7530" spans="2:5" x14ac:dyDescent="0.35">
      <c r="B7530" s="42"/>
      <c r="C7530" s="2"/>
      <c r="E7530" s="2"/>
    </row>
    <row r="7531" spans="2:5" x14ac:dyDescent="0.35">
      <c r="B7531" s="42"/>
      <c r="C7531" s="2"/>
      <c r="E7531" s="2"/>
    </row>
    <row r="7532" spans="2:5" x14ac:dyDescent="0.35">
      <c r="B7532" s="42"/>
      <c r="C7532" s="2"/>
      <c r="E7532" s="2"/>
    </row>
    <row r="7533" spans="2:5" x14ac:dyDescent="0.35">
      <c r="B7533" s="42"/>
      <c r="C7533" s="2"/>
      <c r="E7533" s="2"/>
    </row>
    <row r="7534" spans="2:5" x14ac:dyDescent="0.35">
      <c r="B7534" s="42"/>
      <c r="C7534" s="2"/>
      <c r="E7534" s="2"/>
    </row>
    <row r="7535" spans="2:5" x14ac:dyDescent="0.35">
      <c r="B7535" s="42"/>
      <c r="C7535" s="2"/>
      <c r="E7535" s="2"/>
    </row>
    <row r="7536" spans="2:5" x14ac:dyDescent="0.35">
      <c r="B7536" s="42"/>
      <c r="C7536" s="2"/>
      <c r="E7536" s="2"/>
    </row>
    <row r="7537" spans="2:5" x14ac:dyDescent="0.35">
      <c r="B7537" s="42"/>
      <c r="C7537" s="2"/>
      <c r="E7537" s="2"/>
    </row>
    <row r="7538" spans="2:5" x14ac:dyDescent="0.35">
      <c r="B7538" s="42"/>
      <c r="C7538" s="2"/>
      <c r="E7538" s="2"/>
    </row>
    <row r="7539" spans="2:5" x14ac:dyDescent="0.35">
      <c r="B7539" s="42"/>
      <c r="C7539" s="2"/>
      <c r="E7539" s="2"/>
    </row>
    <row r="7540" spans="2:5" x14ac:dyDescent="0.35">
      <c r="B7540" s="42"/>
      <c r="C7540" s="2"/>
      <c r="E7540" s="2"/>
    </row>
    <row r="7541" spans="2:5" x14ac:dyDescent="0.35">
      <c r="B7541" s="42"/>
      <c r="C7541" s="2"/>
      <c r="E7541" s="2"/>
    </row>
    <row r="7542" spans="2:5" x14ac:dyDescent="0.35">
      <c r="B7542" s="42"/>
      <c r="C7542" s="2"/>
      <c r="E7542" s="2"/>
    </row>
    <row r="7543" spans="2:5" x14ac:dyDescent="0.35">
      <c r="B7543" s="42"/>
      <c r="C7543" s="2"/>
      <c r="E7543" s="2"/>
    </row>
    <row r="7544" spans="2:5" x14ac:dyDescent="0.35">
      <c r="B7544" s="42"/>
      <c r="C7544" s="2"/>
      <c r="E7544" s="2"/>
    </row>
    <row r="7545" spans="2:5" x14ac:dyDescent="0.35">
      <c r="B7545" s="42"/>
      <c r="C7545" s="2"/>
      <c r="E7545" s="2"/>
    </row>
    <row r="7546" spans="2:5" x14ac:dyDescent="0.35">
      <c r="B7546" s="42"/>
      <c r="C7546" s="2"/>
      <c r="E7546" s="2"/>
    </row>
    <row r="7547" spans="2:5" x14ac:dyDescent="0.35">
      <c r="B7547" s="42"/>
      <c r="C7547" s="2"/>
      <c r="E7547" s="2"/>
    </row>
    <row r="7548" spans="2:5" x14ac:dyDescent="0.35">
      <c r="B7548" s="42"/>
      <c r="C7548" s="2"/>
      <c r="E7548" s="2"/>
    </row>
    <row r="7549" spans="2:5" x14ac:dyDescent="0.35">
      <c r="B7549" s="42"/>
      <c r="C7549" s="2"/>
      <c r="E7549" s="2"/>
    </row>
    <row r="7550" spans="2:5" x14ac:dyDescent="0.35">
      <c r="B7550" s="42"/>
      <c r="C7550" s="2"/>
      <c r="E7550" s="2"/>
    </row>
    <row r="7551" spans="2:5" x14ac:dyDescent="0.35">
      <c r="B7551" s="42"/>
      <c r="C7551" s="2"/>
      <c r="E7551" s="2"/>
    </row>
    <row r="7552" spans="2:5" x14ac:dyDescent="0.35">
      <c r="B7552" s="42"/>
      <c r="C7552" s="2"/>
      <c r="E7552" s="2"/>
    </row>
    <row r="7553" spans="2:5" x14ac:dyDescent="0.35">
      <c r="B7553" s="42"/>
      <c r="C7553" s="2"/>
      <c r="E7553" s="2"/>
    </row>
    <row r="7554" spans="2:5" x14ac:dyDescent="0.35">
      <c r="B7554" s="42"/>
      <c r="C7554" s="2"/>
      <c r="E7554" s="2"/>
    </row>
    <row r="7555" spans="2:5" x14ac:dyDescent="0.35">
      <c r="B7555" s="42"/>
      <c r="C7555" s="2"/>
      <c r="E7555" s="2"/>
    </row>
    <row r="7556" spans="2:5" x14ac:dyDescent="0.35">
      <c r="B7556" s="42"/>
      <c r="C7556" s="2"/>
      <c r="E7556" s="2"/>
    </row>
    <row r="7557" spans="2:5" x14ac:dyDescent="0.35">
      <c r="B7557" s="42"/>
      <c r="C7557" s="2"/>
      <c r="E7557" s="2"/>
    </row>
    <row r="7558" spans="2:5" x14ac:dyDescent="0.35">
      <c r="B7558" s="42"/>
      <c r="C7558" s="2"/>
      <c r="E7558" s="2"/>
    </row>
    <row r="7559" spans="2:5" x14ac:dyDescent="0.35">
      <c r="B7559" s="42"/>
      <c r="C7559" s="2"/>
      <c r="E7559" s="2"/>
    </row>
    <row r="7560" spans="2:5" x14ac:dyDescent="0.35">
      <c r="B7560" s="42"/>
      <c r="C7560" s="2"/>
      <c r="E7560" s="2"/>
    </row>
    <row r="7561" spans="2:5" x14ac:dyDescent="0.35">
      <c r="B7561" s="42"/>
      <c r="C7561" s="2"/>
      <c r="E7561" s="2"/>
    </row>
    <row r="7562" spans="2:5" x14ac:dyDescent="0.35">
      <c r="B7562" s="42"/>
      <c r="C7562" s="2"/>
      <c r="E7562" s="2"/>
    </row>
    <row r="7563" spans="2:5" x14ac:dyDescent="0.35">
      <c r="B7563" s="42"/>
      <c r="C7563" s="2"/>
      <c r="E7563" s="2"/>
    </row>
    <row r="7564" spans="2:5" x14ac:dyDescent="0.35">
      <c r="B7564" s="42"/>
      <c r="C7564" s="2"/>
      <c r="E7564" s="2"/>
    </row>
    <row r="7565" spans="2:5" x14ac:dyDescent="0.35">
      <c r="B7565" s="42"/>
      <c r="C7565" s="2"/>
      <c r="E7565" s="2"/>
    </row>
    <row r="7566" spans="2:5" x14ac:dyDescent="0.35">
      <c r="B7566" s="42"/>
      <c r="C7566" s="2"/>
      <c r="E7566" s="2"/>
    </row>
    <row r="7567" spans="2:5" x14ac:dyDescent="0.35">
      <c r="B7567" s="42"/>
      <c r="C7567" s="2"/>
      <c r="E7567" s="2"/>
    </row>
    <row r="7568" spans="2:5" x14ac:dyDescent="0.35">
      <c r="B7568" s="42"/>
      <c r="C7568" s="2"/>
      <c r="E7568" s="2"/>
    </row>
    <row r="7569" spans="2:5" x14ac:dyDescent="0.35">
      <c r="B7569" s="42"/>
      <c r="C7569" s="2"/>
      <c r="E7569" s="2"/>
    </row>
    <row r="7570" spans="2:5" x14ac:dyDescent="0.35">
      <c r="B7570" s="42"/>
      <c r="C7570" s="2"/>
      <c r="E7570" s="2"/>
    </row>
    <row r="7571" spans="2:5" x14ac:dyDescent="0.35">
      <c r="B7571" s="42"/>
      <c r="C7571" s="2"/>
      <c r="E7571" s="2"/>
    </row>
    <row r="7572" spans="2:5" x14ac:dyDescent="0.35">
      <c r="B7572" s="42"/>
      <c r="C7572" s="2"/>
      <c r="E7572" s="2"/>
    </row>
    <row r="7573" spans="2:5" x14ac:dyDescent="0.35">
      <c r="B7573" s="42"/>
      <c r="C7573" s="2"/>
      <c r="E7573" s="2"/>
    </row>
    <row r="7574" spans="2:5" x14ac:dyDescent="0.35">
      <c r="B7574" s="42"/>
      <c r="C7574" s="2"/>
      <c r="E7574" s="2"/>
    </row>
    <row r="7575" spans="2:5" x14ac:dyDescent="0.35">
      <c r="B7575" s="42"/>
      <c r="C7575" s="2"/>
      <c r="E7575" s="2"/>
    </row>
    <row r="7576" spans="2:5" x14ac:dyDescent="0.35">
      <c r="B7576" s="42"/>
      <c r="C7576" s="2"/>
      <c r="E7576" s="2"/>
    </row>
    <row r="7577" spans="2:5" x14ac:dyDescent="0.35">
      <c r="B7577" s="42"/>
      <c r="C7577" s="2"/>
      <c r="E7577" s="2"/>
    </row>
    <row r="7578" spans="2:5" x14ac:dyDescent="0.35">
      <c r="B7578" s="42"/>
      <c r="C7578" s="2"/>
      <c r="E7578" s="2"/>
    </row>
    <row r="7579" spans="2:5" x14ac:dyDescent="0.35">
      <c r="B7579" s="42"/>
      <c r="C7579" s="2"/>
      <c r="E7579" s="2"/>
    </row>
    <row r="7580" spans="2:5" x14ac:dyDescent="0.35">
      <c r="B7580" s="42"/>
      <c r="C7580" s="2"/>
      <c r="E7580" s="2"/>
    </row>
    <row r="7581" spans="2:5" x14ac:dyDescent="0.35">
      <c r="B7581" s="42"/>
      <c r="C7581" s="2"/>
      <c r="E7581" s="2"/>
    </row>
    <row r="7582" spans="2:5" x14ac:dyDescent="0.35">
      <c r="B7582" s="42"/>
      <c r="C7582" s="2"/>
      <c r="E7582" s="2"/>
    </row>
    <row r="7583" spans="2:5" x14ac:dyDescent="0.35">
      <c r="B7583" s="42"/>
      <c r="C7583" s="2"/>
      <c r="E7583" s="2"/>
    </row>
    <row r="7584" spans="2:5" x14ac:dyDescent="0.35">
      <c r="B7584" s="42"/>
      <c r="C7584" s="2"/>
      <c r="E7584" s="2"/>
    </row>
    <row r="7585" spans="2:5" x14ac:dyDescent="0.35">
      <c r="B7585" s="42"/>
      <c r="C7585" s="2"/>
      <c r="E7585" s="2"/>
    </row>
    <row r="7586" spans="2:5" x14ac:dyDescent="0.35">
      <c r="B7586" s="42"/>
      <c r="C7586" s="2"/>
      <c r="E7586" s="2"/>
    </row>
    <row r="7587" spans="2:5" x14ac:dyDescent="0.35">
      <c r="B7587" s="42"/>
      <c r="C7587" s="2"/>
      <c r="E7587" s="2"/>
    </row>
    <row r="7588" spans="2:5" x14ac:dyDescent="0.35">
      <c r="B7588" s="42"/>
      <c r="C7588" s="2"/>
      <c r="E7588" s="2"/>
    </row>
    <row r="7589" spans="2:5" x14ac:dyDescent="0.35">
      <c r="B7589" s="42"/>
      <c r="C7589" s="2"/>
      <c r="E7589" s="2"/>
    </row>
    <row r="7590" spans="2:5" x14ac:dyDescent="0.35">
      <c r="B7590" s="42"/>
      <c r="C7590" s="2"/>
      <c r="E7590" s="2"/>
    </row>
    <row r="7591" spans="2:5" x14ac:dyDescent="0.35">
      <c r="B7591" s="42"/>
      <c r="C7591" s="2"/>
      <c r="E7591" s="2"/>
    </row>
    <row r="7592" spans="2:5" x14ac:dyDescent="0.35">
      <c r="B7592" s="42"/>
      <c r="C7592" s="2"/>
      <c r="E7592" s="2"/>
    </row>
    <row r="7593" spans="2:5" x14ac:dyDescent="0.35">
      <c r="B7593" s="42"/>
      <c r="C7593" s="2"/>
      <c r="E7593" s="2"/>
    </row>
    <row r="7594" spans="2:5" x14ac:dyDescent="0.35">
      <c r="B7594" s="42"/>
      <c r="C7594" s="2"/>
      <c r="E7594" s="2"/>
    </row>
    <row r="7595" spans="2:5" x14ac:dyDescent="0.35">
      <c r="B7595" s="42"/>
      <c r="C7595" s="2"/>
      <c r="E7595" s="2"/>
    </row>
    <row r="7596" spans="2:5" x14ac:dyDescent="0.35">
      <c r="B7596" s="42"/>
      <c r="C7596" s="2"/>
      <c r="E7596" s="2"/>
    </row>
    <row r="7597" spans="2:5" x14ac:dyDescent="0.35">
      <c r="B7597" s="42"/>
      <c r="C7597" s="2"/>
      <c r="E7597" s="2"/>
    </row>
    <row r="7598" spans="2:5" x14ac:dyDescent="0.35">
      <c r="B7598" s="42"/>
      <c r="C7598" s="2"/>
      <c r="E7598" s="2"/>
    </row>
    <row r="7599" spans="2:5" x14ac:dyDescent="0.35">
      <c r="B7599" s="42"/>
      <c r="C7599" s="2"/>
      <c r="E7599" s="2"/>
    </row>
    <row r="7600" spans="2:5" x14ac:dyDescent="0.35">
      <c r="B7600" s="42"/>
      <c r="C7600" s="2"/>
      <c r="E7600" s="2"/>
    </row>
    <row r="7601" spans="2:5" x14ac:dyDescent="0.35">
      <c r="B7601" s="42"/>
      <c r="C7601" s="2"/>
      <c r="E7601" s="2"/>
    </row>
    <row r="7602" spans="2:5" x14ac:dyDescent="0.35">
      <c r="B7602" s="42"/>
      <c r="C7602" s="2"/>
      <c r="E7602" s="2"/>
    </row>
    <row r="7603" spans="2:5" x14ac:dyDescent="0.35">
      <c r="B7603" s="42"/>
      <c r="C7603" s="2"/>
      <c r="E7603" s="2"/>
    </row>
    <row r="7604" spans="2:5" x14ac:dyDescent="0.35">
      <c r="B7604" s="42"/>
      <c r="C7604" s="2"/>
      <c r="E7604" s="2"/>
    </row>
    <row r="7605" spans="2:5" x14ac:dyDescent="0.35">
      <c r="B7605" s="42"/>
      <c r="C7605" s="2"/>
      <c r="E7605" s="2"/>
    </row>
    <row r="7606" spans="2:5" x14ac:dyDescent="0.35">
      <c r="B7606" s="42"/>
      <c r="C7606" s="2"/>
      <c r="E7606" s="2"/>
    </row>
    <row r="7607" spans="2:5" x14ac:dyDescent="0.35">
      <c r="B7607" s="42"/>
      <c r="C7607" s="2"/>
      <c r="E7607" s="2"/>
    </row>
    <row r="7608" spans="2:5" x14ac:dyDescent="0.35">
      <c r="B7608" s="42"/>
      <c r="C7608" s="2"/>
      <c r="E7608" s="2"/>
    </row>
    <row r="7609" spans="2:5" x14ac:dyDescent="0.35">
      <c r="B7609" s="42"/>
      <c r="C7609" s="2"/>
      <c r="E7609" s="2"/>
    </row>
    <row r="7610" spans="2:5" x14ac:dyDescent="0.35">
      <c r="B7610" s="42"/>
      <c r="C7610" s="2"/>
      <c r="E7610" s="2"/>
    </row>
    <row r="7611" spans="2:5" x14ac:dyDescent="0.35">
      <c r="B7611" s="42"/>
      <c r="C7611" s="2"/>
      <c r="E7611" s="2"/>
    </row>
    <row r="7612" spans="2:5" x14ac:dyDescent="0.35">
      <c r="B7612" s="42"/>
      <c r="C7612" s="2"/>
      <c r="E7612" s="2"/>
    </row>
    <row r="7613" spans="2:5" x14ac:dyDescent="0.35">
      <c r="B7613" s="42"/>
      <c r="C7613" s="2"/>
      <c r="E7613" s="2"/>
    </row>
    <row r="7614" spans="2:5" x14ac:dyDescent="0.35">
      <c r="B7614" s="42"/>
      <c r="C7614" s="2"/>
      <c r="E7614" s="2"/>
    </row>
    <row r="7615" spans="2:5" x14ac:dyDescent="0.35">
      <c r="B7615" s="42"/>
      <c r="C7615" s="2"/>
      <c r="E7615" s="2"/>
    </row>
    <row r="7616" spans="2:5" x14ac:dyDescent="0.35">
      <c r="B7616" s="42"/>
      <c r="C7616" s="2"/>
      <c r="E7616" s="2"/>
    </row>
    <row r="7617" spans="2:5" x14ac:dyDescent="0.35">
      <c r="B7617" s="42"/>
      <c r="C7617" s="2"/>
      <c r="E7617" s="2"/>
    </row>
    <row r="7618" spans="2:5" x14ac:dyDescent="0.35">
      <c r="B7618" s="42"/>
      <c r="C7618" s="2"/>
      <c r="E7618" s="2"/>
    </row>
    <row r="7619" spans="2:5" x14ac:dyDescent="0.35">
      <c r="B7619" s="42"/>
      <c r="C7619" s="2"/>
      <c r="E7619" s="2"/>
    </row>
    <row r="7620" spans="2:5" x14ac:dyDescent="0.35">
      <c r="B7620" s="42"/>
      <c r="C7620" s="2"/>
      <c r="E7620" s="2"/>
    </row>
    <row r="7621" spans="2:5" x14ac:dyDescent="0.35">
      <c r="B7621" s="42"/>
      <c r="C7621" s="2"/>
      <c r="E7621" s="2"/>
    </row>
    <row r="7622" spans="2:5" x14ac:dyDescent="0.35">
      <c r="B7622" s="42"/>
      <c r="C7622" s="2"/>
      <c r="E7622" s="2"/>
    </row>
    <row r="7623" spans="2:5" x14ac:dyDescent="0.35">
      <c r="B7623" s="42"/>
      <c r="C7623" s="2"/>
      <c r="E7623" s="2"/>
    </row>
    <row r="7624" spans="2:5" x14ac:dyDescent="0.35">
      <c r="B7624" s="42"/>
      <c r="C7624" s="2"/>
      <c r="E7624" s="2"/>
    </row>
    <row r="7625" spans="2:5" x14ac:dyDescent="0.35">
      <c r="B7625" s="42"/>
      <c r="C7625" s="2"/>
      <c r="E7625" s="2"/>
    </row>
    <row r="7626" spans="2:5" x14ac:dyDescent="0.35">
      <c r="B7626" s="42"/>
      <c r="C7626" s="2"/>
      <c r="E7626" s="2"/>
    </row>
    <row r="7627" spans="2:5" x14ac:dyDescent="0.35">
      <c r="B7627" s="42"/>
      <c r="C7627" s="2"/>
      <c r="E7627" s="2"/>
    </row>
    <row r="7628" spans="2:5" x14ac:dyDescent="0.35">
      <c r="B7628" s="42"/>
      <c r="C7628" s="2"/>
      <c r="E7628" s="2"/>
    </row>
    <row r="7629" spans="2:5" x14ac:dyDescent="0.35">
      <c r="B7629" s="42"/>
      <c r="C7629" s="2"/>
      <c r="E7629" s="2"/>
    </row>
    <row r="7630" spans="2:5" x14ac:dyDescent="0.35">
      <c r="B7630" s="42"/>
      <c r="C7630" s="2"/>
      <c r="E7630" s="2"/>
    </row>
    <row r="7631" spans="2:5" x14ac:dyDescent="0.35">
      <c r="B7631" s="42"/>
      <c r="C7631" s="2"/>
      <c r="E7631" s="2"/>
    </row>
    <row r="7632" spans="2:5" x14ac:dyDescent="0.35">
      <c r="B7632" s="42"/>
      <c r="C7632" s="2"/>
      <c r="E7632" s="2"/>
    </row>
    <row r="7633" spans="2:5" x14ac:dyDescent="0.35">
      <c r="B7633" s="42"/>
      <c r="C7633" s="2"/>
      <c r="E7633" s="2"/>
    </row>
    <row r="7634" spans="2:5" x14ac:dyDescent="0.35">
      <c r="B7634" s="42"/>
      <c r="C7634" s="2"/>
      <c r="E7634" s="2"/>
    </row>
    <row r="7635" spans="2:5" x14ac:dyDescent="0.35">
      <c r="B7635" s="42"/>
      <c r="C7635" s="2"/>
      <c r="E7635" s="2"/>
    </row>
    <row r="7636" spans="2:5" x14ac:dyDescent="0.35">
      <c r="B7636" s="42"/>
      <c r="C7636" s="2"/>
      <c r="E7636" s="2"/>
    </row>
    <row r="7637" spans="2:5" x14ac:dyDescent="0.35">
      <c r="B7637" s="42"/>
      <c r="C7637" s="2"/>
      <c r="E7637" s="2"/>
    </row>
    <row r="7638" spans="2:5" x14ac:dyDescent="0.35">
      <c r="B7638" s="42"/>
      <c r="C7638" s="2"/>
      <c r="E7638" s="2"/>
    </row>
    <row r="7639" spans="2:5" x14ac:dyDescent="0.35">
      <c r="B7639" s="42"/>
      <c r="C7639" s="2"/>
      <c r="E7639" s="2"/>
    </row>
    <row r="7640" spans="2:5" x14ac:dyDescent="0.35">
      <c r="B7640" s="42"/>
      <c r="C7640" s="2"/>
      <c r="E7640" s="2"/>
    </row>
    <row r="7641" spans="2:5" x14ac:dyDescent="0.35">
      <c r="B7641" s="42"/>
      <c r="C7641" s="2"/>
      <c r="E7641" s="2"/>
    </row>
    <row r="7642" spans="2:5" x14ac:dyDescent="0.35">
      <c r="B7642" s="42"/>
      <c r="C7642" s="2"/>
      <c r="E7642" s="2"/>
    </row>
    <row r="7643" spans="2:5" x14ac:dyDescent="0.35">
      <c r="B7643" s="42"/>
      <c r="C7643" s="2"/>
      <c r="E7643" s="2"/>
    </row>
    <row r="7644" spans="2:5" x14ac:dyDescent="0.35">
      <c r="B7644" s="42"/>
      <c r="C7644" s="2"/>
      <c r="E7644" s="2"/>
    </row>
    <row r="7645" spans="2:5" x14ac:dyDescent="0.35">
      <c r="B7645" s="42"/>
      <c r="C7645" s="2"/>
      <c r="E7645" s="2"/>
    </row>
    <row r="7646" spans="2:5" x14ac:dyDescent="0.35">
      <c r="B7646" s="42"/>
      <c r="C7646" s="2"/>
      <c r="E7646" s="2"/>
    </row>
    <row r="7647" spans="2:5" x14ac:dyDescent="0.35">
      <c r="B7647" s="42"/>
      <c r="C7647" s="2"/>
      <c r="E7647" s="2"/>
    </row>
    <row r="7648" spans="2:5" x14ac:dyDescent="0.35">
      <c r="B7648" s="42"/>
      <c r="C7648" s="2"/>
      <c r="E7648" s="2"/>
    </row>
    <row r="7649" spans="2:5" x14ac:dyDescent="0.35">
      <c r="B7649" s="42"/>
      <c r="C7649" s="2"/>
      <c r="E7649" s="2"/>
    </row>
    <row r="7650" spans="2:5" x14ac:dyDescent="0.35">
      <c r="B7650" s="42"/>
      <c r="C7650" s="2"/>
      <c r="E7650" s="2"/>
    </row>
    <row r="7651" spans="2:5" x14ac:dyDescent="0.35">
      <c r="B7651" s="42"/>
      <c r="C7651" s="2"/>
      <c r="E7651" s="2"/>
    </row>
    <row r="7652" spans="2:5" x14ac:dyDescent="0.35">
      <c r="B7652" s="42"/>
      <c r="C7652" s="2"/>
      <c r="E7652" s="2"/>
    </row>
    <row r="7653" spans="2:5" x14ac:dyDescent="0.35">
      <c r="B7653" s="42"/>
      <c r="C7653" s="2"/>
      <c r="E7653" s="2"/>
    </row>
    <row r="7654" spans="2:5" x14ac:dyDescent="0.35">
      <c r="B7654" s="42"/>
      <c r="C7654" s="2"/>
      <c r="E7654" s="2"/>
    </row>
    <row r="7655" spans="2:5" x14ac:dyDescent="0.35">
      <c r="B7655" s="42"/>
      <c r="C7655" s="2"/>
      <c r="E7655" s="2"/>
    </row>
    <row r="7656" spans="2:5" x14ac:dyDescent="0.35">
      <c r="B7656" s="42"/>
      <c r="C7656" s="2"/>
      <c r="E7656" s="2"/>
    </row>
    <row r="7657" spans="2:5" x14ac:dyDescent="0.35">
      <c r="B7657" s="42"/>
      <c r="C7657" s="2"/>
      <c r="E7657" s="2"/>
    </row>
    <row r="7658" spans="2:5" x14ac:dyDescent="0.35">
      <c r="B7658" s="42"/>
      <c r="C7658" s="2"/>
      <c r="E7658" s="2"/>
    </row>
    <row r="7659" spans="2:5" x14ac:dyDescent="0.35">
      <c r="B7659" s="42"/>
      <c r="C7659" s="2"/>
      <c r="E7659" s="2"/>
    </row>
    <row r="7660" spans="2:5" x14ac:dyDescent="0.35">
      <c r="B7660" s="42"/>
      <c r="C7660" s="2"/>
      <c r="E7660" s="2"/>
    </row>
    <row r="7661" spans="2:5" x14ac:dyDescent="0.35">
      <c r="B7661" s="42"/>
      <c r="C7661" s="2"/>
      <c r="E7661" s="2"/>
    </row>
    <row r="7662" spans="2:5" x14ac:dyDescent="0.35">
      <c r="B7662" s="42"/>
      <c r="C7662" s="2"/>
      <c r="E7662" s="2"/>
    </row>
    <row r="7663" spans="2:5" x14ac:dyDescent="0.35">
      <c r="B7663" s="42"/>
      <c r="C7663" s="2"/>
      <c r="E7663" s="2"/>
    </row>
    <row r="7664" spans="2:5" x14ac:dyDescent="0.35">
      <c r="B7664" s="42"/>
      <c r="C7664" s="2"/>
      <c r="E7664" s="2"/>
    </row>
    <row r="7665" spans="2:5" x14ac:dyDescent="0.35">
      <c r="B7665" s="42"/>
      <c r="C7665" s="2"/>
      <c r="E7665" s="2"/>
    </row>
    <row r="7666" spans="2:5" x14ac:dyDescent="0.35">
      <c r="B7666" s="42"/>
      <c r="C7666" s="2"/>
      <c r="E7666" s="2"/>
    </row>
    <row r="7667" spans="2:5" x14ac:dyDescent="0.35">
      <c r="B7667" s="42"/>
      <c r="C7667" s="2"/>
      <c r="E7667" s="2"/>
    </row>
    <row r="7668" spans="2:5" x14ac:dyDescent="0.35">
      <c r="B7668" s="42"/>
      <c r="C7668" s="2"/>
      <c r="E7668" s="2"/>
    </row>
    <row r="7669" spans="2:5" x14ac:dyDescent="0.35">
      <c r="B7669" s="42"/>
      <c r="C7669" s="2"/>
      <c r="E7669" s="2"/>
    </row>
    <row r="7670" spans="2:5" x14ac:dyDescent="0.35">
      <c r="B7670" s="42"/>
      <c r="C7670" s="2"/>
      <c r="E7670" s="2"/>
    </row>
    <row r="7671" spans="2:5" x14ac:dyDescent="0.35">
      <c r="B7671" s="42"/>
      <c r="C7671" s="2"/>
      <c r="E7671" s="2"/>
    </row>
    <row r="7672" spans="2:5" x14ac:dyDescent="0.35">
      <c r="B7672" s="42"/>
      <c r="C7672" s="2"/>
      <c r="E7672" s="2"/>
    </row>
    <row r="7673" spans="2:5" x14ac:dyDescent="0.35">
      <c r="B7673" s="42"/>
      <c r="C7673" s="2"/>
      <c r="E7673" s="2"/>
    </row>
    <row r="7674" spans="2:5" x14ac:dyDescent="0.35">
      <c r="B7674" s="42"/>
      <c r="C7674" s="2"/>
      <c r="E7674" s="2"/>
    </row>
    <row r="7675" spans="2:5" x14ac:dyDescent="0.35">
      <c r="B7675" s="42"/>
      <c r="C7675" s="2"/>
      <c r="E7675" s="2"/>
    </row>
    <row r="7676" spans="2:5" x14ac:dyDescent="0.35">
      <c r="B7676" s="42"/>
      <c r="C7676" s="2"/>
      <c r="E7676" s="2"/>
    </row>
    <row r="7677" spans="2:5" x14ac:dyDescent="0.35">
      <c r="B7677" s="42"/>
      <c r="C7677" s="2"/>
      <c r="E7677" s="2"/>
    </row>
    <row r="7678" spans="2:5" x14ac:dyDescent="0.35">
      <c r="B7678" s="42"/>
      <c r="C7678" s="2"/>
      <c r="E7678" s="2"/>
    </row>
    <row r="7679" spans="2:5" x14ac:dyDescent="0.35">
      <c r="B7679" s="42"/>
      <c r="C7679" s="2"/>
      <c r="E7679" s="2"/>
    </row>
    <row r="7680" spans="2:5" x14ac:dyDescent="0.35">
      <c r="B7680" s="42"/>
      <c r="C7680" s="2"/>
      <c r="E7680" s="2"/>
    </row>
    <row r="7681" spans="2:5" x14ac:dyDescent="0.35">
      <c r="B7681" s="42"/>
      <c r="C7681" s="2"/>
      <c r="E7681" s="2"/>
    </row>
    <row r="7682" spans="2:5" x14ac:dyDescent="0.35">
      <c r="B7682" s="42"/>
      <c r="C7682" s="2"/>
      <c r="E7682" s="2"/>
    </row>
    <row r="7683" spans="2:5" x14ac:dyDescent="0.35">
      <c r="B7683" s="42"/>
      <c r="C7683" s="2"/>
      <c r="E7683" s="2"/>
    </row>
    <row r="7684" spans="2:5" x14ac:dyDescent="0.35">
      <c r="B7684" s="42"/>
      <c r="C7684" s="2"/>
      <c r="E7684" s="2"/>
    </row>
    <row r="7685" spans="2:5" x14ac:dyDescent="0.35">
      <c r="B7685" s="42"/>
      <c r="C7685" s="2"/>
      <c r="E7685" s="2"/>
    </row>
    <row r="7686" spans="2:5" x14ac:dyDescent="0.35">
      <c r="B7686" s="42"/>
      <c r="C7686" s="2"/>
      <c r="E7686" s="2"/>
    </row>
    <row r="7687" spans="2:5" x14ac:dyDescent="0.35">
      <c r="B7687" s="42"/>
      <c r="C7687" s="2"/>
      <c r="E7687" s="2"/>
    </row>
    <row r="7688" spans="2:5" x14ac:dyDescent="0.35">
      <c r="B7688" s="42"/>
      <c r="C7688" s="2"/>
      <c r="E7688" s="2"/>
    </row>
    <row r="7689" spans="2:5" x14ac:dyDescent="0.35">
      <c r="B7689" s="42"/>
      <c r="C7689" s="2"/>
      <c r="E7689" s="2"/>
    </row>
    <row r="7690" spans="2:5" x14ac:dyDescent="0.35">
      <c r="B7690" s="42"/>
      <c r="C7690" s="2"/>
      <c r="E7690" s="2"/>
    </row>
    <row r="7691" spans="2:5" x14ac:dyDescent="0.35">
      <c r="B7691" s="42"/>
      <c r="C7691" s="2"/>
      <c r="E7691" s="2"/>
    </row>
    <row r="7692" spans="2:5" x14ac:dyDescent="0.35">
      <c r="B7692" s="42"/>
      <c r="C7692" s="2"/>
      <c r="E7692" s="2"/>
    </row>
    <row r="7693" spans="2:5" x14ac:dyDescent="0.35">
      <c r="B7693" s="42"/>
      <c r="C7693" s="2"/>
      <c r="E7693" s="2"/>
    </row>
    <row r="7694" spans="2:5" x14ac:dyDescent="0.35">
      <c r="B7694" s="42"/>
      <c r="C7694" s="2"/>
      <c r="E7694" s="2"/>
    </row>
    <row r="7695" spans="2:5" x14ac:dyDescent="0.35">
      <c r="B7695" s="42"/>
      <c r="C7695" s="2"/>
      <c r="E7695" s="2"/>
    </row>
    <row r="7696" spans="2:5" x14ac:dyDescent="0.35">
      <c r="B7696" s="42"/>
      <c r="C7696" s="2"/>
      <c r="E7696" s="2"/>
    </row>
    <row r="7697" spans="2:5" x14ac:dyDescent="0.35">
      <c r="B7697" s="42"/>
      <c r="C7697" s="2"/>
      <c r="E7697" s="2"/>
    </row>
    <row r="7698" spans="2:5" x14ac:dyDescent="0.35">
      <c r="B7698" s="42"/>
      <c r="C7698" s="2"/>
      <c r="E7698" s="2"/>
    </row>
    <row r="7699" spans="2:5" x14ac:dyDescent="0.35">
      <c r="B7699" s="42"/>
      <c r="C7699" s="2"/>
      <c r="E7699" s="2"/>
    </row>
    <row r="7700" spans="2:5" x14ac:dyDescent="0.35">
      <c r="B7700" s="42"/>
      <c r="C7700" s="2"/>
      <c r="E7700" s="2"/>
    </row>
    <row r="7701" spans="2:5" x14ac:dyDescent="0.35">
      <c r="B7701" s="42"/>
      <c r="C7701" s="2"/>
      <c r="E7701" s="2"/>
    </row>
    <row r="7702" spans="2:5" x14ac:dyDescent="0.35">
      <c r="B7702" s="42"/>
      <c r="C7702" s="2"/>
      <c r="E7702" s="2"/>
    </row>
    <row r="7703" spans="2:5" x14ac:dyDescent="0.35">
      <c r="B7703" s="42"/>
      <c r="C7703" s="2"/>
      <c r="E7703" s="2"/>
    </row>
    <row r="7704" spans="2:5" x14ac:dyDescent="0.35">
      <c r="B7704" s="42"/>
      <c r="C7704" s="2"/>
      <c r="E7704" s="2"/>
    </row>
    <row r="7705" spans="2:5" x14ac:dyDescent="0.35">
      <c r="B7705" s="42"/>
      <c r="C7705" s="2"/>
      <c r="E7705" s="2"/>
    </row>
    <row r="7706" spans="2:5" x14ac:dyDescent="0.35">
      <c r="B7706" s="42"/>
      <c r="C7706" s="2"/>
      <c r="E7706" s="2"/>
    </row>
    <row r="7707" spans="2:5" x14ac:dyDescent="0.35">
      <c r="B7707" s="42"/>
      <c r="C7707" s="2"/>
      <c r="E7707" s="2"/>
    </row>
    <row r="7708" spans="2:5" x14ac:dyDescent="0.35">
      <c r="B7708" s="42"/>
      <c r="C7708" s="2"/>
      <c r="E7708" s="2"/>
    </row>
    <row r="7709" spans="2:5" x14ac:dyDescent="0.35">
      <c r="B7709" s="42"/>
      <c r="C7709" s="2"/>
      <c r="E7709" s="2"/>
    </row>
    <row r="7710" spans="2:5" x14ac:dyDescent="0.35">
      <c r="B7710" s="42"/>
      <c r="C7710" s="2"/>
      <c r="E7710" s="2"/>
    </row>
    <row r="7711" spans="2:5" x14ac:dyDescent="0.35">
      <c r="B7711" s="42"/>
      <c r="C7711" s="2"/>
      <c r="E7711" s="2"/>
    </row>
    <row r="7712" spans="2:5" x14ac:dyDescent="0.35">
      <c r="B7712" s="42"/>
      <c r="C7712" s="2"/>
      <c r="E7712" s="2"/>
    </row>
    <row r="7713" spans="2:5" x14ac:dyDescent="0.35">
      <c r="B7713" s="42"/>
      <c r="C7713" s="2"/>
      <c r="E7713" s="2"/>
    </row>
    <row r="7714" spans="2:5" x14ac:dyDescent="0.35">
      <c r="B7714" s="42"/>
      <c r="C7714" s="2"/>
      <c r="E7714" s="2"/>
    </row>
    <row r="7715" spans="2:5" x14ac:dyDescent="0.35">
      <c r="B7715" s="42"/>
      <c r="C7715" s="2"/>
      <c r="E7715" s="2"/>
    </row>
    <row r="7716" spans="2:5" x14ac:dyDescent="0.35">
      <c r="B7716" s="42"/>
      <c r="C7716" s="2"/>
      <c r="E7716" s="2"/>
    </row>
    <row r="7717" spans="2:5" x14ac:dyDescent="0.35">
      <c r="B7717" s="42"/>
      <c r="C7717" s="2"/>
      <c r="E7717" s="2"/>
    </row>
    <row r="7718" spans="2:5" x14ac:dyDescent="0.35">
      <c r="B7718" s="42"/>
      <c r="C7718" s="2"/>
      <c r="E7718" s="2"/>
    </row>
    <row r="7719" spans="2:5" x14ac:dyDescent="0.35">
      <c r="B7719" s="42"/>
      <c r="C7719" s="2"/>
      <c r="E7719" s="2"/>
    </row>
    <row r="7720" spans="2:5" x14ac:dyDescent="0.35">
      <c r="B7720" s="42"/>
      <c r="C7720" s="2"/>
      <c r="E7720" s="2"/>
    </row>
    <row r="7721" spans="2:5" x14ac:dyDescent="0.35">
      <c r="B7721" s="42"/>
      <c r="C7721" s="2"/>
      <c r="E7721" s="2"/>
    </row>
    <row r="7722" spans="2:5" x14ac:dyDescent="0.35">
      <c r="B7722" s="42"/>
      <c r="C7722" s="2"/>
      <c r="E7722" s="2"/>
    </row>
    <row r="7723" spans="2:5" x14ac:dyDescent="0.35">
      <c r="B7723" s="42"/>
      <c r="C7723" s="2"/>
      <c r="E7723" s="2"/>
    </row>
    <row r="7724" spans="2:5" x14ac:dyDescent="0.35">
      <c r="B7724" s="42"/>
      <c r="C7724" s="2"/>
      <c r="E7724" s="2"/>
    </row>
    <row r="7725" spans="2:5" x14ac:dyDescent="0.35">
      <c r="B7725" s="42"/>
      <c r="C7725" s="2"/>
      <c r="E7725" s="2"/>
    </row>
    <row r="7726" spans="2:5" x14ac:dyDescent="0.35">
      <c r="B7726" s="42"/>
      <c r="C7726" s="2"/>
      <c r="E7726" s="2"/>
    </row>
    <row r="7727" spans="2:5" x14ac:dyDescent="0.35">
      <c r="B7727" s="42"/>
      <c r="C7727" s="2"/>
      <c r="E7727" s="2"/>
    </row>
    <row r="7728" spans="2:5" x14ac:dyDescent="0.35">
      <c r="B7728" s="42"/>
      <c r="C7728" s="2"/>
      <c r="E7728" s="2"/>
    </row>
    <row r="7729" spans="2:5" x14ac:dyDescent="0.35">
      <c r="B7729" s="42"/>
      <c r="C7729" s="2"/>
      <c r="E7729" s="2"/>
    </row>
    <row r="7730" spans="2:5" x14ac:dyDescent="0.35">
      <c r="B7730" s="42"/>
      <c r="C7730" s="2"/>
      <c r="E7730" s="2"/>
    </row>
    <row r="7731" spans="2:5" x14ac:dyDescent="0.35">
      <c r="B7731" s="42"/>
      <c r="C7731" s="2"/>
      <c r="E7731" s="2"/>
    </row>
    <row r="7732" spans="2:5" x14ac:dyDescent="0.35">
      <c r="B7732" s="42"/>
      <c r="C7732" s="2"/>
      <c r="E7732" s="2"/>
    </row>
    <row r="7733" spans="2:5" x14ac:dyDescent="0.35">
      <c r="B7733" s="42"/>
      <c r="C7733" s="2"/>
      <c r="E7733" s="2"/>
    </row>
    <row r="7734" spans="2:5" x14ac:dyDescent="0.35">
      <c r="B7734" s="42"/>
      <c r="C7734" s="2"/>
      <c r="E7734" s="2"/>
    </row>
    <row r="7735" spans="2:5" x14ac:dyDescent="0.35">
      <c r="B7735" s="42"/>
      <c r="C7735" s="2"/>
      <c r="E7735" s="2"/>
    </row>
    <row r="7736" spans="2:5" x14ac:dyDescent="0.35">
      <c r="B7736" s="42"/>
      <c r="C7736" s="2"/>
      <c r="E7736" s="2"/>
    </row>
    <row r="7737" spans="2:5" x14ac:dyDescent="0.35">
      <c r="B7737" s="42"/>
      <c r="C7737" s="2"/>
      <c r="E7737" s="2"/>
    </row>
    <row r="7738" spans="2:5" x14ac:dyDescent="0.35">
      <c r="B7738" s="42"/>
      <c r="C7738" s="2"/>
      <c r="E7738" s="2"/>
    </row>
    <row r="7739" spans="2:5" x14ac:dyDescent="0.35">
      <c r="B7739" s="42"/>
      <c r="C7739" s="2"/>
      <c r="E7739" s="2"/>
    </row>
    <row r="7740" spans="2:5" x14ac:dyDescent="0.35">
      <c r="B7740" s="42"/>
      <c r="C7740" s="2"/>
      <c r="E7740" s="2"/>
    </row>
    <row r="7741" spans="2:5" x14ac:dyDescent="0.35">
      <c r="B7741" s="42"/>
      <c r="C7741" s="2"/>
      <c r="E7741" s="2"/>
    </row>
    <row r="7742" spans="2:5" x14ac:dyDescent="0.35">
      <c r="B7742" s="42"/>
      <c r="C7742" s="2"/>
      <c r="E7742" s="2"/>
    </row>
    <row r="7743" spans="2:5" x14ac:dyDescent="0.35">
      <c r="B7743" s="42"/>
      <c r="C7743" s="2"/>
      <c r="E7743" s="2"/>
    </row>
    <row r="7744" spans="2:5" x14ac:dyDescent="0.35">
      <c r="B7744" s="42"/>
      <c r="C7744" s="2"/>
      <c r="E7744" s="2"/>
    </row>
    <row r="7745" spans="2:5" x14ac:dyDescent="0.35">
      <c r="B7745" s="42"/>
      <c r="C7745" s="2"/>
      <c r="E7745" s="2"/>
    </row>
    <row r="7746" spans="2:5" x14ac:dyDescent="0.35">
      <c r="B7746" s="42"/>
      <c r="C7746" s="2"/>
      <c r="E7746" s="2"/>
    </row>
    <row r="7747" spans="2:5" x14ac:dyDescent="0.35">
      <c r="B7747" s="42"/>
      <c r="C7747" s="2"/>
      <c r="E7747" s="2"/>
    </row>
    <row r="7748" spans="2:5" x14ac:dyDescent="0.35">
      <c r="B7748" s="42"/>
      <c r="C7748" s="2"/>
      <c r="E7748" s="2"/>
    </row>
    <row r="7749" spans="2:5" x14ac:dyDescent="0.35">
      <c r="B7749" s="42"/>
      <c r="C7749" s="2"/>
      <c r="E7749" s="2"/>
    </row>
    <row r="7750" spans="2:5" x14ac:dyDescent="0.35">
      <c r="B7750" s="42"/>
      <c r="C7750" s="2"/>
      <c r="E7750" s="2"/>
    </row>
    <row r="7751" spans="2:5" x14ac:dyDescent="0.35">
      <c r="B7751" s="42"/>
      <c r="C7751" s="2"/>
      <c r="E7751" s="2"/>
    </row>
    <row r="7752" spans="2:5" x14ac:dyDescent="0.35">
      <c r="B7752" s="42"/>
      <c r="C7752" s="2"/>
      <c r="E7752" s="2"/>
    </row>
    <row r="7753" spans="2:5" x14ac:dyDescent="0.35">
      <c r="B7753" s="42"/>
      <c r="C7753" s="2"/>
      <c r="E7753" s="2"/>
    </row>
    <row r="7754" spans="2:5" x14ac:dyDescent="0.35">
      <c r="B7754" s="42"/>
      <c r="C7754" s="2"/>
      <c r="E7754" s="2"/>
    </row>
    <row r="7755" spans="2:5" x14ac:dyDescent="0.35">
      <c r="B7755" s="42"/>
      <c r="C7755" s="2"/>
      <c r="E7755" s="2"/>
    </row>
    <row r="7756" spans="2:5" x14ac:dyDescent="0.35">
      <c r="B7756" s="42"/>
      <c r="C7756" s="2"/>
      <c r="E7756" s="2"/>
    </row>
    <row r="7757" spans="2:5" x14ac:dyDescent="0.35">
      <c r="B7757" s="42"/>
      <c r="C7757" s="2"/>
      <c r="E7757" s="2"/>
    </row>
    <row r="7758" spans="2:5" x14ac:dyDescent="0.35">
      <c r="B7758" s="42"/>
      <c r="C7758" s="2"/>
      <c r="E7758" s="2"/>
    </row>
    <row r="7759" spans="2:5" x14ac:dyDescent="0.35">
      <c r="B7759" s="42"/>
      <c r="C7759" s="2"/>
      <c r="E7759" s="2"/>
    </row>
    <row r="7760" spans="2:5" x14ac:dyDescent="0.35">
      <c r="B7760" s="42"/>
      <c r="C7760" s="2"/>
      <c r="E7760" s="2"/>
    </row>
    <row r="7761" spans="2:5" x14ac:dyDescent="0.35">
      <c r="B7761" s="42"/>
      <c r="C7761" s="2"/>
      <c r="E7761" s="2"/>
    </row>
    <row r="7762" spans="2:5" x14ac:dyDescent="0.35">
      <c r="B7762" s="42"/>
      <c r="C7762" s="2"/>
      <c r="E7762" s="2"/>
    </row>
    <row r="7763" spans="2:5" x14ac:dyDescent="0.35">
      <c r="B7763" s="42"/>
      <c r="C7763" s="2"/>
      <c r="E7763" s="2"/>
    </row>
    <row r="7764" spans="2:5" x14ac:dyDescent="0.35">
      <c r="B7764" s="42"/>
      <c r="C7764" s="2"/>
      <c r="E7764" s="2"/>
    </row>
    <row r="7765" spans="2:5" x14ac:dyDescent="0.35">
      <c r="B7765" s="42"/>
      <c r="C7765" s="2"/>
      <c r="E7765" s="2"/>
    </row>
    <row r="7766" spans="2:5" x14ac:dyDescent="0.35">
      <c r="B7766" s="42"/>
      <c r="C7766" s="2"/>
      <c r="E7766" s="2"/>
    </row>
    <row r="7767" spans="2:5" x14ac:dyDescent="0.35">
      <c r="B7767" s="42"/>
      <c r="C7767" s="2"/>
      <c r="E7767" s="2"/>
    </row>
    <row r="7768" spans="2:5" x14ac:dyDescent="0.35">
      <c r="B7768" s="42"/>
      <c r="C7768" s="2"/>
      <c r="E7768" s="2"/>
    </row>
    <row r="7769" spans="2:5" x14ac:dyDescent="0.35">
      <c r="B7769" s="42"/>
      <c r="C7769" s="2"/>
      <c r="E7769" s="2"/>
    </row>
    <row r="7770" spans="2:5" x14ac:dyDescent="0.35">
      <c r="B7770" s="42"/>
      <c r="C7770" s="2"/>
      <c r="E7770" s="2"/>
    </row>
    <row r="7771" spans="2:5" x14ac:dyDescent="0.35">
      <c r="B7771" s="42"/>
      <c r="C7771" s="2"/>
      <c r="E7771" s="2"/>
    </row>
    <row r="7772" spans="2:5" x14ac:dyDescent="0.35">
      <c r="B7772" s="42"/>
      <c r="C7772" s="2"/>
      <c r="E7772" s="2"/>
    </row>
    <row r="7773" spans="2:5" x14ac:dyDescent="0.35">
      <c r="B7773" s="42"/>
      <c r="C7773" s="2"/>
      <c r="E7773" s="2"/>
    </row>
    <row r="7774" spans="2:5" x14ac:dyDescent="0.35">
      <c r="B7774" s="42"/>
      <c r="C7774" s="2"/>
      <c r="E7774" s="2"/>
    </row>
    <row r="7775" spans="2:5" x14ac:dyDescent="0.35">
      <c r="B7775" s="42"/>
      <c r="C7775" s="2"/>
      <c r="E7775" s="2"/>
    </row>
    <row r="7776" spans="2:5" x14ac:dyDescent="0.35">
      <c r="B7776" s="42"/>
      <c r="C7776" s="2"/>
      <c r="E7776" s="2"/>
    </row>
    <row r="7777" spans="2:5" x14ac:dyDescent="0.35">
      <c r="B7777" s="42"/>
      <c r="C7777" s="2"/>
      <c r="E7777" s="2"/>
    </row>
    <row r="7778" spans="2:5" x14ac:dyDescent="0.35">
      <c r="B7778" s="42"/>
      <c r="C7778" s="2"/>
      <c r="E7778" s="2"/>
    </row>
    <row r="7779" spans="2:5" x14ac:dyDescent="0.35">
      <c r="B7779" s="42"/>
      <c r="C7779" s="2"/>
      <c r="E7779" s="2"/>
    </row>
    <row r="7780" spans="2:5" x14ac:dyDescent="0.35">
      <c r="B7780" s="42"/>
      <c r="C7780" s="2"/>
      <c r="E7780" s="2"/>
    </row>
    <row r="7781" spans="2:5" x14ac:dyDescent="0.35">
      <c r="B7781" s="42"/>
      <c r="C7781" s="2"/>
      <c r="E7781" s="2"/>
    </row>
    <row r="7782" spans="2:5" x14ac:dyDescent="0.35">
      <c r="B7782" s="42"/>
      <c r="C7782" s="2"/>
      <c r="E7782" s="2"/>
    </row>
    <row r="7783" spans="2:5" x14ac:dyDescent="0.35">
      <c r="B7783" s="42"/>
      <c r="C7783" s="2"/>
      <c r="E7783" s="2"/>
    </row>
    <row r="7784" spans="2:5" x14ac:dyDescent="0.35">
      <c r="B7784" s="42"/>
      <c r="C7784" s="2"/>
      <c r="E7784" s="2"/>
    </row>
    <row r="7785" spans="2:5" x14ac:dyDescent="0.35">
      <c r="B7785" s="42"/>
      <c r="C7785" s="2"/>
      <c r="E7785" s="2"/>
    </row>
    <row r="7786" spans="2:5" x14ac:dyDescent="0.35">
      <c r="B7786" s="42"/>
      <c r="C7786" s="2"/>
      <c r="E7786" s="2"/>
    </row>
    <row r="7787" spans="2:5" x14ac:dyDescent="0.35">
      <c r="B7787" s="42"/>
      <c r="C7787" s="2"/>
      <c r="E7787" s="2"/>
    </row>
    <row r="7788" spans="2:5" x14ac:dyDescent="0.35">
      <c r="B7788" s="42"/>
      <c r="C7788" s="2"/>
      <c r="E7788" s="2"/>
    </row>
    <row r="7789" spans="2:5" x14ac:dyDescent="0.35">
      <c r="B7789" s="42"/>
      <c r="C7789" s="2"/>
      <c r="E7789" s="2"/>
    </row>
    <row r="7790" spans="2:5" x14ac:dyDescent="0.35">
      <c r="B7790" s="42"/>
      <c r="C7790" s="2"/>
      <c r="E7790" s="2"/>
    </row>
    <row r="7791" spans="2:5" x14ac:dyDescent="0.35">
      <c r="B7791" s="42"/>
      <c r="C7791" s="2"/>
      <c r="E7791" s="2"/>
    </row>
    <row r="7792" spans="2:5" x14ac:dyDescent="0.35">
      <c r="B7792" s="42"/>
      <c r="C7792" s="2"/>
      <c r="E7792" s="2"/>
    </row>
    <row r="7793" spans="2:5" x14ac:dyDescent="0.35">
      <c r="B7793" s="42"/>
      <c r="C7793" s="2"/>
      <c r="E7793" s="2"/>
    </row>
    <row r="7794" spans="2:5" x14ac:dyDescent="0.35">
      <c r="B7794" s="42"/>
      <c r="C7794" s="2"/>
      <c r="E7794" s="2"/>
    </row>
    <row r="7795" spans="2:5" x14ac:dyDescent="0.35">
      <c r="B7795" s="42"/>
      <c r="C7795" s="2"/>
      <c r="E7795" s="2"/>
    </row>
    <row r="7796" spans="2:5" x14ac:dyDescent="0.35">
      <c r="B7796" s="42"/>
      <c r="C7796" s="2"/>
      <c r="E7796" s="2"/>
    </row>
    <row r="7797" spans="2:5" x14ac:dyDescent="0.35">
      <c r="B7797" s="42"/>
      <c r="C7797" s="2"/>
      <c r="E7797" s="2"/>
    </row>
    <row r="7798" spans="2:5" x14ac:dyDescent="0.35">
      <c r="B7798" s="42"/>
      <c r="C7798" s="2"/>
      <c r="E7798" s="2"/>
    </row>
    <row r="7799" spans="2:5" x14ac:dyDescent="0.35">
      <c r="B7799" s="42"/>
      <c r="C7799" s="2"/>
      <c r="E7799" s="2"/>
    </row>
    <row r="7800" spans="2:5" x14ac:dyDescent="0.35">
      <c r="B7800" s="42"/>
      <c r="C7800" s="2"/>
      <c r="E7800" s="2"/>
    </row>
    <row r="7801" spans="2:5" x14ac:dyDescent="0.35">
      <c r="B7801" s="42"/>
      <c r="C7801" s="2"/>
      <c r="E7801" s="2"/>
    </row>
    <row r="7802" spans="2:5" x14ac:dyDescent="0.35">
      <c r="B7802" s="42"/>
      <c r="C7802" s="2"/>
      <c r="E7802" s="2"/>
    </row>
    <row r="7803" spans="2:5" x14ac:dyDescent="0.35">
      <c r="B7803" s="42"/>
      <c r="C7803" s="2"/>
      <c r="E7803" s="2"/>
    </row>
    <row r="7804" spans="2:5" x14ac:dyDescent="0.35">
      <c r="B7804" s="42"/>
      <c r="C7804" s="2"/>
      <c r="E7804" s="2"/>
    </row>
    <row r="7805" spans="2:5" x14ac:dyDescent="0.35">
      <c r="B7805" s="42"/>
      <c r="C7805" s="2"/>
      <c r="E7805" s="2"/>
    </row>
    <row r="7806" spans="2:5" x14ac:dyDescent="0.35">
      <c r="B7806" s="42"/>
      <c r="C7806" s="2"/>
      <c r="E7806" s="2"/>
    </row>
    <row r="7807" spans="2:5" x14ac:dyDescent="0.35">
      <c r="B7807" s="42"/>
      <c r="C7807" s="2"/>
      <c r="E7807" s="2"/>
    </row>
    <row r="7808" spans="2:5" x14ac:dyDescent="0.35">
      <c r="B7808" s="42"/>
      <c r="C7808" s="2"/>
      <c r="E7808" s="2"/>
    </row>
    <row r="7809" spans="2:5" x14ac:dyDescent="0.35">
      <c r="B7809" s="42"/>
      <c r="C7809" s="2"/>
      <c r="E7809" s="2"/>
    </row>
    <row r="7810" spans="2:5" x14ac:dyDescent="0.35">
      <c r="B7810" s="42"/>
      <c r="C7810" s="2"/>
      <c r="E7810" s="2"/>
    </row>
    <row r="7811" spans="2:5" x14ac:dyDescent="0.35">
      <c r="B7811" s="42"/>
      <c r="C7811" s="2"/>
      <c r="E7811" s="2"/>
    </row>
    <row r="7812" spans="2:5" x14ac:dyDescent="0.35">
      <c r="B7812" s="42"/>
      <c r="C7812" s="2"/>
      <c r="E7812" s="2"/>
    </row>
    <row r="7813" spans="2:5" x14ac:dyDescent="0.35">
      <c r="B7813" s="42"/>
      <c r="C7813" s="2"/>
      <c r="E7813" s="2"/>
    </row>
    <row r="7814" spans="2:5" x14ac:dyDescent="0.35">
      <c r="B7814" s="42"/>
      <c r="C7814" s="2"/>
      <c r="E7814" s="2"/>
    </row>
    <row r="7815" spans="2:5" x14ac:dyDescent="0.35">
      <c r="B7815" s="42"/>
      <c r="C7815" s="2"/>
      <c r="E7815" s="2"/>
    </row>
    <row r="7816" spans="2:5" x14ac:dyDescent="0.35">
      <c r="B7816" s="42"/>
      <c r="C7816" s="2"/>
      <c r="E7816" s="2"/>
    </row>
    <row r="7817" spans="2:5" x14ac:dyDescent="0.35">
      <c r="B7817" s="42"/>
      <c r="C7817" s="2"/>
      <c r="E7817" s="2"/>
    </row>
    <row r="7818" spans="2:5" x14ac:dyDescent="0.35">
      <c r="B7818" s="42"/>
      <c r="C7818" s="2"/>
      <c r="E7818" s="2"/>
    </row>
    <row r="7819" spans="2:5" x14ac:dyDescent="0.35">
      <c r="B7819" s="42"/>
      <c r="C7819" s="2"/>
      <c r="E7819" s="2"/>
    </row>
    <row r="7820" spans="2:5" x14ac:dyDescent="0.35">
      <c r="B7820" s="42"/>
      <c r="C7820" s="2"/>
      <c r="E7820" s="2"/>
    </row>
    <row r="7821" spans="2:5" x14ac:dyDescent="0.35">
      <c r="B7821" s="42"/>
      <c r="C7821" s="2"/>
      <c r="E7821" s="2"/>
    </row>
    <row r="7822" spans="2:5" x14ac:dyDescent="0.35">
      <c r="B7822" s="42"/>
      <c r="C7822" s="2"/>
      <c r="E7822" s="2"/>
    </row>
    <row r="7823" spans="2:5" x14ac:dyDescent="0.35">
      <c r="B7823" s="42"/>
      <c r="C7823" s="2"/>
      <c r="E7823" s="2"/>
    </row>
    <row r="7824" spans="2:5" x14ac:dyDescent="0.35">
      <c r="B7824" s="42"/>
      <c r="C7824" s="2"/>
      <c r="E7824" s="2"/>
    </row>
    <row r="7825" spans="2:5" x14ac:dyDescent="0.35">
      <c r="B7825" s="42"/>
      <c r="C7825" s="2"/>
      <c r="E7825" s="2"/>
    </row>
    <row r="7826" spans="2:5" x14ac:dyDescent="0.35">
      <c r="B7826" s="42"/>
      <c r="C7826" s="2"/>
      <c r="E7826" s="2"/>
    </row>
    <row r="7827" spans="2:5" x14ac:dyDescent="0.35">
      <c r="B7827" s="42"/>
      <c r="C7827" s="2"/>
      <c r="E7827" s="2"/>
    </row>
    <row r="7828" spans="2:5" x14ac:dyDescent="0.35">
      <c r="B7828" s="42"/>
      <c r="C7828" s="2"/>
      <c r="E7828" s="2"/>
    </row>
    <row r="7829" spans="2:5" x14ac:dyDescent="0.35">
      <c r="B7829" s="42"/>
      <c r="C7829" s="2"/>
      <c r="E7829" s="2"/>
    </row>
    <row r="7830" spans="2:5" x14ac:dyDescent="0.35">
      <c r="B7830" s="42"/>
      <c r="C7830" s="2"/>
      <c r="E7830" s="2"/>
    </row>
    <row r="7831" spans="2:5" x14ac:dyDescent="0.35">
      <c r="B7831" s="42"/>
      <c r="C7831" s="2"/>
      <c r="E7831" s="2"/>
    </row>
    <row r="7832" spans="2:5" x14ac:dyDescent="0.35">
      <c r="B7832" s="42"/>
      <c r="C7832" s="2"/>
      <c r="E7832" s="2"/>
    </row>
    <row r="7833" spans="2:5" x14ac:dyDescent="0.35">
      <c r="B7833" s="42"/>
      <c r="C7833" s="2"/>
      <c r="E7833" s="2"/>
    </row>
    <row r="7834" spans="2:5" x14ac:dyDescent="0.35">
      <c r="B7834" s="42"/>
      <c r="C7834" s="2"/>
      <c r="E7834" s="2"/>
    </row>
    <row r="7835" spans="2:5" x14ac:dyDescent="0.35">
      <c r="B7835" s="42"/>
      <c r="C7835" s="2"/>
      <c r="E7835" s="2"/>
    </row>
    <row r="7836" spans="2:5" x14ac:dyDescent="0.35">
      <c r="B7836" s="42"/>
      <c r="C7836" s="2"/>
      <c r="E7836" s="2"/>
    </row>
    <row r="7837" spans="2:5" x14ac:dyDescent="0.35">
      <c r="B7837" s="42"/>
      <c r="C7837" s="2"/>
      <c r="E7837" s="2"/>
    </row>
    <row r="7838" spans="2:5" x14ac:dyDescent="0.35">
      <c r="B7838" s="42"/>
      <c r="C7838" s="2"/>
      <c r="E7838" s="2"/>
    </row>
    <row r="7839" spans="2:5" x14ac:dyDescent="0.35">
      <c r="B7839" s="42"/>
      <c r="C7839" s="2"/>
      <c r="E7839" s="2"/>
    </row>
    <row r="7840" spans="2:5" x14ac:dyDescent="0.35">
      <c r="B7840" s="42"/>
      <c r="C7840" s="2"/>
      <c r="E7840" s="2"/>
    </row>
    <row r="7841" spans="2:5" x14ac:dyDescent="0.35">
      <c r="B7841" s="42"/>
      <c r="C7841" s="2"/>
      <c r="E7841" s="2"/>
    </row>
    <row r="7842" spans="2:5" x14ac:dyDescent="0.35">
      <c r="B7842" s="42"/>
      <c r="C7842" s="2"/>
      <c r="E7842" s="2"/>
    </row>
    <row r="7843" spans="2:5" x14ac:dyDescent="0.35">
      <c r="B7843" s="42"/>
      <c r="C7843" s="2"/>
      <c r="E7843" s="2"/>
    </row>
    <row r="7844" spans="2:5" x14ac:dyDescent="0.35">
      <c r="B7844" s="42"/>
      <c r="C7844" s="2"/>
      <c r="E7844" s="2"/>
    </row>
    <row r="7845" spans="2:5" x14ac:dyDescent="0.35">
      <c r="B7845" s="42"/>
      <c r="C7845" s="2"/>
      <c r="E7845" s="2"/>
    </row>
    <row r="7846" spans="2:5" x14ac:dyDescent="0.35">
      <c r="B7846" s="42"/>
      <c r="C7846" s="2"/>
      <c r="E7846" s="2"/>
    </row>
    <row r="7847" spans="2:5" x14ac:dyDescent="0.35">
      <c r="B7847" s="42"/>
      <c r="C7847" s="2"/>
      <c r="E7847" s="2"/>
    </row>
    <row r="7848" spans="2:5" x14ac:dyDescent="0.35">
      <c r="B7848" s="42"/>
      <c r="C7848" s="2"/>
      <c r="E7848" s="2"/>
    </row>
    <row r="7849" spans="2:5" x14ac:dyDescent="0.35">
      <c r="B7849" s="42"/>
      <c r="C7849" s="2"/>
      <c r="E7849" s="2"/>
    </row>
    <row r="7850" spans="2:5" x14ac:dyDescent="0.35">
      <c r="B7850" s="42"/>
      <c r="C7850" s="2"/>
      <c r="E7850" s="2"/>
    </row>
    <row r="7851" spans="2:5" x14ac:dyDescent="0.35">
      <c r="B7851" s="42"/>
      <c r="C7851" s="2"/>
      <c r="E7851" s="2"/>
    </row>
    <row r="7852" spans="2:5" x14ac:dyDescent="0.35">
      <c r="B7852" s="42"/>
      <c r="C7852" s="2"/>
      <c r="E7852" s="2"/>
    </row>
    <row r="7853" spans="2:5" x14ac:dyDescent="0.35">
      <c r="B7853" s="42"/>
      <c r="C7853" s="2"/>
      <c r="E7853" s="2"/>
    </row>
    <row r="7854" spans="2:5" x14ac:dyDescent="0.35">
      <c r="B7854" s="42"/>
      <c r="C7854" s="2"/>
      <c r="E7854" s="2"/>
    </row>
    <row r="7855" spans="2:5" x14ac:dyDescent="0.35">
      <c r="B7855" s="42"/>
      <c r="C7855" s="2"/>
      <c r="E7855" s="2"/>
    </row>
    <row r="7856" spans="2:5" x14ac:dyDescent="0.35">
      <c r="B7856" s="42"/>
      <c r="C7856" s="2"/>
      <c r="E7856" s="2"/>
    </row>
    <row r="7857" spans="2:5" x14ac:dyDescent="0.35">
      <c r="B7857" s="42"/>
      <c r="C7857" s="2"/>
      <c r="E7857" s="2"/>
    </row>
    <row r="7858" spans="2:5" x14ac:dyDescent="0.35">
      <c r="B7858" s="42"/>
      <c r="C7858" s="2"/>
      <c r="E7858" s="2"/>
    </row>
    <row r="7859" spans="2:5" x14ac:dyDescent="0.35">
      <c r="B7859" s="42"/>
      <c r="C7859" s="2"/>
      <c r="E7859" s="2"/>
    </row>
    <row r="7860" spans="2:5" x14ac:dyDescent="0.35">
      <c r="B7860" s="42"/>
      <c r="C7860" s="2"/>
      <c r="E7860" s="2"/>
    </row>
    <row r="7861" spans="2:5" x14ac:dyDescent="0.35">
      <c r="B7861" s="42"/>
      <c r="C7861" s="2"/>
      <c r="E7861" s="2"/>
    </row>
    <row r="7862" spans="2:5" x14ac:dyDescent="0.35">
      <c r="B7862" s="42"/>
      <c r="C7862" s="2"/>
      <c r="E7862" s="2"/>
    </row>
    <row r="7863" spans="2:5" x14ac:dyDescent="0.35">
      <c r="B7863" s="42"/>
      <c r="C7863" s="2"/>
      <c r="E7863" s="2"/>
    </row>
    <row r="7864" spans="2:5" x14ac:dyDescent="0.35">
      <c r="B7864" s="42"/>
      <c r="C7864" s="2"/>
      <c r="E7864" s="2"/>
    </row>
    <row r="7865" spans="2:5" x14ac:dyDescent="0.35">
      <c r="B7865" s="42"/>
      <c r="C7865" s="2"/>
      <c r="E7865" s="2"/>
    </row>
    <row r="7866" spans="2:5" x14ac:dyDescent="0.35">
      <c r="B7866" s="42"/>
      <c r="C7866" s="2"/>
      <c r="E7866" s="2"/>
    </row>
    <row r="7867" spans="2:5" x14ac:dyDescent="0.35">
      <c r="B7867" s="42"/>
      <c r="C7867" s="2"/>
      <c r="E7867" s="2"/>
    </row>
    <row r="7868" spans="2:5" x14ac:dyDescent="0.35">
      <c r="B7868" s="42"/>
      <c r="C7868" s="2"/>
      <c r="E7868" s="2"/>
    </row>
    <row r="7869" spans="2:5" x14ac:dyDescent="0.35">
      <c r="B7869" s="42"/>
      <c r="C7869" s="2"/>
      <c r="E7869" s="2"/>
    </row>
    <row r="7870" spans="2:5" x14ac:dyDescent="0.35">
      <c r="B7870" s="42"/>
      <c r="C7870" s="2"/>
      <c r="E7870" s="2"/>
    </row>
    <row r="7871" spans="2:5" x14ac:dyDescent="0.35">
      <c r="B7871" s="42"/>
      <c r="C7871" s="2"/>
      <c r="E7871" s="2"/>
    </row>
    <row r="7872" spans="2:5" x14ac:dyDescent="0.35">
      <c r="B7872" s="42"/>
      <c r="C7872" s="2"/>
      <c r="E7872" s="2"/>
    </row>
    <row r="7873" spans="2:5" x14ac:dyDescent="0.35">
      <c r="B7873" s="42"/>
      <c r="C7873" s="2"/>
      <c r="E7873" s="2"/>
    </row>
    <row r="7874" spans="2:5" x14ac:dyDescent="0.35">
      <c r="B7874" s="42"/>
      <c r="C7874" s="2"/>
      <c r="E7874" s="2"/>
    </row>
    <row r="7875" spans="2:5" x14ac:dyDescent="0.35">
      <c r="B7875" s="42"/>
      <c r="C7875" s="2"/>
      <c r="E7875" s="2"/>
    </row>
    <row r="7876" spans="2:5" x14ac:dyDescent="0.35">
      <c r="B7876" s="42"/>
      <c r="C7876" s="2"/>
      <c r="E7876" s="2"/>
    </row>
    <row r="7877" spans="2:5" x14ac:dyDescent="0.35">
      <c r="B7877" s="42"/>
      <c r="C7877" s="2"/>
      <c r="E7877" s="2"/>
    </row>
    <row r="7878" spans="2:5" x14ac:dyDescent="0.35">
      <c r="B7878" s="42"/>
      <c r="C7878" s="2"/>
      <c r="E7878" s="2"/>
    </row>
    <row r="7879" spans="2:5" x14ac:dyDescent="0.35">
      <c r="B7879" s="42"/>
      <c r="C7879" s="2"/>
      <c r="E7879" s="2"/>
    </row>
    <row r="7880" spans="2:5" x14ac:dyDescent="0.35">
      <c r="B7880" s="42"/>
      <c r="C7880" s="2"/>
      <c r="E7880" s="2"/>
    </row>
    <row r="7881" spans="2:5" x14ac:dyDescent="0.35">
      <c r="B7881" s="42"/>
      <c r="C7881" s="2"/>
      <c r="E7881" s="2"/>
    </row>
    <row r="7882" spans="2:5" x14ac:dyDescent="0.35">
      <c r="B7882" s="42"/>
      <c r="C7882" s="2"/>
      <c r="E7882" s="2"/>
    </row>
    <row r="7883" spans="2:5" x14ac:dyDescent="0.35">
      <c r="B7883" s="42"/>
      <c r="C7883" s="2"/>
      <c r="E7883" s="2"/>
    </row>
    <row r="7884" spans="2:5" x14ac:dyDescent="0.35">
      <c r="B7884" s="42"/>
      <c r="C7884" s="2"/>
      <c r="E7884" s="2"/>
    </row>
    <row r="7885" spans="2:5" x14ac:dyDescent="0.35">
      <c r="B7885" s="42"/>
      <c r="C7885" s="2"/>
      <c r="E7885" s="2"/>
    </row>
    <row r="7886" spans="2:5" x14ac:dyDescent="0.35">
      <c r="B7886" s="42"/>
      <c r="C7886" s="2"/>
      <c r="E7886" s="2"/>
    </row>
    <row r="7887" spans="2:5" x14ac:dyDescent="0.35">
      <c r="B7887" s="42"/>
      <c r="C7887" s="2"/>
      <c r="E7887" s="2"/>
    </row>
    <row r="7888" spans="2:5" x14ac:dyDescent="0.35">
      <c r="B7888" s="42"/>
      <c r="C7888" s="2"/>
      <c r="E7888" s="2"/>
    </row>
    <row r="7889" spans="2:5" x14ac:dyDescent="0.35">
      <c r="B7889" s="42"/>
      <c r="C7889" s="2"/>
      <c r="E7889" s="2"/>
    </row>
    <row r="7890" spans="2:5" x14ac:dyDescent="0.35">
      <c r="B7890" s="42"/>
      <c r="C7890" s="2"/>
      <c r="E7890" s="2"/>
    </row>
    <row r="7891" spans="2:5" x14ac:dyDescent="0.35">
      <c r="B7891" s="42"/>
      <c r="C7891" s="2"/>
      <c r="E7891" s="2"/>
    </row>
    <row r="7892" spans="2:5" x14ac:dyDescent="0.35">
      <c r="B7892" s="42"/>
      <c r="C7892" s="2"/>
      <c r="E7892" s="2"/>
    </row>
    <row r="7893" spans="2:5" x14ac:dyDescent="0.35">
      <c r="B7893" s="42"/>
      <c r="C7893" s="2"/>
      <c r="E7893" s="2"/>
    </row>
    <row r="7894" spans="2:5" x14ac:dyDescent="0.35">
      <c r="B7894" s="42"/>
      <c r="C7894" s="2"/>
      <c r="E7894" s="2"/>
    </row>
    <row r="7895" spans="2:5" x14ac:dyDescent="0.35">
      <c r="B7895" s="42"/>
      <c r="C7895" s="2"/>
      <c r="E7895" s="2"/>
    </row>
    <row r="7896" spans="2:5" x14ac:dyDescent="0.35">
      <c r="B7896" s="42"/>
      <c r="C7896" s="2"/>
      <c r="E7896" s="2"/>
    </row>
    <row r="7897" spans="2:5" x14ac:dyDescent="0.35">
      <c r="B7897" s="42"/>
      <c r="C7897" s="2"/>
      <c r="E7897" s="2"/>
    </row>
    <row r="7898" spans="2:5" x14ac:dyDescent="0.35">
      <c r="B7898" s="42"/>
      <c r="C7898" s="2"/>
      <c r="E7898" s="2"/>
    </row>
    <row r="7899" spans="2:5" x14ac:dyDescent="0.35">
      <c r="B7899" s="42"/>
      <c r="C7899" s="2"/>
      <c r="E7899" s="2"/>
    </row>
    <row r="7900" spans="2:5" x14ac:dyDescent="0.35">
      <c r="B7900" s="42"/>
      <c r="C7900" s="2"/>
      <c r="E7900" s="2"/>
    </row>
    <row r="7901" spans="2:5" x14ac:dyDescent="0.35">
      <c r="B7901" s="42"/>
      <c r="C7901" s="2"/>
      <c r="E7901" s="2"/>
    </row>
    <row r="7902" spans="2:5" x14ac:dyDescent="0.35">
      <c r="B7902" s="42"/>
      <c r="C7902" s="2"/>
      <c r="E7902" s="2"/>
    </row>
    <row r="7903" spans="2:5" x14ac:dyDescent="0.35">
      <c r="B7903" s="42"/>
      <c r="C7903" s="2"/>
      <c r="E7903" s="2"/>
    </row>
    <row r="7904" spans="2:5" x14ac:dyDescent="0.35">
      <c r="B7904" s="42"/>
      <c r="C7904" s="2"/>
      <c r="E7904" s="2"/>
    </row>
    <row r="7905" spans="2:5" x14ac:dyDescent="0.35">
      <c r="B7905" s="42"/>
      <c r="C7905" s="2"/>
      <c r="E7905" s="2"/>
    </row>
    <row r="7906" spans="2:5" x14ac:dyDescent="0.35">
      <c r="B7906" s="42"/>
      <c r="C7906" s="2"/>
      <c r="E7906" s="2"/>
    </row>
    <row r="7907" spans="2:5" x14ac:dyDescent="0.35">
      <c r="B7907" s="42"/>
      <c r="C7907" s="2"/>
      <c r="E7907" s="2"/>
    </row>
    <row r="7908" spans="2:5" x14ac:dyDescent="0.35">
      <c r="B7908" s="42"/>
      <c r="C7908" s="2"/>
      <c r="E7908" s="2"/>
    </row>
    <row r="7909" spans="2:5" x14ac:dyDescent="0.35">
      <c r="B7909" s="42"/>
      <c r="C7909" s="2"/>
      <c r="E7909" s="2"/>
    </row>
    <row r="7910" spans="2:5" x14ac:dyDescent="0.35">
      <c r="B7910" s="42"/>
      <c r="C7910" s="2"/>
      <c r="E7910" s="2"/>
    </row>
    <row r="7911" spans="2:5" x14ac:dyDescent="0.35">
      <c r="B7911" s="42"/>
      <c r="C7911" s="2"/>
      <c r="E7911" s="2"/>
    </row>
    <row r="7912" spans="2:5" x14ac:dyDescent="0.35">
      <c r="B7912" s="42"/>
      <c r="C7912" s="2"/>
      <c r="E7912" s="2"/>
    </row>
    <row r="7913" spans="2:5" x14ac:dyDescent="0.35">
      <c r="B7913" s="42"/>
      <c r="C7913" s="2"/>
      <c r="E7913" s="2"/>
    </row>
    <row r="7914" spans="2:5" x14ac:dyDescent="0.35">
      <c r="B7914" s="42"/>
      <c r="C7914" s="2"/>
      <c r="E7914" s="2"/>
    </row>
    <row r="7915" spans="2:5" x14ac:dyDescent="0.35">
      <c r="B7915" s="42"/>
      <c r="C7915" s="2"/>
      <c r="E7915" s="2"/>
    </row>
    <row r="7916" spans="2:5" x14ac:dyDescent="0.35">
      <c r="B7916" s="42"/>
      <c r="C7916" s="2"/>
      <c r="E7916" s="2"/>
    </row>
    <row r="7917" spans="2:5" x14ac:dyDescent="0.35">
      <c r="B7917" s="42"/>
      <c r="C7917" s="2"/>
      <c r="E7917" s="2"/>
    </row>
    <row r="7918" spans="2:5" x14ac:dyDescent="0.35">
      <c r="B7918" s="42"/>
      <c r="C7918" s="2"/>
      <c r="E7918" s="2"/>
    </row>
    <row r="7919" spans="2:5" x14ac:dyDescent="0.35">
      <c r="B7919" s="42"/>
      <c r="C7919" s="2"/>
      <c r="E7919" s="2"/>
    </row>
    <row r="7920" spans="2:5" x14ac:dyDescent="0.35">
      <c r="B7920" s="42"/>
      <c r="C7920" s="2"/>
      <c r="E7920" s="2"/>
    </row>
    <row r="7921" spans="2:5" x14ac:dyDescent="0.35">
      <c r="B7921" s="42"/>
      <c r="C7921" s="2"/>
      <c r="E7921" s="2"/>
    </row>
    <row r="7922" spans="2:5" x14ac:dyDescent="0.35">
      <c r="B7922" s="42"/>
      <c r="C7922" s="2"/>
      <c r="E7922" s="2"/>
    </row>
    <row r="7923" spans="2:5" x14ac:dyDescent="0.35">
      <c r="B7923" s="42"/>
      <c r="C7923" s="2"/>
      <c r="E7923" s="2"/>
    </row>
    <row r="7924" spans="2:5" x14ac:dyDescent="0.35">
      <c r="B7924" s="42"/>
      <c r="C7924" s="2"/>
      <c r="E7924" s="2"/>
    </row>
    <row r="7925" spans="2:5" x14ac:dyDescent="0.35">
      <c r="B7925" s="42"/>
      <c r="C7925" s="2"/>
      <c r="E7925" s="2"/>
    </row>
    <row r="7926" spans="2:5" x14ac:dyDescent="0.35">
      <c r="B7926" s="42"/>
      <c r="C7926" s="2"/>
      <c r="E7926" s="2"/>
    </row>
    <row r="7927" spans="2:5" x14ac:dyDescent="0.35">
      <c r="B7927" s="42"/>
      <c r="C7927" s="2"/>
      <c r="E7927" s="2"/>
    </row>
    <row r="7928" spans="2:5" x14ac:dyDescent="0.35">
      <c r="B7928" s="42"/>
      <c r="C7928" s="2"/>
      <c r="E7928" s="2"/>
    </row>
    <row r="7929" spans="2:5" x14ac:dyDescent="0.35">
      <c r="B7929" s="42"/>
      <c r="C7929" s="2"/>
      <c r="E7929" s="2"/>
    </row>
    <row r="7930" spans="2:5" x14ac:dyDescent="0.35">
      <c r="B7930" s="42"/>
      <c r="C7930" s="2"/>
      <c r="E7930" s="2"/>
    </row>
    <row r="7931" spans="2:5" x14ac:dyDescent="0.35">
      <c r="B7931" s="42"/>
      <c r="C7931" s="2"/>
      <c r="E7931" s="2"/>
    </row>
    <row r="7932" spans="2:5" x14ac:dyDescent="0.35">
      <c r="B7932" s="42"/>
      <c r="C7932" s="2"/>
      <c r="E7932" s="2"/>
    </row>
    <row r="7933" spans="2:5" x14ac:dyDescent="0.35">
      <c r="B7933" s="42"/>
      <c r="C7933" s="2"/>
      <c r="E7933" s="2"/>
    </row>
    <row r="7934" spans="2:5" x14ac:dyDescent="0.35">
      <c r="B7934" s="42"/>
      <c r="C7934" s="2"/>
      <c r="E7934" s="2"/>
    </row>
    <row r="7935" spans="2:5" x14ac:dyDescent="0.35">
      <c r="B7935" s="42"/>
      <c r="C7935" s="2"/>
      <c r="E7935" s="2"/>
    </row>
    <row r="7936" spans="2:5" x14ac:dyDescent="0.35">
      <c r="B7936" s="42"/>
      <c r="C7936" s="2"/>
      <c r="E7936" s="2"/>
    </row>
    <row r="7937" spans="2:5" x14ac:dyDescent="0.35">
      <c r="B7937" s="42"/>
      <c r="C7937" s="2"/>
      <c r="E7937" s="2"/>
    </row>
    <row r="7938" spans="2:5" x14ac:dyDescent="0.35">
      <c r="B7938" s="42"/>
      <c r="C7938" s="2"/>
      <c r="E7938" s="2"/>
    </row>
    <row r="7939" spans="2:5" x14ac:dyDescent="0.35">
      <c r="B7939" s="42"/>
      <c r="C7939" s="2"/>
      <c r="E7939" s="2"/>
    </row>
    <row r="7940" spans="2:5" x14ac:dyDescent="0.35">
      <c r="B7940" s="42"/>
      <c r="C7940" s="2"/>
      <c r="E7940" s="2"/>
    </row>
    <row r="7941" spans="2:5" x14ac:dyDescent="0.35">
      <c r="B7941" s="42"/>
      <c r="C7941" s="2"/>
      <c r="E7941" s="2"/>
    </row>
    <row r="7942" spans="2:5" x14ac:dyDescent="0.35">
      <c r="B7942" s="42"/>
      <c r="C7942" s="2"/>
      <c r="E7942" s="2"/>
    </row>
    <row r="7943" spans="2:5" x14ac:dyDescent="0.35">
      <c r="B7943" s="42"/>
      <c r="C7943" s="2"/>
      <c r="E7943" s="2"/>
    </row>
    <row r="7944" spans="2:5" x14ac:dyDescent="0.35">
      <c r="B7944" s="42"/>
      <c r="C7944" s="2"/>
      <c r="E7944" s="2"/>
    </row>
    <row r="7945" spans="2:5" x14ac:dyDescent="0.35">
      <c r="B7945" s="42"/>
      <c r="C7945" s="2"/>
      <c r="E7945" s="2"/>
    </row>
    <row r="7946" spans="2:5" x14ac:dyDescent="0.35">
      <c r="B7946" s="42"/>
      <c r="C7946" s="2"/>
      <c r="E7946" s="2"/>
    </row>
    <row r="7947" spans="2:5" x14ac:dyDescent="0.35">
      <c r="B7947" s="42"/>
      <c r="C7947" s="2"/>
      <c r="E7947" s="2"/>
    </row>
    <row r="7948" spans="2:5" x14ac:dyDescent="0.35">
      <c r="B7948" s="42"/>
      <c r="C7948" s="2"/>
      <c r="E7948" s="2"/>
    </row>
    <row r="7949" spans="2:5" x14ac:dyDescent="0.35">
      <c r="B7949" s="42"/>
      <c r="C7949" s="2"/>
      <c r="E7949" s="2"/>
    </row>
    <row r="7950" spans="2:5" x14ac:dyDescent="0.35">
      <c r="B7950" s="42"/>
      <c r="C7950" s="2"/>
      <c r="E7950" s="2"/>
    </row>
    <row r="7951" spans="2:5" x14ac:dyDescent="0.35">
      <c r="B7951" s="42"/>
      <c r="C7951" s="2"/>
      <c r="E7951" s="2"/>
    </row>
    <row r="7952" spans="2:5" x14ac:dyDescent="0.35">
      <c r="B7952" s="42"/>
      <c r="C7952" s="2"/>
      <c r="E7952" s="2"/>
    </row>
    <row r="7953" spans="2:5" x14ac:dyDescent="0.35">
      <c r="B7953" s="42"/>
      <c r="C7953" s="2"/>
      <c r="E7953" s="2"/>
    </row>
    <row r="7954" spans="2:5" x14ac:dyDescent="0.35">
      <c r="B7954" s="42"/>
      <c r="C7954" s="2"/>
      <c r="E7954" s="2"/>
    </row>
    <row r="7955" spans="2:5" x14ac:dyDescent="0.35">
      <c r="B7955" s="42"/>
      <c r="C7955" s="2"/>
      <c r="E7955" s="2"/>
    </row>
    <row r="7956" spans="2:5" x14ac:dyDescent="0.35">
      <c r="B7956" s="42"/>
      <c r="C7956" s="2"/>
      <c r="E7956" s="2"/>
    </row>
    <row r="7957" spans="2:5" x14ac:dyDescent="0.35">
      <c r="B7957" s="42"/>
      <c r="C7957" s="2"/>
      <c r="E7957" s="2"/>
    </row>
    <row r="7958" spans="2:5" x14ac:dyDescent="0.35">
      <c r="B7958" s="42"/>
      <c r="C7958" s="2"/>
      <c r="E7958" s="2"/>
    </row>
    <row r="7959" spans="2:5" x14ac:dyDescent="0.35">
      <c r="B7959" s="42"/>
      <c r="C7959" s="2"/>
      <c r="E7959" s="2"/>
    </row>
    <row r="7960" spans="2:5" x14ac:dyDescent="0.35">
      <c r="B7960" s="42"/>
      <c r="C7960" s="2"/>
      <c r="E7960" s="2"/>
    </row>
    <row r="7961" spans="2:5" x14ac:dyDescent="0.35">
      <c r="B7961" s="42"/>
      <c r="C7961" s="2"/>
      <c r="E7961" s="2"/>
    </row>
    <row r="7962" spans="2:5" x14ac:dyDescent="0.35">
      <c r="B7962" s="42"/>
      <c r="C7962" s="2"/>
      <c r="E7962" s="2"/>
    </row>
    <row r="7963" spans="2:5" x14ac:dyDescent="0.35">
      <c r="B7963" s="42"/>
      <c r="C7963" s="2"/>
      <c r="E7963" s="2"/>
    </row>
    <row r="7964" spans="2:5" x14ac:dyDescent="0.35">
      <c r="B7964" s="42"/>
      <c r="C7964" s="2"/>
      <c r="E7964" s="2"/>
    </row>
    <row r="7965" spans="2:5" x14ac:dyDescent="0.35">
      <c r="B7965" s="42"/>
      <c r="C7965" s="2"/>
      <c r="E7965" s="2"/>
    </row>
    <row r="7966" spans="2:5" x14ac:dyDescent="0.35">
      <c r="B7966" s="42"/>
      <c r="C7966" s="2"/>
      <c r="E7966" s="2"/>
    </row>
    <row r="7967" spans="2:5" x14ac:dyDescent="0.35">
      <c r="B7967" s="42"/>
      <c r="C7967" s="2"/>
      <c r="E7967" s="2"/>
    </row>
    <row r="7968" spans="2:5" x14ac:dyDescent="0.35">
      <c r="B7968" s="42"/>
      <c r="C7968" s="2"/>
      <c r="E7968" s="2"/>
    </row>
    <row r="7969" spans="2:5" x14ac:dyDescent="0.35">
      <c r="B7969" s="42"/>
      <c r="C7969" s="2"/>
      <c r="E7969" s="2"/>
    </row>
    <row r="7970" spans="2:5" x14ac:dyDescent="0.35">
      <c r="B7970" s="42"/>
      <c r="C7970" s="2"/>
      <c r="E7970" s="2"/>
    </row>
    <row r="7971" spans="2:5" x14ac:dyDescent="0.35">
      <c r="B7971" s="42"/>
      <c r="C7971" s="2"/>
      <c r="E7971" s="2"/>
    </row>
    <row r="7972" spans="2:5" x14ac:dyDescent="0.35">
      <c r="B7972" s="42"/>
      <c r="C7972" s="2"/>
      <c r="E7972" s="2"/>
    </row>
    <row r="7973" spans="2:5" x14ac:dyDescent="0.35">
      <c r="B7973" s="42"/>
      <c r="C7973" s="2"/>
      <c r="E7973" s="2"/>
    </row>
    <row r="7974" spans="2:5" x14ac:dyDescent="0.35">
      <c r="B7974" s="42"/>
      <c r="C7974" s="2"/>
      <c r="E7974" s="2"/>
    </row>
    <row r="7975" spans="2:5" x14ac:dyDescent="0.35">
      <c r="B7975" s="42"/>
      <c r="C7975" s="2"/>
      <c r="E7975" s="2"/>
    </row>
    <row r="7976" spans="2:5" x14ac:dyDescent="0.35">
      <c r="B7976" s="42"/>
      <c r="C7976" s="2"/>
      <c r="E7976" s="2"/>
    </row>
    <row r="7977" spans="2:5" x14ac:dyDescent="0.35">
      <c r="B7977" s="42"/>
      <c r="C7977" s="2"/>
      <c r="E7977" s="2"/>
    </row>
    <row r="7978" spans="2:5" x14ac:dyDescent="0.35">
      <c r="B7978" s="42"/>
      <c r="C7978" s="2"/>
      <c r="E7978" s="2"/>
    </row>
    <row r="7979" spans="2:5" x14ac:dyDescent="0.35">
      <c r="B7979" s="42"/>
      <c r="C7979" s="2"/>
      <c r="E7979" s="2"/>
    </row>
    <row r="7980" spans="2:5" x14ac:dyDescent="0.35">
      <c r="B7980" s="42"/>
      <c r="C7980" s="2"/>
      <c r="E7980" s="2"/>
    </row>
    <row r="7981" spans="2:5" x14ac:dyDescent="0.35">
      <c r="B7981" s="42"/>
      <c r="C7981" s="2"/>
      <c r="E7981" s="2"/>
    </row>
    <row r="7982" spans="2:5" x14ac:dyDescent="0.35">
      <c r="B7982" s="42"/>
      <c r="C7982" s="2"/>
      <c r="E7982" s="2"/>
    </row>
    <row r="7983" spans="2:5" x14ac:dyDescent="0.35">
      <c r="B7983" s="42"/>
      <c r="C7983" s="2"/>
      <c r="E7983" s="2"/>
    </row>
    <row r="7984" spans="2:5" x14ac:dyDescent="0.35">
      <c r="B7984" s="42"/>
      <c r="C7984" s="2"/>
      <c r="E7984" s="2"/>
    </row>
    <row r="7985" spans="2:5" x14ac:dyDescent="0.35">
      <c r="B7985" s="42"/>
      <c r="C7985" s="2"/>
      <c r="E7985" s="2"/>
    </row>
    <row r="7986" spans="2:5" x14ac:dyDescent="0.35">
      <c r="B7986" s="42"/>
      <c r="C7986" s="2"/>
      <c r="E7986" s="2"/>
    </row>
    <row r="7987" spans="2:5" x14ac:dyDescent="0.35">
      <c r="B7987" s="42"/>
      <c r="C7987" s="2"/>
      <c r="E7987" s="2"/>
    </row>
    <row r="7988" spans="2:5" x14ac:dyDescent="0.35">
      <c r="B7988" s="42"/>
      <c r="C7988" s="2"/>
      <c r="E7988" s="2"/>
    </row>
    <row r="7989" spans="2:5" x14ac:dyDescent="0.35">
      <c r="B7989" s="42"/>
      <c r="C7989" s="2"/>
      <c r="E7989" s="2"/>
    </row>
    <row r="7990" spans="2:5" x14ac:dyDescent="0.35">
      <c r="B7990" s="42"/>
      <c r="C7990" s="2"/>
      <c r="E7990" s="2"/>
    </row>
    <row r="7991" spans="2:5" x14ac:dyDescent="0.35">
      <c r="B7991" s="42"/>
      <c r="C7991" s="2"/>
      <c r="E7991" s="2"/>
    </row>
    <row r="7992" spans="2:5" x14ac:dyDescent="0.35">
      <c r="B7992" s="42"/>
      <c r="C7992" s="2"/>
      <c r="E7992" s="2"/>
    </row>
    <row r="7993" spans="2:5" x14ac:dyDescent="0.35">
      <c r="B7993" s="42"/>
      <c r="C7993" s="2"/>
      <c r="E7993" s="2"/>
    </row>
    <row r="7994" spans="2:5" x14ac:dyDescent="0.35">
      <c r="B7994" s="42"/>
      <c r="C7994" s="2"/>
      <c r="E7994" s="2"/>
    </row>
    <row r="7995" spans="2:5" x14ac:dyDescent="0.35">
      <c r="B7995" s="42"/>
      <c r="C7995" s="2"/>
      <c r="E7995" s="2"/>
    </row>
    <row r="7996" spans="2:5" x14ac:dyDescent="0.35">
      <c r="B7996" s="42"/>
      <c r="C7996" s="2"/>
      <c r="E7996" s="2"/>
    </row>
    <row r="7997" spans="2:5" x14ac:dyDescent="0.35">
      <c r="B7997" s="42"/>
      <c r="C7997" s="2"/>
      <c r="E7997" s="2"/>
    </row>
    <row r="7998" spans="2:5" x14ac:dyDescent="0.35">
      <c r="B7998" s="42"/>
      <c r="C7998" s="2"/>
      <c r="E7998" s="2"/>
    </row>
    <row r="7999" spans="2:5" x14ac:dyDescent="0.35">
      <c r="B7999" s="42"/>
      <c r="C7999" s="2"/>
      <c r="E7999" s="2"/>
    </row>
    <row r="8000" spans="2:5" x14ac:dyDescent="0.35">
      <c r="B8000" s="42"/>
      <c r="C8000" s="2"/>
      <c r="E8000" s="2"/>
    </row>
    <row r="8001" spans="2:5" x14ac:dyDescent="0.35">
      <c r="B8001" s="42"/>
      <c r="C8001" s="2"/>
      <c r="E8001" s="2"/>
    </row>
    <row r="8002" spans="2:5" x14ac:dyDescent="0.35">
      <c r="B8002" s="42"/>
      <c r="C8002" s="2"/>
      <c r="E8002" s="2"/>
    </row>
    <row r="8003" spans="2:5" x14ac:dyDescent="0.35">
      <c r="B8003" s="42"/>
      <c r="C8003" s="2"/>
      <c r="E8003" s="2"/>
    </row>
    <row r="8004" spans="2:5" x14ac:dyDescent="0.35">
      <c r="B8004" s="42"/>
      <c r="C8004" s="2"/>
      <c r="E8004" s="2"/>
    </row>
    <row r="8005" spans="2:5" x14ac:dyDescent="0.35">
      <c r="B8005" s="42"/>
      <c r="C8005" s="2"/>
      <c r="E8005" s="2"/>
    </row>
    <row r="8006" spans="2:5" x14ac:dyDescent="0.35">
      <c r="B8006" s="42"/>
      <c r="C8006" s="2"/>
      <c r="E8006" s="2"/>
    </row>
    <row r="8007" spans="2:5" x14ac:dyDescent="0.35">
      <c r="B8007" s="42"/>
      <c r="C8007" s="2"/>
      <c r="E8007" s="2"/>
    </row>
    <row r="8008" spans="2:5" x14ac:dyDescent="0.35">
      <c r="B8008" s="42"/>
      <c r="C8008" s="2"/>
      <c r="E8008" s="2"/>
    </row>
    <row r="8009" spans="2:5" x14ac:dyDescent="0.35">
      <c r="B8009" s="42"/>
      <c r="C8009" s="2"/>
      <c r="E8009" s="2"/>
    </row>
    <row r="8010" spans="2:5" x14ac:dyDescent="0.35">
      <c r="B8010" s="42"/>
      <c r="C8010" s="2"/>
      <c r="E8010" s="2"/>
    </row>
    <row r="8011" spans="2:5" x14ac:dyDescent="0.35">
      <c r="B8011" s="42"/>
      <c r="C8011" s="2"/>
      <c r="E8011" s="2"/>
    </row>
    <row r="8012" spans="2:5" x14ac:dyDescent="0.35">
      <c r="B8012" s="42"/>
      <c r="C8012" s="2"/>
      <c r="E8012" s="2"/>
    </row>
    <row r="8013" spans="2:5" x14ac:dyDescent="0.35">
      <c r="B8013" s="42"/>
      <c r="C8013" s="2"/>
      <c r="E8013" s="2"/>
    </row>
    <row r="8014" spans="2:5" x14ac:dyDescent="0.35">
      <c r="B8014" s="42"/>
      <c r="C8014" s="2"/>
      <c r="E8014" s="2"/>
    </row>
    <row r="8015" spans="2:5" x14ac:dyDescent="0.35">
      <c r="B8015" s="42"/>
      <c r="C8015" s="2"/>
      <c r="E8015" s="2"/>
    </row>
    <row r="8016" spans="2:5" x14ac:dyDescent="0.35">
      <c r="B8016" s="42"/>
      <c r="C8016" s="2"/>
      <c r="E8016" s="2"/>
    </row>
    <row r="8017" spans="2:5" x14ac:dyDescent="0.35">
      <c r="B8017" s="42"/>
      <c r="C8017" s="2"/>
      <c r="E8017" s="2"/>
    </row>
    <row r="8018" spans="2:5" x14ac:dyDescent="0.35">
      <c r="B8018" s="42"/>
      <c r="C8018" s="2"/>
      <c r="E8018" s="2"/>
    </row>
    <row r="8019" spans="2:5" x14ac:dyDescent="0.35">
      <c r="B8019" s="42"/>
      <c r="C8019" s="2"/>
      <c r="E8019" s="2"/>
    </row>
    <row r="8020" spans="2:5" x14ac:dyDescent="0.35">
      <c r="B8020" s="42"/>
      <c r="C8020" s="2"/>
      <c r="E8020" s="2"/>
    </row>
    <row r="8021" spans="2:5" x14ac:dyDescent="0.35">
      <c r="B8021" s="42"/>
      <c r="C8021" s="2"/>
      <c r="E8021" s="2"/>
    </row>
    <row r="8022" spans="2:5" x14ac:dyDescent="0.35">
      <c r="B8022" s="42"/>
      <c r="C8022" s="2"/>
      <c r="E8022" s="2"/>
    </row>
    <row r="8023" spans="2:5" x14ac:dyDescent="0.35">
      <c r="B8023" s="42"/>
      <c r="C8023" s="2"/>
      <c r="E8023" s="2"/>
    </row>
    <row r="8024" spans="2:5" x14ac:dyDescent="0.35">
      <c r="B8024" s="42"/>
      <c r="C8024" s="2"/>
      <c r="E8024" s="2"/>
    </row>
    <row r="8025" spans="2:5" x14ac:dyDescent="0.35">
      <c r="B8025" s="42"/>
      <c r="C8025" s="2"/>
      <c r="E8025" s="2"/>
    </row>
    <row r="8026" spans="2:5" x14ac:dyDescent="0.35">
      <c r="B8026" s="42"/>
      <c r="C8026" s="2"/>
      <c r="E8026" s="2"/>
    </row>
    <row r="8027" spans="2:5" x14ac:dyDescent="0.35">
      <c r="B8027" s="42"/>
      <c r="C8027" s="2"/>
      <c r="E8027" s="2"/>
    </row>
    <row r="8028" spans="2:5" x14ac:dyDescent="0.35">
      <c r="B8028" s="42"/>
      <c r="C8028" s="2"/>
      <c r="E8028" s="2"/>
    </row>
    <row r="8029" spans="2:5" x14ac:dyDescent="0.35">
      <c r="B8029" s="42"/>
      <c r="C8029" s="2"/>
      <c r="E8029" s="2"/>
    </row>
    <row r="8030" spans="2:5" x14ac:dyDescent="0.35">
      <c r="B8030" s="42"/>
      <c r="C8030" s="2"/>
      <c r="E8030" s="2"/>
    </row>
    <row r="8031" spans="2:5" x14ac:dyDescent="0.35">
      <c r="B8031" s="42"/>
      <c r="C8031" s="2"/>
      <c r="E8031" s="2"/>
    </row>
    <row r="8032" spans="2:5" x14ac:dyDescent="0.35">
      <c r="B8032" s="42"/>
      <c r="C8032" s="2"/>
      <c r="E8032" s="2"/>
    </row>
    <row r="8033" spans="2:5" x14ac:dyDescent="0.35">
      <c r="B8033" s="42"/>
      <c r="C8033" s="2"/>
      <c r="E8033" s="2"/>
    </row>
    <row r="8034" spans="2:5" x14ac:dyDescent="0.35">
      <c r="B8034" s="42"/>
      <c r="C8034" s="2"/>
      <c r="E8034" s="2"/>
    </row>
    <row r="8035" spans="2:5" x14ac:dyDescent="0.35">
      <c r="B8035" s="42"/>
      <c r="C8035" s="2"/>
      <c r="E8035" s="2"/>
    </row>
    <row r="8036" spans="2:5" x14ac:dyDescent="0.35">
      <c r="B8036" s="42"/>
      <c r="C8036" s="2"/>
      <c r="E8036" s="2"/>
    </row>
    <row r="8037" spans="2:5" x14ac:dyDescent="0.35">
      <c r="B8037" s="42"/>
      <c r="C8037" s="2"/>
      <c r="E8037" s="2"/>
    </row>
    <row r="8038" spans="2:5" x14ac:dyDescent="0.35">
      <c r="B8038" s="42"/>
      <c r="C8038" s="2"/>
      <c r="E8038" s="2"/>
    </row>
    <row r="8039" spans="2:5" x14ac:dyDescent="0.35">
      <c r="B8039" s="42"/>
      <c r="C8039" s="2"/>
      <c r="E8039" s="2"/>
    </row>
    <row r="8040" spans="2:5" x14ac:dyDescent="0.35">
      <c r="B8040" s="42"/>
      <c r="C8040" s="2"/>
      <c r="E8040" s="2"/>
    </row>
    <row r="8041" spans="2:5" x14ac:dyDescent="0.35">
      <c r="B8041" s="42"/>
      <c r="C8041" s="2"/>
      <c r="E8041" s="2"/>
    </row>
    <row r="8042" spans="2:5" x14ac:dyDescent="0.35">
      <c r="B8042" s="42"/>
      <c r="C8042" s="2"/>
      <c r="E8042" s="2"/>
    </row>
    <row r="8043" spans="2:5" x14ac:dyDescent="0.35">
      <c r="B8043" s="42"/>
      <c r="C8043" s="2"/>
      <c r="E8043" s="2"/>
    </row>
    <row r="8044" spans="2:5" x14ac:dyDescent="0.35">
      <c r="B8044" s="42"/>
      <c r="C8044" s="2"/>
      <c r="E8044" s="2"/>
    </row>
    <row r="8045" spans="2:5" x14ac:dyDescent="0.35">
      <c r="B8045" s="42"/>
      <c r="C8045" s="2"/>
      <c r="E8045" s="2"/>
    </row>
    <row r="8046" spans="2:5" x14ac:dyDescent="0.35">
      <c r="B8046" s="42"/>
      <c r="C8046" s="2"/>
      <c r="E8046" s="2"/>
    </row>
    <row r="8047" spans="2:5" x14ac:dyDescent="0.35">
      <c r="B8047" s="42"/>
      <c r="C8047" s="2"/>
      <c r="E8047" s="2"/>
    </row>
    <row r="8048" spans="2:5" x14ac:dyDescent="0.35">
      <c r="B8048" s="42"/>
      <c r="C8048" s="2"/>
      <c r="E8048" s="2"/>
    </row>
    <row r="8049" spans="2:5" x14ac:dyDescent="0.35">
      <c r="B8049" s="42"/>
      <c r="C8049" s="2"/>
      <c r="E8049" s="2"/>
    </row>
    <row r="8050" spans="2:5" x14ac:dyDescent="0.35">
      <c r="B8050" s="42"/>
      <c r="C8050" s="2"/>
      <c r="E8050" s="2"/>
    </row>
    <row r="8051" spans="2:5" x14ac:dyDescent="0.35">
      <c r="B8051" s="42"/>
      <c r="C8051" s="2"/>
      <c r="E8051" s="2"/>
    </row>
    <row r="8052" spans="2:5" x14ac:dyDescent="0.35">
      <c r="B8052" s="42"/>
      <c r="C8052" s="2"/>
      <c r="E8052" s="2"/>
    </row>
    <row r="8053" spans="2:5" x14ac:dyDescent="0.35">
      <c r="B8053" s="42"/>
      <c r="C8053" s="2"/>
      <c r="E8053" s="2"/>
    </row>
    <row r="8054" spans="2:5" x14ac:dyDescent="0.35">
      <c r="B8054" s="42"/>
      <c r="C8054" s="2"/>
      <c r="E8054" s="2"/>
    </row>
    <row r="8055" spans="2:5" x14ac:dyDescent="0.35">
      <c r="B8055" s="42"/>
      <c r="C8055" s="2"/>
      <c r="E8055" s="2"/>
    </row>
    <row r="8056" spans="2:5" x14ac:dyDescent="0.35">
      <c r="B8056" s="42"/>
      <c r="C8056" s="2"/>
      <c r="E8056" s="2"/>
    </row>
    <row r="8057" spans="2:5" x14ac:dyDescent="0.35">
      <c r="B8057" s="42"/>
      <c r="C8057" s="2"/>
      <c r="E8057" s="2"/>
    </row>
    <row r="8058" spans="2:5" x14ac:dyDescent="0.35">
      <c r="B8058" s="42"/>
      <c r="C8058" s="2"/>
      <c r="E8058" s="2"/>
    </row>
    <row r="8059" spans="2:5" x14ac:dyDescent="0.35">
      <c r="B8059" s="42"/>
      <c r="C8059" s="2"/>
      <c r="E8059" s="2"/>
    </row>
    <row r="8060" spans="2:5" x14ac:dyDescent="0.35">
      <c r="B8060" s="42"/>
      <c r="C8060" s="2"/>
      <c r="E8060" s="2"/>
    </row>
    <row r="8061" spans="2:5" x14ac:dyDescent="0.35">
      <c r="B8061" s="42"/>
      <c r="C8061" s="2"/>
      <c r="E8061" s="2"/>
    </row>
    <row r="8062" spans="2:5" x14ac:dyDescent="0.35">
      <c r="B8062" s="42"/>
      <c r="C8062" s="2"/>
      <c r="E8062" s="2"/>
    </row>
    <row r="8063" spans="2:5" x14ac:dyDescent="0.35">
      <c r="B8063" s="42"/>
      <c r="C8063" s="2"/>
      <c r="E8063" s="2"/>
    </row>
    <row r="8064" spans="2:5" x14ac:dyDescent="0.35">
      <c r="B8064" s="42"/>
      <c r="C8064" s="2"/>
      <c r="E8064" s="2"/>
    </row>
    <row r="8065" spans="2:5" x14ac:dyDescent="0.35">
      <c r="B8065" s="42"/>
      <c r="C8065" s="2"/>
      <c r="E8065" s="2"/>
    </row>
    <row r="8066" spans="2:5" x14ac:dyDescent="0.35">
      <c r="B8066" s="42"/>
      <c r="C8066" s="2"/>
      <c r="E8066" s="2"/>
    </row>
    <row r="8067" spans="2:5" x14ac:dyDescent="0.35">
      <c r="B8067" s="42"/>
      <c r="C8067" s="2"/>
      <c r="E8067" s="2"/>
    </row>
    <row r="8068" spans="2:5" x14ac:dyDescent="0.35">
      <c r="B8068" s="42"/>
      <c r="C8068" s="2"/>
      <c r="E8068" s="2"/>
    </row>
    <row r="8069" spans="2:5" x14ac:dyDescent="0.35">
      <c r="B8069" s="42"/>
      <c r="C8069" s="2"/>
      <c r="E8069" s="2"/>
    </row>
    <row r="8070" spans="2:5" x14ac:dyDescent="0.35">
      <c r="B8070" s="42"/>
      <c r="C8070" s="2"/>
      <c r="E8070" s="2"/>
    </row>
    <row r="8071" spans="2:5" x14ac:dyDescent="0.35">
      <c r="B8071" s="42"/>
      <c r="C8071" s="2"/>
      <c r="E8071" s="2"/>
    </row>
    <row r="8072" spans="2:5" x14ac:dyDescent="0.35">
      <c r="B8072" s="42"/>
      <c r="C8072" s="2"/>
      <c r="E8072" s="2"/>
    </row>
    <row r="8073" spans="2:5" x14ac:dyDescent="0.35">
      <c r="B8073" s="42"/>
      <c r="C8073" s="2"/>
      <c r="E8073" s="2"/>
    </row>
    <row r="8074" spans="2:5" x14ac:dyDescent="0.35">
      <c r="B8074" s="42"/>
      <c r="C8074" s="2"/>
      <c r="E8074" s="2"/>
    </row>
    <row r="8075" spans="2:5" x14ac:dyDescent="0.35">
      <c r="B8075" s="42"/>
      <c r="C8075" s="2"/>
      <c r="E8075" s="2"/>
    </row>
    <row r="8076" spans="2:5" x14ac:dyDescent="0.35">
      <c r="B8076" s="42"/>
      <c r="C8076" s="2"/>
      <c r="E8076" s="2"/>
    </row>
    <row r="8077" spans="2:5" x14ac:dyDescent="0.35">
      <c r="B8077" s="42"/>
      <c r="C8077" s="2"/>
      <c r="E8077" s="2"/>
    </row>
    <row r="8078" spans="2:5" x14ac:dyDescent="0.35">
      <c r="B8078" s="42"/>
      <c r="C8078" s="2"/>
      <c r="E8078" s="2"/>
    </row>
    <row r="8079" spans="2:5" x14ac:dyDescent="0.35">
      <c r="B8079" s="42"/>
      <c r="C8079" s="2"/>
      <c r="E8079" s="2"/>
    </row>
    <row r="8080" spans="2:5" x14ac:dyDescent="0.35">
      <c r="B8080" s="42"/>
      <c r="C8080" s="2"/>
      <c r="E8080" s="2"/>
    </row>
    <row r="8081" spans="2:5" x14ac:dyDescent="0.35">
      <c r="B8081" s="42"/>
      <c r="C8081" s="2"/>
      <c r="E8081" s="2"/>
    </row>
    <row r="8082" spans="2:5" x14ac:dyDescent="0.35">
      <c r="B8082" s="42"/>
      <c r="C8082" s="2"/>
      <c r="E8082" s="2"/>
    </row>
    <row r="8083" spans="2:5" x14ac:dyDescent="0.35">
      <c r="B8083" s="42"/>
      <c r="C8083" s="2"/>
      <c r="E8083" s="2"/>
    </row>
    <row r="8084" spans="2:5" x14ac:dyDescent="0.35">
      <c r="B8084" s="42"/>
      <c r="C8084" s="2"/>
      <c r="E8084" s="2"/>
    </row>
    <row r="8085" spans="2:5" x14ac:dyDescent="0.35">
      <c r="B8085" s="42"/>
      <c r="C8085" s="2"/>
      <c r="E8085" s="2"/>
    </row>
    <row r="8086" spans="2:5" x14ac:dyDescent="0.35">
      <c r="B8086" s="42"/>
      <c r="C8086" s="2"/>
      <c r="E8086" s="2"/>
    </row>
    <row r="8087" spans="2:5" x14ac:dyDescent="0.35">
      <c r="B8087" s="42"/>
      <c r="C8087" s="2"/>
      <c r="E8087" s="2"/>
    </row>
    <row r="8088" spans="2:5" x14ac:dyDescent="0.35">
      <c r="B8088" s="42"/>
      <c r="C8088" s="2"/>
      <c r="E8088" s="2"/>
    </row>
    <row r="8089" spans="2:5" x14ac:dyDescent="0.35">
      <c r="B8089" s="42"/>
      <c r="C8089" s="2"/>
      <c r="E8089" s="2"/>
    </row>
    <row r="8090" spans="2:5" x14ac:dyDescent="0.35">
      <c r="B8090" s="42"/>
      <c r="C8090" s="2"/>
      <c r="E8090" s="2"/>
    </row>
    <row r="8091" spans="2:5" x14ac:dyDescent="0.35">
      <c r="B8091" s="42"/>
      <c r="C8091" s="2"/>
      <c r="E8091" s="2"/>
    </row>
    <row r="8092" spans="2:5" x14ac:dyDescent="0.35">
      <c r="B8092" s="42"/>
      <c r="C8092" s="2"/>
      <c r="E8092" s="2"/>
    </row>
    <row r="8093" spans="2:5" x14ac:dyDescent="0.35">
      <c r="B8093" s="42"/>
      <c r="C8093" s="2"/>
      <c r="E8093" s="2"/>
    </row>
    <row r="8094" spans="2:5" x14ac:dyDescent="0.35">
      <c r="B8094" s="42"/>
      <c r="C8094" s="2"/>
      <c r="E8094" s="2"/>
    </row>
    <row r="8095" spans="2:5" x14ac:dyDescent="0.35">
      <c r="B8095" s="42"/>
      <c r="C8095" s="2"/>
      <c r="E8095" s="2"/>
    </row>
    <row r="8096" spans="2:5" x14ac:dyDescent="0.35">
      <c r="B8096" s="42"/>
      <c r="C8096" s="2"/>
      <c r="E8096" s="2"/>
    </row>
    <row r="8097" spans="2:5" x14ac:dyDescent="0.35">
      <c r="B8097" s="42"/>
      <c r="C8097" s="2"/>
      <c r="E8097" s="2"/>
    </row>
    <row r="8098" spans="2:5" x14ac:dyDescent="0.35">
      <c r="B8098" s="42"/>
      <c r="C8098" s="2"/>
      <c r="E8098" s="2"/>
    </row>
    <row r="8099" spans="2:5" x14ac:dyDescent="0.35">
      <c r="B8099" s="42"/>
      <c r="C8099" s="2"/>
      <c r="E8099" s="2"/>
    </row>
    <row r="8100" spans="2:5" x14ac:dyDescent="0.35">
      <c r="B8100" s="42"/>
      <c r="C8100" s="2"/>
      <c r="E8100" s="2"/>
    </row>
    <row r="8101" spans="2:5" x14ac:dyDescent="0.35">
      <c r="B8101" s="42"/>
      <c r="C8101" s="2"/>
      <c r="E8101" s="2"/>
    </row>
    <row r="8102" spans="2:5" x14ac:dyDescent="0.35">
      <c r="B8102" s="42"/>
      <c r="C8102" s="2"/>
      <c r="E8102" s="2"/>
    </row>
    <row r="8103" spans="2:5" x14ac:dyDescent="0.35">
      <c r="B8103" s="42"/>
      <c r="C8103" s="2"/>
      <c r="E8103" s="2"/>
    </row>
    <row r="8104" spans="2:5" x14ac:dyDescent="0.35">
      <c r="B8104" s="42"/>
      <c r="C8104" s="2"/>
      <c r="E8104" s="2"/>
    </row>
    <row r="8105" spans="2:5" x14ac:dyDescent="0.35">
      <c r="B8105" s="42"/>
      <c r="C8105" s="2"/>
      <c r="E8105" s="2"/>
    </row>
    <row r="8106" spans="2:5" x14ac:dyDescent="0.35">
      <c r="B8106" s="42"/>
      <c r="C8106" s="2"/>
      <c r="E8106" s="2"/>
    </row>
    <row r="8107" spans="2:5" x14ac:dyDescent="0.35">
      <c r="B8107" s="42"/>
      <c r="C8107" s="2"/>
      <c r="E8107" s="2"/>
    </row>
    <row r="8108" spans="2:5" x14ac:dyDescent="0.35">
      <c r="B8108" s="42"/>
      <c r="C8108" s="2"/>
      <c r="E8108" s="2"/>
    </row>
    <row r="8109" spans="2:5" x14ac:dyDescent="0.35">
      <c r="B8109" s="42"/>
      <c r="C8109" s="2"/>
      <c r="E8109" s="2"/>
    </row>
    <row r="8110" spans="2:5" x14ac:dyDescent="0.35">
      <c r="B8110" s="42"/>
      <c r="C8110" s="2"/>
      <c r="E8110" s="2"/>
    </row>
    <row r="8111" spans="2:5" x14ac:dyDescent="0.35">
      <c r="B8111" s="42"/>
      <c r="C8111" s="2"/>
      <c r="E8111" s="2"/>
    </row>
    <row r="8112" spans="2:5" x14ac:dyDescent="0.35">
      <c r="B8112" s="42"/>
      <c r="C8112" s="2"/>
      <c r="E8112" s="2"/>
    </row>
    <row r="8113" spans="2:5" x14ac:dyDescent="0.35">
      <c r="B8113" s="42"/>
      <c r="C8113" s="2"/>
      <c r="E8113" s="2"/>
    </row>
    <row r="8114" spans="2:5" x14ac:dyDescent="0.35">
      <c r="B8114" s="42"/>
      <c r="C8114" s="2"/>
      <c r="E8114" s="2"/>
    </row>
    <row r="8115" spans="2:5" x14ac:dyDescent="0.35">
      <c r="B8115" s="42"/>
      <c r="C8115" s="2"/>
      <c r="E8115" s="2"/>
    </row>
    <row r="8116" spans="2:5" x14ac:dyDescent="0.35">
      <c r="B8116" s="42"/>
      <c r="C8116" s="2"/>
      <c r="E8116" s="2"/>
    </row>
    <row r="8117" spans="2:5" x14ac:dyDescent="0.35">
      <c r="B8117" s="42"/>
      <c r="C8117" s="2"/>
      <c r="E8117" s="2"/>
    </row>
    <row r="8118" spans="2:5" x14ac:dyDescent="0.35">
      <c r="B8118" s="42"/>
      <c r="C8118" s="2"/>
      <c r="E8118" s="2"/>
    </row>
    <row r="8119" spans="2:5" x14ac:dyDescent="0.35">
      <c r="B8119" s="42"/>
      <c r="C8119" s="2"/>
      <c r="E8119" s="2"/>
    </row>
    <row r="8120" spans="2:5" x14ac:dyDescent="0.35">
      <c r="B8120" s="42"/>
      <c r="C8120" s="2"/>
      <c r="E8120" s="2"/>
    </row>
    <row r="8121" spans="2:5" x14ac:dyDescent="0.35">
      <c r="B8121" s="42"/>
      <c r="C8121" s="2"/>
      <c r="E8121" s="2"/>
    </row>
    <row r="8122" spans="2:5" x14ac:dyDescent="0.35">
      <c r="B8122" s="42"/>
      <c r="C8122" s="2"/>
      <c r="E8122" s="2"/>
    </row>
    <row r="8123" spans="2:5" x14ac:dyDescent="0.35">
      <c r="B8123" s="42"/>
      <c r="C8123" s="2"/>
      <c r="E8123" s="2"/>
    </row>
    <row r="8124" spans="2:5" x14ac:dyDescent="0.35">
      <c r="B8124" s="42"/>
      <c r="C8124" s="2"/>
      <c r="E8124" s="2"/>
    </row>
    <row r="8125" spans="2:5" x14ac:dyDescent="0.35">
      <c r="B8125" s="42"/>
      <c r="C8125" s="2"/>
      <c r="E8125" s="2"/>
    </row>
    <row r="8126" spans="2:5" x14ac:dyDescent="0.35">
      <c r="B8126" s="42"/>
      <c r="C8126" s="2"/>
      <c r="E8126" s="2"/>
    </row>
    <row r="8127" spans="2:5" x14ac:dyDescent="0.35">
      <c r="B8127" s="42"/>
      <c r="C8127" s="2"/>
      <c r="E8127" s="2"/>
    </row>
    <row r="8128" spans="2:5" x14ac:dyDescent="0.35">
      <c r="B8128" s="42"/>
      <c r="C8128" s="2"/>
      <c r="E8128" s="2"/>
    </row>
    <row r="8129" spans="2:5" x14ac:dyDescent="0.35">
      <c r="B8129" s="42"/>
      <c r="C8129" s="2"/>
      <c r="E8129" s="2"/>
    </row>
    <row r="8130" spans="2:5" x14ac:dyDescent="0.35">
      <c r="B8130" s="42"/>
      <c r="C8130" s="2"/>
      <c r="E8130" s="2"/>
    </row>
    <row r="8131" spans="2:5" x14ac:dyDescent="0.35">
      <c r="B8131" s="42"/>
      <c r="C8131" s="2"/>
      <c r="E8131" s="2"/>
    </row>
    <row r="8132" spans="2:5" x14ac:dyDescent="0.35">
      <c r="B8132" s="42"/>
      <c r="C8132" s="2"/>
      <c r="E8132" s="2"/>
    </row>
    <row r="8133" spans="2:5" x14ac:dyDescent="0.35">
      <c r="B8133" s="42"/>
      <c r="C8133" s="2"/>
      <c r="E8133" s="2"/>
    </row>
    <row r="8134" spans="2:5" x14ac:dyDescent="0.35">
      <c r="B8134" s="42"/>
      <c r="C8134" s="2"/>
      <c r="E8134" s="2"/>
    </row>
    <row r="8135" spans="2:5" x14ac:dyDescent="0.35">
      <c r="B8135" s="42"/>
      <c r="C8135" s="2"/>
      <c r="E8135" s="2"/>
    </row>
    <row r="8136" spans="2:5" x14ac:dyDescent="0.35">
      <c r="B8136" s="42"/>
      <c r="C8136" s="2"/>
      <c r="E8136" s="2"/>
    </row>
    <row r="8137" spans="2:5" x14ac:dyDescent="0.35">
      <c r="B8137" s="42"/>
      <c r="C8137" s="2"/>
      <c r="E8137" s="2"/>
    </row>
    <row r="8138" spans="2:5" x14ac:dyDescent="0.35">
      <c r="B8138" s="42"/>
      <c r="C8138" s="2"/>
      <c r="E8138" s="2"/>
    </row>
    <row r="8139" spans="2:5" x14ac:dyDescent="0.35">
      <c r="B8139" s="42"/>
      <c r="C8139" s="2"/>
      <c r="E8139" s="2"/>
    </row>
    <row r="8140" spans="2:5" x14ac:dyDescent="0.35">
      <c r="B8140" s="42"/>
      <c r="C8140" s="2"/>
      <c r="E8140" s="2"/>
    </row>
    <row r="8141" spans="2:5" x14ac:dyDescent="0.35">
      <c r="B8141" s="42"/>
      <c r="C8141" s="2"/>
      <c r="E8141" s="2"/>
    </row>
    <row r="8142" spans="2:5" x14ac:dyDescent="0.35">
      <c r="B8142" s="42"/>
      <c r="C8142" s="2"/>
      <c r="E8142" s="2"/>
    </row>
    <row r="8143" spans="2:5" x14ac:dyDescent="0.35">
      <c r="B8143" s="42"/>
      <c r="C8143" s="2"/>
      <c r="E8143" s="2"/>
    </row>
    <row r="8144" spans="2:5" x14ac:dyDescent="0.35">
      <c r="B8144" s="42"/>
      <c r="C8144" s="2"/>
      <c r="E8144" s="2"/>
    </row>
    <row r="8145" spans="2:5" x14ac:dyDescent="0.35">
      <c r="B8145" s="42"/>
      <c r="C8145" s="2"/>
      <c r="E8145" s="2"/>
    </row>
    <row r="8146" spans="2:5" x14ac:dyDescent="0.35">
      <c r="B8146" s="42"/>
      <c r="C8146" s="2"/>
      <c r="E8146" s="2"/>
    </row>
    <row r="8147" spans="2:5" x14ac:dyDescent="0.35">
      <c r="B8147" s="42"/>
      <c r="C8147" s="2"/>
      <c r="E8147" s="2"/>
    </row>
    <row r="8148" spans="2:5" x14ac:dyDescent="0.35">
      <c r="B8148" s="42"/>
      <c r="C8148" s="2"/>
      <c r="E8148" s="2"/>
    </row>
    <row r="8149" spans="2:5" x14ac:dyDescent="0.35">
      <c r="B8149" s="42"/>
      <c r="C8149" s="2"/>
      <c r="E8149" s="2"/>
    </row>
    <row r="8150" spans="2:5" x14ac:dyDescent="0.35">
      <c r="B8150" s="42"/>
      <c r="C8150" s="2"/>
      <c r="E8150" s="2"/>
    </row>
    <row r="8151" spans="2:5" x14ac:dyDescent="0.35">
      <c r="B8151" s="42"/>
      <c r="C8151" s="2"/>
      <c r="E8151" s="2"/>
    </row>
    <row r="8152" spans="2:5" x14ac:dyDescent="0.35">
      <c r="B8152" s="42"/>
      <c r="C8152" s="2"/>
      <c r="E8152" s="2"/>
    </row>
    <row r="8153" spans="2:5" x14ac:dyDescent="0.35">
      <c r="B8153" s="42"/>
      <c r="C8153" s="2"/>
      <c r="E8153" s="2"/>
    </row>
    <row r="8154" spans="2:5" x14ac:dyDescent="0.35">
      <c r="B8154" s="42"/>
      <c r="C8154" s="2"/>
      <c r="E8154" s="2"/>
    </row>
    <row r="8155" spans="2:5" x14ac:dyDescent="0.35">
      <c r="B8155" s="42"/>
      <c r="C8155" s="2"/>
      <c r="E8155" s="2"/>
    </row>
    <row r="8156" spans="2:5" x14ac:dyDescent="0.35">
      <c r="B8156" s="42"/>
      <c r="C8156" s="2"/>
      <c r="E8156" s="2"/>
    </row>
    <row r="8157" spans="2:5" x14ac:dyDescent="0.35">
      <c r="B8157" s="42"/>
      <c r="C8157" s="2"/>
      <c r="E8157" s="2"/>
    </row>
    <row r="8158" spans="2:5" x14ac:dyDescent="0.35">
      <c r="B8158" s="42"/>
      <c r="C8158" s="2"/>
      <c r="E8158" s="2"/>
    </row>
    <row r="8159" spans="2:5" x14ac:dyDescent="0.35">
      <c r="B8159" s="42"/>
      <c r="C8159" s="2"/>
      <c r="E8159" s="2"/>
    </row>
    <row r="8160" spans="2:5" x14ac:dyDescent="0.35">
      <c r="B8160" s="42"/>
      <c r="C8160" s="2"/>
      <c r="E8160" s="2"/>
    </row>
    <row r="8161" spans="2:5" x14ac:dyDescent="0.35">
      <c r="B8161" s="42"/>
      <c r="C8161" s="2"/>
      <c r="E8161" s="2"/>
    </row>
    <row r="8162" spans="2:5" x14ac:dyDescent="0.35">
      <c r="B8162" s="42"/>
      <c r="C8162" s="2"/>
      <c r="E8162" s="2"/>
    </row>
    <row r="8163" spans="2:5" x14ac:dyDescent="0.35">
      <c r="B8163" s="42"/>
      <c r="C8163" s="2"/>
      <c r="E8163" s="2"/>
    </row>
    <row r="8164" spans="2:5" x14ac:dyDescent="0.35">
      <c r="B8164" s="42"/>
      <c r="C8164" s="2"/>
      <c r="E8164" s="2"/>
    </row>
    <row r="8165" spans="2:5" x14ac:dyDescent="0.35">
      <c r="B8165" s="42"/>
      <c r="C8165" s="2"/>
      <c r="E8165" s="2"/>
    </row>
    <row r="8166" spans="2:5" x14ac:dyDescent="0.35">
      <c r="B8166" s="42"/>
      <c r="C8166" s="2"/>
      <c r="E8166" s="2"/>
    </row>
    <row r="8167" spans="2:5" x14ac:dyDescent="0.35">
      <c r="B8167" s="42"/>
      <c r="C8167" s="2"/>
      <c r="E8167" s="2"/>
    </row>
    <row r="8168" spans="2:5" x14ac:dyDescent="0.35">
      <c r="B8168" s="42"/>
      <c r="C8168" s="2"/>
      <c r="E8168" s="2"/>
    </row>
    <row r="8169" spans="2:5" x14ac:dyDescent="0.35">
      <c r="B8169" s="42"/>
      <c r="C8169" s="2"/>
      <c r="E8169" s="2"/>
    </row>
    <row r="8170" spans="2:5" x14ac:dyDescent="0.35">
      <c r="B8170" s="42"/>
      <c r="C8170" s="2"/>
      <c r="E8170" s="2"/>
    </row>
    <row r="8171" spans="2:5" x14ac:dyDescent="0.35">
      <c r="B8171" s="42"/>
      <c r="C8171" s="2"/>
      <c r="E8171" s="2"/>
    </row>
    <row r="8172" spans="2:5" x14ac:dyDescent="0.35">
      <c r="B8172" s="42"/>
      <c r="C8172" s="2"/>
      <c r="E8172" s="2"/>
    </row>
    <row r="8173" spans="2:5" x14ac:dyDescent="0.35">
      <c r="B8173" s="42"/>
      <c r="C8173" s="2"/>
      <c r="E8173" s="2"/>
    </row>
    <row r="8174" spans="2:5" x14ac:dyDescent="0.35">
      <c r="B8174" s="42"/>
      <c r="C8174" s="2"/>
      <c r="E8174" s="2"/>
    </row>
    <row r="8175" spans="2:5" x14ac:dyDescent="0.35">
      <c r="B8175" s="42"/>
      <c r="C8175" s="2"/>
      <c r="E8175" s="2"/>
    </row>
    <row r="8176" spans="2:5" x14ac:dyDescent="0.35">
      <c r="B8176" s="42"/>
      <c r="C8176" s="2"/>
      <c r="E8176" s="2"/>
    </row>
    <row r="8177" spans="2:5" x14ac:dyDescent="0.35">
      <c r="B8177" s="42"/>
      <c r="C8177" s="2"/>
      <c r="E8177" s="2"/>
    </row>
    <row r="8178" spans="2:5" x14ac:dyDescent="0.35">
      <c r="B8178" s="42"/>
      <c r="C8178" s="2"/>
      <c r="E8178" s="2"/>
    </row>
    <row r="8179" spans="2:5" x14ac:dyDescent="0.35">
      <c r="B8179" s="42"/>
      <c r="C8179" s="2"/>
      <c r="E8179" s="2"/>
    </row>
    <row r="8180" spans="2:5" x14ac:dyDescent="0.35">
      <c r="B8180" s="42"/>
      <c r="C8180" s="2"/>
      <c r="E8180" s="2"/>
    </row>
    <row r="8181" spans="2:5" x14ac:dyDescent="0.35">
      <c r="B8181" s="42"/>
      <c r="C8181" s="2"/>
      <c r="E8181" s="2"/>
    </row>
    <row r="8182" spans="2:5" x14ac:dyDescent="0.35">
      <c r="B8182" s="42"/>
      <c r="C8182" s="2"/>
      <c r="E8182" s="2"/>
    </row>
    <row r="8183" spans="2:5" x14ac:dyDescent="0.35">
      <c r="B8183" s="42"/>
      <c r="C8183" s="2"/>
      <c r="E8183" s="2"/>
    </row>
    <row r="8184" spans="2:5" x14ac:dyDescent="0.35">
      <c r="B8184" s="42"/>
      <c r="C8184" s="2"/>
      <c r="E8184" s="2"/>
    </row>
    <row r="8185" spans="2:5" x14ac:dyDescent="0.35">
      <c r="B8185" s="42"/>
      <c r="C8185" s="2"/>
      <c r="E8185" s="2"/>
    </row>
    <row r="8186" spans="2:5" x14ac:dyDescent="0.35">
      <c r="B8186" s="42"/>
      <c r="C8186" s="2"/>
      <c r="E8186" s="2"/>
    </row>
    <row r="8187" spans="2:5" x14ac:dyDescent="0.35">
      <c r="B8187" s="42"/>
      <c r="C8187" s="2"/>
      <c r="E8187" s="2"/>
    </row>
    <row r="8188" spans="2:5" x14ac:dyDescent="0.35">
      <c r="B8188" s="42"/>
      <c r="C8188" s="2"/>
      <c r="E8188" s="2"/>
    </row>
    <row r="8189" spans="2:5" x14ac:dyDescent="0.35">
      <c r="B8189" s="42"/>
      <c r="C8189" s="2"/>
      <c r="E8189" s="2"/>
    </row>
    <row r="8190" spans="2:5" x14ac:dyDescent="0.35">
      <c r="B8190" s="42"/>
      <c r="C8190" s="2"/>
      <c r="E8190" s="2"/>
    </row>
    <row r="8191" spans="2:5" x14ac:dyDescent="0.35">
      <c r="B8191" s="42"/>
      <c r="C8191" s="2"/>
      <c r="E8191" s="2"/>
    </row>
    <row r="8192" spans="2:5" x14ac:dyDescent="0.35">
      <c r="B8192" s="42"/>
      <c r="C8192" s="2"/>
      <c r="E8192" s="2"/>
    </row>
    <row r="8193" spans="2:5" x14ac:dyDescent="0.35">
      <c r="B8193" s="42"/>
      <c r="C8193" s="2"/>
      <c r="E8193" s="2"/>
    </row>
    <row r="8194" spans="2:5" x14ac:dyDescent="0.35">
      <c r="B8194" s="42"/>
      <c r="C8194" s="2"/>
      <c r="E8194" s="2"/>
    </row>
    <row r="8195" spans="2:5" x14ac:dyDescent="0.35">
      <c r="B8195" s="42"/>
      <c r="C8195" s="2"/>
      <c r="E8195" s="2"/>
    </row>
    <row r="8196" spans="2:5" x14ac:dyDescent="0.35">
      <c r="B8196" s="42"/>
      <c r="C8196" s="2"/>
      <c r="E8196" s="2"/>
    </row>
    <row r="8197" spans="2:5" x14ac:dyDescent="0.35">
      <c r="B8197" s="42"/>
      <c r="C8197" s="2"/>
      <c r="E8197" s="2"/>
    </row>
    <row r="8198" spans="2:5" x14ac:dyDescent="0.35">
      <c r="B8198" s="42"/>
      <c r="C8198" s="2"/>
      <c r="E8198" s="2"/>
    </row>
    <row r="8199" spans="2:5" x14ac:dyDescent="0.35">
      <c r="B8199" s="42"/>
      <c r="C8199" s="2"/>
      <c r="E8199" s="2"/>
    </row>
    <row r="8200" spans="2:5" x14ac:dyDescent="0.35">
      <c r="B8200" s="42"/>
      <c r="C8200" s="2"/>
      <c r="E8200" s="2"/>
    </row>
    <row r="8201" spans="2:5" x14ac:dyDescent="0.35">
      <c r="B8201" s="42"/>
      <c r="C8201" s="2"/>
      <c r="E8201" s="2"/>
    </row>
    <row r="8202" spans="2:5" x14ac:dyDescent="0.35">
      <c r="B8202" s="42"/>
      <c r="C8202" s="2"/>
      <c r="E8202" s="2"/>
    </row>
    <row r="8203" spans="2:5" x14ac:dyDescent="0.35">
      <c r="B8203" s="42"/>
      <c r="C8203" s="2"/>
      <c r="E8203" s="2"/>
    </row>
    <row r="8204" spans="2:5" x14ac:dyDescent="0.35">
      <c r="B8204" s="42"/>
      <c r="C8204" s="2"/>
      <c r="E8204" s="2"/>
    </row>
    <row r="8205" spans="2:5" x14ac:dyDescent="0.35">
      <c r="B8205" s="42"/>
      <c r="C8205" s="2"/>
      <c r="E8205" s="2"/>
    </row>
    <row r="8206" spans="2:5" x14ac:dyDescent="0.35">
      <c r="B8206" s="42"/>
      <c r="C8206" s="2"/>
      <c r="E8206" s="2"/>
    </row>
    <row r="8207" spans="2:5" x14ac:dyDescent="0.35">
      <c r="B8207" s="42"/>
      <c r="C8207" s="2"/>
      <c r="E8207" s="2"/>
    </row>
    <row r="8208" spans="2:5" x14ac:dyDescent="0.35">
      <c r="B8208" s="42"/>
      <c r="C8208" s="2"/>
      <c r="E8208" s="2"/>
    </row>
    <row r="8209" spans="2:5" x14ac:dyDescent="0.35">
      <c r="B8209" s="42"/>
      <c r="C8209" s="2"/>
      <c r="E8209" s="2"/>
    </row>
    <row r="8210" spans="2:5" x14ac:dyDescent="0.35">
      <c r="B8210" s="42"/>
      <c r="C8210" s="2"/>
      <c r="E8210" s="2"/>
    </row>
    <row r="8211" spans="2:5" x14ac:dyDescent="0.35">
      <c r="B8211" s="42"/>
      <c r="C8211" s="2"/>
      <c r="E8211" s="2"/>
    </row>
    <row r="8212" spans="2:5" x14ac:dyDescent="0.35">
      <c r="B8212" s="42"/>
      <c r="C8212" s="2"/>
      <c r="E8212" s="2"/>
    </row>
    <row r="8213" spans="2:5" x14ac:dyDescent="0.35">
      <c r="B8213" s="42"/>
      <c r="C8213" s="2"/>
      <c r="E8213" s="2"/>
    </row>
    <row r="8214" spans="2:5" x14ac:dyDescent="0.35">
      <c r="B8214" s="42"/>
      <c r="C8214" s="2"/>
      <c r="E8214" s="2"/>
    </row>
    <row r="8215" spans="2:5" x14ac:dyDescent="0.35">
      <c r="B8215" s="42"/>
      <c r="C8215" s="2"/>
      <c r="E8215" s="2"/>
    </row>
    <row r="8216" spans="2:5" x14ac:dyDescent="0.35">
      <c r="B8216" s="42"/>
      <c r="C8216" s="2"/>
      <c r="E8216" s="2"/>
    </row>
    <row r="8217" spans="2:5" x14ac:dyDescent="0.35">
      <c r="B8217" s="42"/>
      <c r="C8217" s="2"/>
      <c r="E8217" s="2"/>
    </row>
    <row r="8218" spans="2:5" x14ac:dyDescent="0.35">
      <c r="B8218" s="42"/>
      <c r="C8218" s="2"/>
      <c r="E8218" s="2"/>
    </row>
    <row r="8219" spans="2:5" x14ac:dyDescent="0.35">
      <c r="B8219" s="42"/>
      <c r="C8219" s="2"/>
      <c r="E8219" s="2"/>
    </row>
    <row r="8220" spans="2:5" x14ac:dyDescent="0.35">
      <c r="B8220" s="42"/>
      <c r="C8220" s="2"/>
      <c r="E8220" s="2"/>
    </row>
    <row r="8221" spans="2:5" x14ac:dyDescent="0.35">
      <c r="B8221" s="42"/>
      <c r="C8221" s="2"/>
      <c r="E8221" s="2"/>
    </row>
    <row r="8222" spans="2:5" x14ac:dyDescent="0.35">
      <c r="B8222" s="42"/>
      <c r="C8222" s="2"/>
      <c r="E8222" s="2"/>
    </row>
    <row r="8223" spans="2:5" x14ac:dyDescent="0.35">
      <c r="B8223" s="42"/>
      <c r="C8223" s="2"/>
      <c r="E8223" s="2"/>
    </row>
    <row r="8224" spans="2:5" x14ac:dyDescent="0.35">
      <c r="B8224" s="42"/>
      <c r="C8224" s="2"/>
      <c r="E8224" s="2"/>
    </row>
    <row r="8225" spans="2:5" x14ac:dyDescent="0.35">
      <c r="B8225" s="42"/>
      <c r="C8225" s="2"/>
      <c r="E8225" s="2"/>
    </row>
    <row r="8226" spans="2:5" x14ac:dyDescent="0.35">
      <c r="B8226" s="42"/>
      <c r="C8226" s="2"/>
      <c r="E8226" s="2"/>
    </row>
    <row r="8227" spans="2:5" x14ac:dyDescent="0.35">
      <c r="B8227" s="42"/>
      <c r="C8227" s="2"/>
      <c r="E8227" s="2"/>
    </row>
    <row r="8228" spans="2:5" x14ac:dyDescent="0.35">
      <c r="B8228" s="42"/>
      <c r="C8228" s="2"/>
      <c r="E8228" s="2"/>
    </row>
    <row r="8229" spans="2:5" x14ac:dyDescent="0.35">
      <c r="B8229" s="42"/>
      <c r="C8229" s="2"/>
      <c r="E8229" s="2"/>
    </row>
    <row r="8230" spans="2:5" x14ac:dyDescent="0.35">
      <c r="B8230" s="42"/>
      <c r="C8230" s="2"/>
      <c r="E8230" s="2"/>
    </row>
    <row r="8231" spans="2:5" x14ac:dyDescent="0.35">
      <c r="B8231" s="42"/>
      <c r="C8231" s="2"/>
      <c r="E8231" s="2"/>
    </row>
    <row r="8232" spans="2:5" x14ac:dyDescent="0.35">
      <c r="B8232" s="42"/>
      <c r="C8232" s="2"/>
      <c r="E8232" s="2"/>
    </row>
    <row r="8233" spans="2:5" x14ac:dyDescent="0.35">
      <c r="B8233" s="42"/>
      <c r="C8233" s="2"/>
      <c r="E8233" s="2"/>
    </row>
    <row r="8234" spans="2:5" x14ac:dyDescent="0.35">
      <c r="B8234" s="42"/>
      <c r="C8234" s="2"/>
      <c r="E8234" s="2"/>
    </row>
    <row r="8235" spans="2:5" x14ac:dyDescent="0.35">
      <c r="B8235" s="42"/>
      <c r="C8235" s="2"/>
      <c r="E8235" s="2"/>
    </row>
    <row r="8236" spans="2:5" x14ac:dyDescent="0.35">
      <c r="B8236" s="42"/>
      <c r="C8236" s="2"/>
      <c r="E8236" s="2"/>
    </row>
    <row r="8237" spans="2:5" x14ac:dyDescent="0.35">
      <c r="B8237" s="42"/>
      <c r="C8237" s="2"/>
      <c r="E8237" s="2"/>
    </row>
    <row r="8238" spans="2:5" x14ac:dyDescent="0.35">
      <c r="B8238" s="42"/>
      <c r="C8238" s="2"/>
      <c r="E8238" s="2"/>
    </row>
    <row r="8239" spans="2:5" x14ac:dyDescent="0.35">
      <c r="B8239" s="42"/>
      <c r="C8239" s="2"/>
      <c r="E8239" s="2"/>
    </row>
    <row r="8240" spans="2:5" x14ac:dyDescent="0.35">
      <c r="B8240" s="42"/>
      <c r="C8240" s="2"/>
      <c r="E8240" s="2"/>
    </row>
    <row r="8241" spans="2:5" x14ac:dyDescent="0.35">
      <c r="B8241" s="42"/>
      <c r="C8241" s="2"/>
      <c r="E8241" s="2"/>
    </row>
    <row r="8242" spans="2:5" x14ac:dyDescent="0.35">
      <c r="B8242" s="42"/>
      <c r="C8242" s="2"/>
      <c r="E8242" s="2"/>
    </row>
    <row r="8243" spans="2:5" x14ac:dyDescent="0.35">
      <c r="B8243" s="42"/>
      <c r="C8243" s="2"/>
      <c r="E8243" s="2"/>
    </row>
    <row r="8244" spans="2:5" x14ac:dyDescent="0.35">
      <c r="B8244" s="42"/>
      <c r="C8244" s="2"/>
      <c r="E8244" s="2"/>
    </row>
    <row r="8245" spans="2:5" x14ac:dyDescent="0.35">
      <c r="B8245" s="42"/>
      <c r="C8245" s="2"/>
      <c r="E8245" s="2"/>
    </row>
    <row r="8246" spans="2:5" x14ac:dyDescent="0.35">
      <c r="B8246" s="42"/>
      <c r="C8246" s="2"/>
      <c r="E8246" s="2"/>
    </row>
    <row r="8247" spans="2:5" x14ac:dyDescent="0.35">
      <c r="B8247" s="42"/>
      <c r="C8247" s="2"/>
      <c r="E8247" s="2"/>
    </row>
    <row r="8248" spans="2:5" x14ac:dyDescent="0.35">
      <c r="B8248" s="42"/>
      <c r="C8248" s="2"/>
      <c r="E8248" s="2"/>
    </row>
    <row r="8249" spans="2:5" x14ac:dyDescent="0.35">
      <c r="B8249" s="42"/>
      <c r="C8249" s="2"/>
      <c r="E8249" s="2"/>
    </row>
    <row r="8250" spans="2:5" x14ac:dyDescent="0.35">
      <c r="B8250" s="42"/>
      <c r="C8250" s="2"/>
      <c r="E8250" s="2"/>
    </row>
    <row r="8251" spans="2:5" x14ac:dyDescent="0.35">
      <c r="B8251" s="42"/>
      <c r="C8251" s="2"/>
      <c r="E8251" s="2"/>
    </row>
    <row r="8252" spans="2:5" x14ac:dyDescent="0.35">
      <c r="B8252" s="42"/>
      <c r="C8252" s="2"/>
      <c r="E8252" s="2"/>
    </row>
    <row r="8253" spans="2:5" x14ac:dyDescent="0.35">
      <c r="B8253" s="42"/>
      <c r="C8253" s="2"/>
      <c r="E8253" s="2"/>
    </row>
    <row r="8254" spans="2:5" x14ac:dyDescent="0.35">
      <c r="B8254" s="42"/>
      <c r="C8254" s="2"/>
      <c r="E8254" s="2"/>
    </row>
    <row r="8255" spans="2:5" x14ac:dyDescent="0.35">
      <c r="B8255" s="42"/>
      <c r="C8255" s="2"/>
      <c r="E8255" s="2"/>
    </row>
    <row r="8256" spans="2:5" x14ac:dyDescent="0.35">
      <c r="B8256" s="42"/>
      <c r="C8256" s="2"/>
      <c r="E8256" s="2"/>
    </row>
    <row r="8257" spans="2:5" x14ac:dyDescent="0.35">
      <c r="B8257" s="42"/>
      <c r="C8257" s="2"/>
      <c r="E8257" s="2"/>
    </row>
    <row r="8258" spans="2:5" x14ac:dyDescent="0.35">
      <c r="B8258" s="42"/>
      <c r="C8258" s="2"/>
      <c r="E8258" s="2"/>
    </row>
    <row r="8259" spans="2:5" x14ac:dyDescent="0.35">
      <c r="B8259" s="42"/>
      <c r="C8259" s="2"/>
      <c r="E8259" s="2"/>
    </row>
    <row r="8260" spans="2:5" x14ac:dyDescent="0.35">
      <c r="B8260" s="42"/>
      <c r="C8260" s="2"/>
      <c r="E8260" s="2"/>
    </row>
    <row r="8261" spans="2:5" x14ac:dyDescent="0.35">
      <c r="B8261" s="42"/>
      <c r="C8261" s="2"/>
      <c r="E8261" s="2"/>
    </row>
    <row r="8262" spans="2:5" x14ac:dyDescent="0.35">
      <c r="B8262" s="42"/>
      <c r="C8262" s="2"/>
      <c r="E8262" s="2"/>
    </row>
    <row r="8263" spans="2:5" x14ac:dyDescent="0.35">
      <c r="B8263" s="42"/>
      <c r="C8263" s="2"/>
      <c r="E8263" s="2"/>
    </row>
    <row r="8264" spans="2:5" x14ac:dyDescent="0.35">
      <c r="B8264" s="42"/>
      <c r="C8264" s="2"/>
      <c r="E8264" s="2"/>
    </row>
    <row r="8265" spans="2:5" x14ac:dyDescent="0.35">
      <c r="B8265" s="42"/>
      <c r="C8265" s="2"/>
      <c r="E8265" s="2"/>
    </row>
    <row r="8266" spans="2:5" x14ac:dyDescent="0.35">
      <c r="B8266" s="42"/>
      <c r="C8266" s="2"/>
      <c r="E8266" s="2"/>
    </row>
    <row r="8267" spans="2:5" x14ac:dyDescent="0.35">
      <c r="B8267" s="42"/>
      <c r="C8267" s="2"/>
      <c r="E8267" s="2"/>
    </row>
    <row r="8268" spans="2:5" x14ac:dyDescent="0.35">
      <c r="B8268" s="42"/>
      <c r="C8268" s="2"/>
      <c r="E8268" s="2"/>
    </row>
    <row r="8269" spans="2:5" x14ac:dyDescent="0.35">
      <c r="B8269" s="42"/>
      <c r="C8269" s="2"/>
      <c r="E8269" s="2"/>
    </row>
    <row r="8270" spans="2:5" x14ac:dyDescent="0.35">
      <c r="B8270" s="42"/>
      <c r="C8270" s="2"/>
      <c r="E8270" s="2"/>
    </row>
    <row r="8271" spans="2:5" x14ac:dyDescent="0.35">
      <c r="B8271" s="42"/>
      <c r="C8271" s="2"/>
      <c r="E8271" s="2"/>
    </row>
    <row r="8272" spans="2:5" x14ac:dyDescent="0.35">
      <c r="B8272" s="42"/>
      <c r="C8272" s="2"/>
      <c r="E8272" s="2"/>
    </row>
    <row r="8273" spans="2:5" x14ac:dyDescent="0.35">
      <c r="B8273" s="42"/>
      <c r="C8273" s="2"/>
      <c r="E8273" s="2"/>
    </row>
    <row r="8274" spans="2:5" x14ac:dyDescent="0.35">
      <c r="B8274" s="42"/>
      <c r="C8274" s="2"/>
      <c r="E8274" s="2"/>
    </row>
    <row r="8275" spans="2:5" x14ac:dyDescent="0.35">
      <c r="B8275" s="42"/>
      <c r="C8275" s="2"/>
      <c r="E8275" s="2"/>
    </row>
    <row r="8276" spans="2:5" x14ac:dyDescent="0.35">
      <c r="B8276" s="42"/>
      <c r="C8276" s="2"/>
      <c r="E8276" s="2"/>
    </row>
    <row r="8277" spans="2:5" x14ac:dyDescent="0.35">
      <c r="B8277" s="42"/>
      <c r="C8277" s="2"/>
      <c r="E8277" s="2"/>
    </row>
    <row r="8278" spans="2:5" x14ac:dyDescent="0.35">
      <c r="B8278" s="42"/>
      <c r="C8278" s="2"/>
      <c r="E8278" s="2"/>
    </row>
    <row r="8279" spans="2:5" x14ac:dyDescent="0.35">
      <c r="B8279" s="42"/>
      <c r="C8279" s="2"/>
      <c r="E8279" s="2"/>
    </row>
    <row r="8280" spans="2:5" x14ac:dyDescent="0.35">
      <c r="B8280" s="42"/>
      <c r="C8280" s="2"/>
      <c r="E8280" s="2"/>
    </row>
    <row r="8281" spans="2:5" x14ac:dyDescent="0.35">
      <c r="B8281" s="42"/>
      <c r="C8281" s="2"/>
      <c r="E8281" s="2"/>
    </row>
    <row r="8282" spans="2:5" x14ac:dyDescent="0.35">
      <c r="B8282" s="42"/>
      <c r="C8282" s="2"/>
      <c r="E8282" s="2"/>
    </row>
    <row r="8283" spans="2:5" x14ac:dyDescent="0.35">
      <c r="B8283" s="42"/>
      <c r="C8283" s="2"/>
      <c r="E8283" s="2"/>
    </row>
    <row r="8284" spans="2:5" x14ac:dyDescent="0.35">
      <c r="B8284" s="42"/>
      <c r="C8284" s="2"/>
      <c r="E8284" s="2"/>
    </row>
    <row r="8285" spans="2:5" x14ac:dyDescent="0.35">
      <c r="B8285" s="42"/>
      <c r="C8285" s="2"/>
      <c r="E8285" s="2"/>
    </row>
    <row r="8286" spans="2:5" x14ac:dyDescent="0.35">
      <c r="B8286" s="42"/>
      <c r="C8286" s="2"/>
      <c r="E8286" s="2"/>
    </row>
    <row r="8287" spans="2:5" x14ac:dyDescent="0.35">
      <c r="B8287" s="42"/>
      <c r="C8287" s="2"/>
      <c r="E8287" s="2"/>
    </row>
    <row r="8288" spans="2:5" x14ac:dyDescent="0.35">
      <c r="B8288" s="42"/>
      <c r="C8288" s="2"/>
      <c r="E8288" s="2"/>
    </row>
    <row r="8289" spans="2:5" x14ac:dyDescent="0.35">
      <c r="B8289" s="42"/>
      <c r="C8289" s="2"/>
      <c r="E8289" s="2"/>
    </row>
    <row r="8290" spans="2:5" x14ac:dyDescent="0.35">
      <c r="B8290" s="42"/>
      <c r="C8290" s="2"/>
      <c r="E8290" s="2"/>
    </row>
    <row r="8291" spans="2:5" x14ac:dyDescent="0.35">
      <c r="B8291" s="42"/>
      <c r="C8291" s="2"/>
      <c r="E8291" s="2"/>
    </row>
    <row r="8292" spans="2:5" x14ac:dyDescent="0.35">
      <c r="B8292" s="42"/>
      <c r="C8292" s="2"/>
      <c r="E8292" s="2"/>
    </row>
    <row r="8293" spans="2:5" x14ac:dyDescent="0.35">
      <c r="B8293" s="42"/>
      <c r="C8293" s="2"/>
      <c r="E8293" s="2"/>
    </row>
    <row r="8294" spans="2:5" x14ac:dyDescent="0.35">
      <c r="B8294" s="42"/>
      <c r="C8294" s="2"/>
      <c r="E8294" s="2"/>
    </row>
    <row r="8295" spans="2:5" x14ac:dyDescent="0.35">
      <c r="B8295" s="42"/>
      <c r="C8295" s="2"/>
      <c r="E8295" s="2"/>
    </row>
    <row r="8296" spans="2:5" x14ac:dyDescent="0.35">
      <c r="B8296" s="42"/>
      <c r="C8296" s="2"/>
      <c r="E8296" s="2"/>
    </row>
    <row r="8297" spans="2:5" x14ac:dyDescent="0.35">
      <c r="B8297" s="42"/>
      <c r="C8297" s="2"/>
      <c r="E8297" s="2"/>
    </row>
    <row r="8298" spans="2:5" x14ac:dyDescent="0.35">
      <c r="B8298" s="42"/>
      <c r="C8298" s="2"/>
      <c r="E8298" s="2"/>
    </row>
    <row r="8299" spans="2:5" x14ac:dyDescent="0.35">
      <c r="B8299" s="42"/>
      <c r="C8299" s="2"/>
      <c r="E8299" s="2"/>
    </row>
    <row r="8300" spans="2:5" x14ac:dyDescent="0.35">
      <c r="B8300" s="42"/>
      <c r="C8300" s="2"/>
      <c r="E8300" s="2"/>
    </row>
    <row r="8301" spans="2:5" x14ac:dyDescent="0.35">
      <c r="B8301" s="42"/>
      <c r="C8301" s="2"/>
      <c r="E8301" s="2"/>
    </row>
    <row r="8302" spans="2:5" x14ac:dyDescent="0.35">
      <c r="B8302" s="42"/>
      <c r="C8302" s="2"/>
      <c r="E8302" s="2"/>
    </row>
    <row r="8303" spans="2:5" x14ac:dyDescent="0.35">
      <c r="B8303" s="42"/>
      <c r="C8303" s="2"/>
      <c r="E8303" s="2"/>
    </row>
    <row r="8304" spans="2:5" x14ac:dyDescent="0.35">
      <c r="B8304" s="42"/>
      <c r="C8304" s="2"/>
      <c r="E8304" s="2"/>
    </row>
    <row r="8305" spans="2:5" x14ac:dyDescent="0.35">
      <c r="B8305" s="42"/>
      <c r="C8305" s="2"/>
      <c r="E8305" s="2"/>
    </row>
    <row r="8306" spans="2:5" x14ac:dyDescent="0.35">
      <c r="B8306" s="42"/>
      <c r="C8306" s="2"/>
      <c r="E8306" s="2"/>
    </row>
    <row r="8307" spans="2:5" x14ac:dyDescent="0.35">
      <c r="B8307" s="42"/>
      <c r="C8307" s="2"/>
      <c r="E8307" s="2"/>
    </row>
    <row r="8308" spans="2:5" x14ac:dyDescent="0.35">
      <c r="B8308" s="42"/>
      <c r="C8308" s="2"/>
      <c r="E8308" s="2"/>
    </row>
    <row r="8309" spans="2:5" x14ac:dyDescent="0.35">
      <c r="B8309" s="42"/>
      <c r="C8309" s="2"/>
      <c r="E8309" s="2"/>
    </row>
    <row r="8310" spans="2:5" x14ac:dyDescent="0.35">
      <c r="B8310" s="42"/>
      <c r="C8310" s="2"/>
      <c r="E8310" s="2"/>
    </row>
    <row r="8311" spans="2:5" x14ac:dyDescent="0.35">
      <c r="B8311" s="42"/>
      <c r="C8311" s="2"/>
      <c r="E8311" s="2"/>
    </row>
    <row r="8312" spans="2:5" x14ac:dyDescent="0.35">
      <c r="B8312" s="42"/>
      <c r="C8312" s="2"/>
      <c r="E8312" s="2"/>
    </row>
    <row r="8313" spans="2:5" x14ac:dyDescent="0.35">
      <c r="B8313" s="42"/>
      <c r="C8313" s="2"/>
      <c r="E8313" s="2"/>
    </row>
    <row r="8314" spans="2:5" x14ac:dyDescent="0.35">
      <c r="B8314" s="42"/>
      <c r="C8314" s="2"/>
      <c r="E8314" s="2"/>
    </row>
    <row r="8315" spans="2:5" x14ac:dyDescent="0.35">
      <c r="B8315" s="42"/>
      <c r="C8315" s="2"/>
      <c r="E8315" s="2"/>
    </row>
    <row r="8316" spans="2:5" x14ac:dyDescent="0.35">
      <c r="B8316" s="42"/>
      <c r="C8316" s="2"/>
      <c r="E8316" s="2"/>
    </row>
    <row r="8317" spans="2:5" x14ac:dyDescent="0.35">
      <c r="B8317" s="42"/>
      <c r="C8317" s="2"/>
      <c r="E8317" s="2"/>
    </row>
    <row r="8318" spans="2:5" x14ac:dyDescent="0.35">
      <c r="B8318" s="42"/>
      <c r="C8318" s="2"/>
      <c r="E8318" s="2"/>
    </row>
    <row r="8319" spans="2:5" x14ac:dyDescent="0.35">
      <c r="B8319" s="42"/>
      <c r="C8319" s="2"/>
      <c r="E8319" s="2"/>
    </row>
    <row r="8320" spans="2:5" x14ac:dyDescent="0.35">
      <c r="B8320" s="42"/>
      <c r="C8320" s="2"/>
      <c r="E8320" s="2"/>
    </row>
    <row r="8321" spans="2:5" x14ac:dyDescent="0.35">
      <c r="B8321" s="42"/>
      <c r="C8321" s="2"/>
      <c r="E8321" s="2"/>
    </row>
    <row r="8322" spans="2:5" x14ac:dyDescent="0.35">
      <c r="B8322" s="42"/>
      <c r="C8322" s="2"/>
      <c r="E8322" s="2"/>
    </row>
    <row r="8323" spans="2:5" x14ac:dyDescent="0.35">
      <c r="B8323" s="42"/>
      <c r="C8323" s="2"/>
      <c r="E8323" s="2"/>
    </row>
    <row r="8324" spans="2:5" x14ac:dyDescent="0.35">
      <c r="B8324" s="42"/>
      <c r="C8324" s="2"/>
      <c r="E8324" s="2"/>
    </row>
    <row r="8325" spans="2:5" x14ac:dyDescent="0.35">
      <c r="B8325" s="42"/>
      <c r="C8325" s="2"/>
      <c r="E8325" s="2"/>
    </row>
    <row r="8326" spans="2:5" x14ac:dyDescent="0.35">
      <c r="B8326" s="42"/>
      <c r="C8326" s="2"/>
      <c r="E8326" s="2"/>
    </row>
    <row r="8327" spans="2:5" x14ac:dyDescent="0.35">
      <c r="B8327" s="42"/>
      <c r="C8327" s="2"/>
      <c r="E8327" s="2"/>
    </row>
    <row r="8328" spans="2:5" x14ac:dyDescent="0.35">
      <c r="B8328" s="42"/>
      <c r="C8328" s="2"/>
      <c r="E8328" s="2"/>
    </row>
    <row r="8329" spans="2:5" x14ac:dyDescent="0.35">
      <c r="B8329" s="42"/>
      <c r="C8329" s="2"/>
      <c r="E8329" s="2"/>
    </row>
    <row r="8330" spans="2:5" x14ac:dyDescent="0.35">
      <c r="B8330" s="42"/>
      <c r="C8330" s="2"/>
      <c r="E8330" s="2"/>
    </row>
    <row r="8331" spans="2:5" x14ac:dyDescent="0.35">
      <c r="B8331" s="42"/>
      <c r="C8331" s="2"/>
      <c r="E8331" s="2"/>
    </row>
    <row r="8332" spans="2:5" x14ac:dyDescent="0.35">
      <c r="B8332" s="42"/>
      <c r="C8332" s="2"/>
      <c r="E8332" s="2"/>
    </row>
    <row r="8333" spans="2:5" x14ac:dyDescent="0.35">
      <c r="B8333" s="42"/>
      <c r="C8333" s="2"/>
      <c r="E8333" s="2"/>
    </row>
    <row r="8334" spans="2:5" x14ac:dyDescent="0.35">
      <c r="B8334" s="42"/>
      <c r="C8334" s="2"/>
      <c r="E8334" s="2"/>
    </row>
    <row r="8335" spans="2:5" x14ac:dyDescent="0.35">
      <c r="B8335" s="42"/>
      <c r="C8335" s="2"/>
      <c r="E8335" s="2"/>
    </row>
    <row r="8336" spans="2:5" x14ac:dyDescent="0.35">
      <c r="B8336" s="42"/>
      <c r="C8336" s="2"/>
      <c r="E8336" s="2"/>
    </row>
    <row r="8337" spans="2:5" x14ac:dyDescent="0.35">
      <c r="B8337" s="42"/>
      <c r="C8337" s="2"/>
      <c r="E8337" s="2"/>
    </row>
    <row r="8338" spans="2:5" x14ac:dyDescent="0.35">
      <c r="B8338" s="42"/>
      <c r="C8338" s="2"/>
      <c r="E8338" s="2"/>
    </row>
    <row r="8339" spans="2:5" x14ac:dyDescent="0.35">
      <c r="B8339" s="42"/>
      <c r="C8339" s="2"/>
      <c r="E8339" s="2"/>
    </row>
    <row r="8340" spans="2:5" x14ac:dyDescent="0.35">
      <c r="B8340" s="42"/>
      <c r="C8340" s="2"/>
      <c r="E8340" s="2"/>
    </row>
    <row r="8341" spans="2:5" x14ac:dyDescent="0.35">
      <c r="B8341" s="42"/>
      <c r="C8341" s="2"/>
      <c r="E8341" s="2"/>
    </row>
    <row r="8342" spans="2:5" x14ac:dyDescent="0.35">
      <c r="B8342" s="42"/>
      <c r="C8342" s="2"/>
      <c r="E8342" s="2"/>
    </row>
    <row r="8343" spans="2:5" x14ac:dyDescent="0.35">
      <c r="B8343" s="42"/>
      <c r="C8343" s="2"/>
      <c r="E8343" s="2"/>
    </row>
    <row r="8344" spans="2:5" x14ac:dyDescent="0.35">
      <c r="B8344" s="42"/>
      <c r="C8344" s="2"/>
      <c r="E8344" s="2"/>
    </row>
    <row r="8345" spans="2:5" x14ac:dyDescent="0.35">
      <c r="B8345" s="42"/>
      <c r="C8345" s="2"/>
      <c r="E8345" s="2"/>
    </row>
    <row r="8346" spans="2:5" x14ac:dyDescent="0.35">
      <c r="B8346" s="42"/>
      <c r="C8346" s="2"/>
      <c r="E8346" s="2"/>
    </row>
    <row r="8347" spans="2:5" x14ac:dyDescent="0.35">
      <c r="B8347" s="42"/>
      <c r="C8347" s="2"/>
      <c r="E8347" s="2"/>
    </row>
    <row r="8348" spans="2:5" x14ac:dyDescent="0.35">
      <c r="B8348" s="42"/>
      <c r="C8348" s="2"/>
      <c r="E8348" s="2"/>
    </row>
    <row r="8349" spans="2:5" x14ac:dyDescent="0.35">
      <c r="B8349" s="42"/>
      <c r="C8349" s="2"/>
      <c r="E8349" s="2"/>
    </row>
    <row r="8350" spans="2:5" x14ac:dyDescent="0.35">
      <c r="B8350" s="42"/>
      <c r="C8350" s="2"/>
      <c r="E8350" s="2"/>
    </row>
    <row r="8351" spans="2:5" x14ac:dyDescent="0.35">
      <c r="B8351" s="42"/>
      <c r="C8351" s="2"/>
      <c r="E8351" s="2"/>
    </row>
    <row r="8352" spans="2:5" x14ac:dyDescent="0.35">
      <c r="B8352" s="42"/>
      <c r="C8352" s="2"/>
      <c r="E8352" s="2"/>
    </row>
    <row r="8353" spans="2:5" x14ac:dyDescent="0.35">
      <c r="B8353" s="42"/>
      <c r="C8353" s="2"/>
      <c r="E8353" s="2"/>
    </row>
    <row r="8354" spans="2:5" x14ac:dyDescent="0.35">
      <c r="B8354" s="42"/>
      <c r="C8354" s="2"/>
      <c r="E8354" s="2"/>
    </row>
    <row r="8355" spans="2:5" x14ac:dyDescent="0.35">
      <c r="B8355" s="42"/>
      <c r="C8355" s="2"/>
      <c r="E8355" s="2"/>
    </row>
    <row r="8356" spans="2:5" x14ac:dyDescent="0.35">
      <c r="B8356" s="42"/>
      <c r="C8356" s="2"/>
      <c r="E8356" s="2"/>
    </row>
    <row r="8357" spans="2:5" x14ac:dyDescent="0.35">
      <c r="B8357" s="42"/>
      <c r="C8357" s="2"/>
      <c r="E8357" s="2"/>
    </row>
    <row r="8358" spans="2:5" x14ac:dyDescent="0.35">
      <c r="B8358" s="42"/>
      <c r="C8358" s="2"/>
      <c r="E8358" s="2"/>
    </row>
    <row r="8359" spans="2:5" x14ac:dyDescent="0.35">
      <c r="B8359" s="42"/>
      <c r="C8359" s="2"/>
      <c r="E8359" s="2"/>
    </row>
    <row r="8360" spans="2:5" x14ac:dyDescent="0.35">
      <c r="B8360" s="42"/>
      <c r="C8360" s="2"/>
      <c r="E8360" s="2"/>
    </row>
    <row r="8361" spans="2:5" x14ac:dyDescent="0.35">
      <c r="B8361" s="42"/>
      <c r="C8361" s="2"/>
      <c r="E8361" s="2"/>
    </row>
    <row r="8362" spans="2:5" x14ac:dyDescent="0.35">
      <c r="B8362" s="42"/>
      <c r="C8362" s="2"/>
      <c r="E8362" s="2"/>
    </row>
    <row r="8363" spans="2:5" x14ac:dyDescent="0.35">
      <c r="B8363" s="42"/>
      <c r="C8363" s="2"/>
      <c r="E8363" s="2"/>
    </row>
    <row r="8364" spans="2:5" x14ac:dyDescent="0.35">
      <c r="B8364" s="42"/>
      <c r="C8364" s="2"/>
      <c r="E8364" s="2"/>
    </row>
    <row r="8365" spans="2:5" x14ac:dyDescent="0.35">
      <c r="B8365" s="42"/>
      <c r="C8365" s="2"/>
      <c r="E8365" s="2"/>
    </row>
    <row r="8366" spans="2:5" x14ac:dyDescent="0.35">
      <c r="B8366" s="42"/>
      <c r="C8366" s="2"/>
      <c r="E8366" s="2"/>
    </row>
    <row r="8367" spans="2:5" x14ac:dyDescent="0.35">
      <c r="B8367" s="42"/>
      <c r="C8367" s="2"/>
      <c r="E8367" s="2"/>
    </row>
    <row r="8368" spans="2:5" x14ac:dyDescent="0.35">
      <c r="B8368" s="42"/>
      <c r="C8368" s="2"/>
      <c r="E8368" s="2"/>
    </row>
    <row r="8369" spans="2:5" x14ac:dyDescent="0.35">
      <c r="B8369" s="42"/>
      <c r="C8369" s="2"/>
      <c r="E8369" s="2"/>
    </row>
    <row r="8370" spans="2:5" x14ac:dyDescent="0.35">
      <c r="B8370" s="42"/>
      <c r="C8370" s="2"/>
      <c r="E8370" s="2"/>
    </row>
    <row r="8371" spans="2:5" x14ac:dyDescent="0.35">
      <c r="B8371" s="42"/>
      <c r="C8371" s="2"/>
      <c r="E8371" s="2"/>
    </row>
    <row r="8372" spans="2:5" x14ac:dyDescent="0.35">
      <c r="B8372" s="42"/>
      <c r="C8372" s="2"/>
      <c r="E8372" s="2"/>
    </row>
    <row r="8373" spans="2:5" x14ac:dyDescent="0.35">
      <c r="B8373" s="42"/>
      <c r="C8373" s="2"/>
      <c r="E8373" s="2"/>
    </row>
    <row r="8374" spans="2:5" x14ac:dyDescent="0.35">
      <c r="B8374" s="42"/>
      <c r="C8374" s="2"/>
      <c r="E8374" s="2"/>
    </row>
    <row r="8375" spans="2:5" x14ac:dyDescent="0.35">
      <c r="B8375" s="42"/>
      <c r="C8375" s="2"/>
      <c r="E8375" s="2"/>
    </row>
    <row r="8376" spans="2:5" x14ac:dyDescent="0.35">
      <c r="B8376" s="42"/>
      <c r="C8376" s="2"/>
      <c r="E8376" s="2"/>
    </row>
    <row r="8377" spans="2:5" x14ac:dyDescent="0.35">
      <c r="B8377" s="42"/>
      <c r="C8377" s="2"/>
      <c r="E8377" s="2"/>
    </row>
    <row r="8378" spans="2:5" x14ac:dyDescent="0.35">
      <c r="B8378" s="42"/>
      <c r="C8378" s="2"/>
      <c r="E8378" s="2"/>
    </row>
    <row r="8379" spans="2:5" x14ac:dyDescent="0.35">
      <c r="B8379" s="42"/>
      <c r="C8379" s="2"/>
      <c r="E8379" s="2"/>
    </row>
    <row r="8380" spans="2:5" x14ac:dyDescent="0.35">
      <c r="B8380" s="42"/>
      <c r="C8380" s="2"/>
      <c r="E8380" s="2"/>
    </row>
    <row r="8381" spans="2:5" x14ac:dyDescent="0.35">
      <c r="B8381" s="42"/>
      <c r="C8381" s="2"/>
      <c r="E8381" s="2"/>
    </row>
    <row r="8382" spans="2:5" x14ac:dyDescent="0.35">
      <c r="B8382" s="42"/>
      <c r="C8382" s="2"/>
      <c r="E8382" s="2"/>
    </row>
    <row r="8383" spans="2:5" x14ac:dyDescent="0.35">
      <c r="B8383" s="42"/>
      <c r="C8383" s="2"/>
      <c r="E8383" s="2"/>
    </row>
    <row r="8384" spans="2:5" x14ac:dyDescent="0.35">
      <c r="B8384" s="42"/>
      <c r="C8384" s="2"/>
      <c r="E8384" s="2"/>
    </row>
    <row r="8385" spans="2:5" x14ac:dyDescent="0.35">
      <c r="B8385" s="42"/>
      <c r="C8385" s="2"/>
      <c r="E8385" s="2"/>
    </row>
    <row r="8386" spans="2:5" x14ac:dyDescent="0.35">
      <c r="B8386" s="42"/>
      <c r="C8386" s="2"/>
      <c r="E8386" s="2"/>
    </row>
    <row r="8387" spans="2:5" x14ac:dyDescent="0.35">
      <c r="B8387" s="42"/>
      <c r="C8387" s="2"/>
      <c r="E8387" s="2"/>
    </row>
    <row r="8388" spans="2:5" x14ac:dyDescent="0.35">
      <c r="B8388" s="42"/>
      <c r="C8388" s="2"/>
      <c r="E8388" s="2"/>
    </row>
    <row r="8389" spans="2:5" x14ac:dyDescent="0.35">
      <c r="B8389" s="42"/>
      <c r="C8389" s="2"/>
      <c r="E8389" s="2"/>
    </row>
    <row r="8390" spans="2:5" x14ac:dyDescent="0.35">
      <c r="B8390" s="42"/>
      <c r="C8390" s="2"/>
      <c r="E8390" s="2"/>
    </row>
    <row r="8391" spans="2:5" x14ac:dyDescent="0.35">
      <c r="B8391" s="42"/>
      <c r="C8391" s="2"/>
      <c r="E8391" s="2"/>
    </row>
    <row r="8392" spans="2:5" x14ac:dyDescent="0.35">
      <c r="B8392" s="42"/>
      <c r="C8392" s="2"/>
      <c r="E8392" s="2"/>
    </row>
    <row r="8393" spans="2:5" x14ac:dyDescent="0.35">
      <c r="B8393" s="42"/>
      <c r="C8393" s="2"/>
      <c r="E8393" s="2"/>
    </row>
    <row r="8394" spans="2:5" x14ac:dyDescent="0.35">
      <c r="B8394" s="42"/>
      <c r="C8394" s="2"/>
      <c r="E8394" s="2"/>
    </row>
    <row r="8395" spans="2:5" x14ac:dyDescent="0.35">
      <c r="B8395" s="42"/>
      <c r="C8395" s="2"/>
      <c r="E8395" s="2"/>
    </row>
    <row r="8396" spans="2:5" x14ac:dyDescent="0.35">
      <c r="B8396" s="42"/>
      <c r="C8396" s="2"/>
      <c r="E8396" s="2"/>
    </row>
    <row r="8397" spans="2:5" x14ac:dyDescent="0.35">
      <c r="B8397" s="42"/>
      <c r="C8397" s="2"/>
      <c r="E8397" s="2"/>
    </row>
    <row r="8398" spans="2:5" x14ac:dyDescent="0.35">
      <c r="B8398" s="42"/>
      <c r="C8398" s="2"/>
      <c r="E8398" s="2"/>
    </row>
    <row r="8399" spans="2:5" x14ac:dyDescent="0.35">
      <c r="B8399" s="42"/>
      <c r="C8399" s="2"/>
      <c r="E8399" s="2"/>
    </row>
    <row r="8400" spans="2:5" x14ac:dyDescent="0.35">
      <c r="B8400" s="42"/>
      <c r="C8400" s="2"/>
      <c r="E8400" s="2"/>
    </row>
    <row r="8401" spans="2:5" x14ac:dyDescent="0.35">
      <c r="B8401" s="42"/>
      <c r="C8401" s="2"/>
      <c r="E8401" s="2"/>
    </row>
    <row r="8402" spans="2:5" x14ac:dyDescent="0.35">
      <c r="B8402" s="42"/>
      <c r="C8402" s="2"/>
      <c r="E8402" s="2"/>
    </row>
    <row r="8403" spans="2:5" x14ac:dyDescent="0.35">
      <c r="B8403" s="42"/>
      <c r="C8403" s="2"/>
      <c r="E8403" s="2"/>
    </row>
    <row r="8404" spans="2:5" x14ac:dyDescent="0.35">
      <c r="B8404" s="42"/>
      <c r="C8404" s="2"/>
      <c r="E8404" s="2"/>
    </row>
    <row r="8405" spans="2:5" x14ac:dyDescent="0.35">
      <c r="B8405" s="42"/>
      <c r="C8405" s="2"/>
      <c r="E8405" s="2"/>
    </row>
    <row r="8406" spans="2:5" x14ac:dyDescent="0.35">
      <c r="B8406" s="42"/>
      <c r="C8406" s="2"/>
      <c r="E8406" s="2"/>
    </row>
    <row r="8407" spans="2:5" x14ac:dyDescent="0.35">
      <c r="B8407" s="42"/>
      <c r="C8407" s="2"/>
      <c r="E8407" s="2"/>
    </row>
    <row r="8408" spans="2:5" x14ac:dyDescent="0.35">
      <c r="B8408" s="42"/>
      <c r="C8408" s="2"/>
      <c r="E8408" s="2"/>
    </row>
    <row r="8409" spans="2:5" x14ac:dyDescent="0.35">
      <c r="B8409" s="42"/>
      <c r="C8409" s="2"/>
      <c r="E8409" s="2"/>
    </row>
    <row r="8410" spans="2:5" x14ac:dyDescent="0.35">
      <c r="B8410" s="42"/>
      <c r="C8410" s="2"/>
      <c r="E8410" s="2"/>
    </row>
    <row r="8411" spans="2:5" x14ac:dyDescent="0.35">
      <c r="B8411" s="42"/>
      <c r="C8411" s="2"/>
      <c r="E8411" s="2"/>
    </row>
    <row r="8412" spans="2:5" x14ac:dyDescent="0.35">
      <c r="B8412" s="42"/>
      <c r="C8412" s="2"/>
      <c r="E8412" s="2"/>
    </row>
    <row r="8413" spans="2:5" x14ac:dyDescent="0.35">
      <c r="B8413" s="42"/>
      <c r="C8413" s="2"/>
      <c r="E8413" s="2"/>
    </row>
    <row r="8414" spans="2:5" x14ac:dyDescent="0.35">
      <c r="B8414" s="42"/>
      <c r="C8414" s="2"/>
      <c r="E8414" s="2"/>
    </row>
    <row r="8415" spans="2:5" x14ac:dyDescent="0.35">
      <c r="B8415" s="42"/>
      <c r="C8415" s="2"/>
      <c r="E8415" s="2"/>
    </row>
    <row r="8416" spans="2:5" x14ac:dyDescent="0.35">
      <c r="B8416" s="42"/>
      <c r="C8416" s="2"/>
      <c r="E8416" s="2"/>
    </row>
    <row r="8417" spans="2:5" x14ac:dyDescent="0.35">
      <c r="B8417" s="42"/>
      <c r="C8417" s="2"/>
      <c r="E8417" s="2"/>
    </row>
    <row r="8418" spans="2:5" x14ac:dyDescent="0.35">
      <c r="B8418" s="42"/>
      <c r="C8418" s="2"/>
      <c r="E8418" s="2"/>
    </row>
    <row r="8419" spans="2:5" x14ac:dyDescent="0.35">
      <c r="B8419" s="42"/>
      <c r="C8419" s="2"/>
      <c r="E8419" s="2"/>
    </row>
    <row r="8420" spans="2:5" x14ac:dyDescent="0.35">
      <c r="B8420" s="42"/>
      <c r="C8420" s="2"/>
      <c r="E8420" s="2"/>
    </row>
    <row r="8421" spans="2:5" x14ac:dyDescent="0.35">
      <c r="B8421" s="42"/>
      <c r="C8421" s="2"/>
      <c r="E8421" s="2"/>
    </row>
    <row r="8422" spans="2:5" x14ac:dyDescent="0.35">
      <c r="B8422" s="42"/>
      <c r="C8422" s="2"/>
      <c r="E8422" s="2"/>
    </row>
    <row r="8423" spans="2:5" x14ac:dyDescent="0.35">
      <c r="B8423" s="42"/>
      <c r="C8423" s="2"/>
      <c r="E8423" s="2"/>
    </row>
    <row r="8424" spans="2:5" x14ac:dyDescent="0.35">
      <c r="B8424" s="42"/>
      <c r="C8424" s="2"/>
      <c r="E8424" s="2"/>
    </row>
    <row r="8425" spans="2:5" x14ac:dyDescent="0.35">
      <c r="B8425" s="42"/>
      <c r="C8425" s="2"/>
      <c r="E8425" s="2"/>
    </row>
    <row r="8426" spans="2:5" x14ac:dyDescent="0.35">
      <c r="B8426" s="42"/>
      <c r="C8426" s="2"/>
      <c r="E8426" s="2"/>
    </row>
    <row r="8427" spans="2:5" x14ac:dyDescent="0.35">
      <c r="B8427" s="42"/>
      <c r="C8427" s="2"/>
      <c r="E8427" s="2"/>
    </row>
    <row r="8428" spans="2:5" x14ac:dyDescent="0.35">
      <c r="B8428" s="42"/>
      <c r="C8428" s="2"/>
      <c r="E8428" s="2"/>
    </row>
    <row r="8429" spans="2:5" x14ac:dyDescent="0.35">
      <c r="B8429" s="42"/>
      <c r="C8429" s="2"/>
      <c r="E8429" s="2"/>
    </row>
    <row r="8430" spans="2:5" x14ac:dyDescent="0.35">
      <c r="B8430" s="42"/>
      <c r="C8430" s="2"/>
      <c r="E8430" s="2"/>
    </row>
    <row r="8431" spans="2:5" x14ac:dyDescent="0.35">
      <c r="B8431" s="42"/>
      <c r="C8431" s="2"/>
      <c r="E8431" s="2"/>
    </row>
    <row r="8432" spans="2:5" x14ac:dyDescent="0.35">
      <c r="B8432" s="42"/>
      <c r="C8432" s="2"/>
      <c r="E8432" s="2"/>
    </row>
    <row r="8433" spans="2:5" x14ac:dyDescent="0.35">
      <c r="B8433" s="42"/>
      <c r="C8433" s="2"/>
      <c r="E8433" s="2"/>
    </row>
    <row r="8434" spans="2:5" x14ac:dyDescent="0.35">
      <c r="B8434" s="42"/>
      <c r="C8434" s="2"/>
      <c r="E8434" s="2"/>
    </row>
    <row r="8435" spans="2:5" x14ac:dyDescent="0.35">
      <c r="B8435" s="42"/>
      <c r="C8435" s="2"/>
      <c r="E8435" s="2"/>
    </row>
    <row r="8436" spans="2:5" x14ac:dyDescent="0.35">
      <c r="B8436" s="42"/>
      <c r="C8436" s="2"/>
      <c r="E8436" s="2"/>
    </row>
    <row r="8437" spans="2:5" x14ac:dyDescent="0.35">
      <c r="B8437" s="42"/>
      <c r="C8437" s="2"/>
      <c r="E8437" s="2"/>
    </row>
    <row r="8438" spans="2:5" x14ac:dyDescent="0.35">
      <c r="B8438" s="42"/>
      <c r="C8438" s="2"/>
      <c r="E8438" s="2"/>
    </row>
    <row r="8439" spans="2:5" x14ac:dyDescent="0.35">
      <c r="B8439" s="42"/>
      <c r="C8439" s="2"/>
      <c r="E8439" s="2"/>
    </row>
    <row r="8440" spans="2:5" x14ac:dyDescent="0.35">
      <c r="B8440" s="42"/>
      <c r="C8440" s="2"/>
      <c r="E8440" s="2"/>
    </row>
    <row r="8441" spans="2:5" x14ac:dyDescent="0.35">
      <c r="B8441" s="42"/>
      <c r="C8441" s="2"/>
      <c r="E8441" s="2"/>
    </row>
    <row r="8442" spans="2:5" x14ac:dyDescent="0.35">
      <c r="B8442" s="42"/>
      <c r="C8442" s="2"/>
      <c r="E8442" s="2"/>
    </row>
    <row r="8443" spans="2:5" x14ac:dyDescent="0.35">
      <c r="B8443" s="42"/>
      <c r="C8443" s="2"/>
      <c r="E8443" s="2"/>
    </row>
    <row r="8444" spans="2:5" x14ac:dyDescent="0.35">
      <c r="B8444" s="42"/>
      <c r="C8444" s="2"/>
      <c r="E8444" s="2"/>
    </row>
    <row r="8445" spans="2:5" x14ac:dyDescent="0.35">
      <c r="B8445" s="42"/>
      <c r="C8445" s="2"/>
      <c r="E8445" s="2"/>
    </row>
    <row r="8446" spans="2:5" x14ac:dyDescent="0.35">
      <c r="B8446" s="42"/>
      <c r="C8446" s="2"/>
      <c r="E8446" s="2"/>
    </row>
    <row r="8447" spans="2:5" x14ac:dyDescent="0.35">
      <c r="B8447" s="42"/>
      <c r="C8447" s="2"/>
      <c r="E8447" s="2"/>
    </row>
    <row r="8448" spans="2:5" x14ac:dyDescent="0.35">
      <c r="B8448" s="42"/>
      <c r="C8448" s="2"/>
      <c r="E8448" s="2"/>
    </row>
    <row r="8449" spans="2:5" x14ac:dyDescent="0.35">
      <c r="B8449" s="42"/>
      <c r="C8449" s="2"/>
      <c r="E8449" s="2"/>
    </row>
    <row r="8450" spans="2:5" x14ac:dyDescent="0.35">
      <c r="B8450" s="42"/>
      <c r="C8450" s="2"/>
      <c r="E8450" s="2"/>
    </row>
    <row r="8451" spans="2:5" x14ac:dyDescent="0.35">
      <c r="B8451" s="42"/>
      <c r="C8451" s="2"/>
      <c r="E8451" s="2"/>
    </row>
    <row r="8452" spans="2:5" x14ac:dyDescent="0.35">
      <c r="B8452" s="42"/>
      <c r="C8452" s="2"/>
      <c r="E8452" s="2"/>
    </row>
    <row r="8453" spans="2:5" x14ac:dyDescent="0.35">
      <c r="B8453" s="42"/>
      <c r="C8453" s="2"/>
      <c r="E8453" s="2"/>
    </row>
    <row r="8454" spans="2:5" x14ac:dyDescent="0.35">
      <c r="B8454" s="42"/>
      <c r="C8454" s="2"/>
      <c r="E8454" s="2"/>
    </row>
    <row r="8455" spans="2:5" x14ac:dyDescent="0.35">
      <c r="B8455" s="42"/>
      <c r="C8455" s="2"/>
      <c r="E8455" s="2"/>
    </row>
    <row r="8456" spans="2:5" x14ac:dyDescent="0.35">
      <c r="B8456" s="42"/>
      <c r="C8456" s="2"/>
      <c r="E8456" s="2"/>
    </row>
    <row r="8457" spans="2:5" x14ac:dyDescent="0.35">
      <c r="B8457" s="42"/>
      <c r="C8457" s="2"/>
      <c r="E8457" s="2"/>
    </row>
    <row r="8458" spans="2:5" x14ac:dyDescent="0.35">
      <c r="B8458" s="42"/>
      <c r="C8458" s="2"/>
      <c r="E8458" s="2"/>
    </row>
    <row r="8459" spans="2:5" x14ac:dyDescent="0.35">
      <c r="B8459" s="42"/>
      <c r="C8459" s="2"/>
      <c r="E8459" s="2"/>
    </row>
    <row r="8460" spans="2:5" x14ac:dyDescent="0.35">
      <c r="B8460" s="42"/>
      <c r="C8460" s="2"/>
      <c r="E8460" s="2"/>
    </row>
    <row r="8461" spans="2:5" x14ac:dyDescent="0.35">
      <c r="B8461" s="42"/>
      <c r="C8461" s="2"/>
      <c r="E8461" s="2"/>
    </row>
    <row r="8462" spans="2:5" x14ac:dyDescent="0.35">
      <c r="B8462" s="42"/>
      <c r="C8462" s="2"/>
      <c r="E8462" s="2"/>
    </row>
    <row r="8463" spans="2:5" x14ac:dyDescent="0.35">
      <c r="B8463" s="42"/>
      <c r="C8463" s="2"/>
      <c r="E8463" s="2"/>
    </row>
    <row r="8464" spans="2:5" x14ac:dyDescent="0.35">
      <c r="B8464" s="42"/>
      <c r="C8464" s="2"/>
      <c r="E8464" s="2"/>
    </row>
    <row r="8465" spans="2:5" x14ac:dyDescent="0.35">
      <c r="B8465" s="42"/>
      <c r="C8465" s="2"/>
      <c r="E8465" s="2"/>
    </row>
    <row r="8466" spans="2:5" x14ac:dyDescent="0.35">
      <c r="B8466" s="42"/>
      <c r="C8466" s="2"/>
      <c r="E8466" s="2"/>
    </row>
    <row r="8467" spans="2:5" x14ac:dyDescent="0.35">
      <c r="B8467" s="42"/>
      <c r="C8467" s="2"/>
      <c r="E8467" s="2"/>
    </row>
    <row r="8468" spans="2:5" x14ac:dyDescent="0.35">
      <c r="B8468" s="42"/>
      <c r="C8468" s="2"/>
      <c r="E8468" s="2"/>
    </row>
    <row r="8469" spans="2:5" x14ac:dyDescent="0.35">
      <c r="B8469" s="42"/>
      <c r="C8469" s="2"/>
      <c r="E8469" s="2"/>
    </row>
    <row r="8470" spans="2:5" x14ac:dyDescent="0.35">
      <c r="B8470" s="42"/>
      <c r="C8470" s="2"/>
      <c r="E8470" s="2"/>
    </row>
    <row r="8471" spans="2:5" x14ac:dyDescent="0.35">
      <c r="B8471" s="42"/>
      <c r="C8471" s="2"/>
      <c r="E8471" s="2"/>
    </row>
    <row r="8472" spans="2:5" x14ac:dyDescent="0.35">
      <c r="B8472" s="42"/>
      <c r="C8472" s="2"/>
      <c r="E8472" s="2"/>
    </row>
    <row r="8473" spans="2:5" x14ac:dyDescent="0.35">
      <c r="B8473" s="42"/>
      <c r="C8473" s="2"/>
      <c r="E8473" s="2"/>
    </row>
    <row r="8474" spans="2:5" x14ac:dyDescent="0.35">
      <c r="B8474" s="42"/>
      <c r="C8474" s="2"/>
      <c r="E8474" s="2"/>
    </row>
    <row r="8475" spans="2:5" x14ac:dyDescent="0.35">
      <c r="B8475" s="42"/>
      <c r="C8475" s="2"/>
      <c r="E8475" s="2"/>
    </row>
    <row r="8476" spans="2:5" x14ac:dyDescent="0.35">
      <c r="B8476" s="42"/>
      <c r="C8476" s="2"/>
      <c r="E8476" s="2"/>
    </row>
    <row r="8477" spans="2:5" x14ac:dyDescent="0.35">
      <c r="B8477" s="42"/>
      <c r="C8477" s="2"/>
      <c r="E8477" s="2"/>
    </row>
    <row r="8478" spans="2:5" x14ac:dyDescent="0.35">
      <c r="B8478" s="42"/>
      <c r="C8478" s="2"/>
      <c r="E8478" s="2"/>
    </row>
    <row r="8479" spans="2:5" x14ac:dyDescent="0.35">
      <c r="B8479" s="42"/>
      <c r="C8479" s="2"/>
      <c r="E8479" s="2"/>
    </row>
    <row r="8480" spans="2:5" x14ac:dyDescent="0.35">
      <c r="B8480" s="42"/>
      <c r="C8480" s="2"/>
      <c r="E8480" s="2"/>
    </row>
    <row r="8481" spans="2:5" x14ac:dyDescent="0.35">
      <c r="B8481" s="42"/>
      <c r="C8481" s="2"/>
      <c r="E8481" s="2"/>
    </row>
    <row r="8482" spans="2:5" x14ac:dyDescent="0.35">
      <c r="B8482" s="42"/>
      <c r="C8482" s="2"/>
      <c r="E8482" s="2"/>
    </row>
    <row r="8483" spans="2:5" x14ac:dyDescent="0.35">
      <c r="B8483" s="42"/>
      <c r="C8483" s="2"/>
      <c r="E8483" s="2"/>
    </row>
    <row r="8484" spans="2:5" x14ac:dyDescent="0.35">
      <c r="B8484" s="42"/>
      <c r="C8484" s="2"/>
      <c r="E8484" s="2"/>
    </row>
    <row r="8485" spans="2:5" x14ac:dyDescent="0.35">
      <c r="B8485" s="42"/>
      <c r="C8485" s="2"/>
      <c r="E8485" s="2"/>
    </row>
    <row r="8486" spans="2:5" x14ac:dyDescent="0.35">
      <c r="B8486" s="42"/>
      <c r="C8486" s="2"/>
      <c r="E8486" s="2"/>
    </row>
    <row r="8487" spans="2:5" x14ac:dyDescent="0.35">
      <c r="B8487" s="42"/>
      <c r="C8487" s="2"/>
      <c r="E8487" s="2"/>
    </row>
    <row r="8488" spans="2:5" x14ac:dyDescent="0.35">
      <c r="B8488" s="42"/>
      <c r="C8488" s="2"/>
      <c r="E8488" s="2"/>
    </row>
    <row r="8489" spans="2:5" x14ac:dyDescent="0.35">
      <c r="B8489" s="42"/>
      <c r="C8489" s="2"/>
      <c r="E8489" s="2"/>
    </row>
    <row r="8490" spans="2:5" x14ac:dyDescent="0.35">
      <c r="B8490" s="42"/>
      <c r="C8490" s="2"/>
      <c r="E8490" s="2"/>
    </row>
    <row r="8491" spans="2:5" x14ac:dyDescent="0.35">
      <c r="B8491" s="42"/>
      <c r="C8491" s="2"/>
      <c r="E8491" s="2"/>
    </row>
    <row r="8492" spans="2:5" x14ac:dyDescent="0.35">
      <c r="B8492" s="42"/>
      <c r="C8492" s="2"/>
      <c r="E8492" s="2"/>
    </row>
    <row r="8493" spans="2:5" x14ac:dyDescent="0.35">
      <c r="B8493" s="42"/>
      <c r="C8493" s="2"/>
      <c r="E8493" s="2"/>
    </row>
    <row r="8494" spans="2:5" x14ac:dyDescent="0.35">
      <c r="B8494" s="42"/>
      <c r="C8494" s="2"/>
      <c r="E8494" s="2"/>
    </row>
    <row r="8495" spans="2:5" x14ac:dyDescent="0.35">
      <c r="B8495" s="42"/>
      <c r="C8495" s="2"/>
      <c r="E8495" s="2"/>
    </row>
    <row r="8496" spans="2:5" x14ac:dyDescent="0.35">
      <c r="B8496" s="42"/>
      <c r="C8496" s="2"/>
      <c r="E8496" s="2"/>
    </row>
    <row r="8497" spans="2:5" x14ac:dyDescent="0.35">
      <c r="B8497" s="42"/>
      <c r="C8497" s="2"/>
      <c r="E8497" s="2"/>
    </row>
    <row r="8498" spans="2:5" x14ac:dyDescent="0.35">
      <c r="B8498" s="42"/>
      <c r="C8498" s="2"/>
      <c r="E8498" s="2"/>
    </row>
    <row r="8499" spans="2:5" x14ac:dyDescent="0.35">
      <c r="B8499" s="42"/>
      <c r="C8499" s="2"/>
      <c r="E8499" s="2"/>
    </row>
    <row r="8500" spans="2:5" x14ac:dyDescent="0.35">
      <c r="B8500" s="42"/>
      <c r="C8500" s="2"/>
      <c r="E8500" s="2"/>
    </row>
    <row r="8501" spans="2:5" x14ac:dyDescent="0.35">
      <c r="B8501" s="42"/>
      <c r="C8501" s="2"/>
      <c r="E8501" s="2"/>
    </row>
    <row r="8502" spans="2:5" x14ac:dyDescent="0.35">
      <c r="B8502" s="42"/>
      <c r="C8502" s="2"/>
      <c r="E8502" s="2"/>
    </row>
    <row r="8503" spans="2:5" x14ac:dyDescent="0.35">
      <c r="B8503" s="42"/>
      <c r="C8503" s="2"/>
      <c r="E8503" s="2"/>
    </row>
    <row r="8504" spans="2:5" x14ac:dyDescent="0.35">
      <c r="B8504" s="42"/>
      <c r="C8504" s="2"/>
      <c r="E8504" s="2"/>
    </row>
    <row r="8505" spans="2:5" x14ac:dyDescent="0.35">
      <c r="B8505" s="42"/>
      <c r="C8505" s="2"/>
      <c r="E8505" s="2"/>
    </row>
    <row r="8506" spans="2:5" x14ac:dyDescent="0.35">
      <c r="B8506" s="42"/>
      <c r="C8506" s="2"/>
      <c r="E8506" s="2"/>
    </row>
    <row r="8507" spans="2:5" x14ac:dyDescent="0.35">
      <c r="B8507" s="42"/>
      <c r="C8507" s="2"/>
      <c r="E8507" s="2"/>
    </row>
    <row r="8508" spans="2:5" x14ac:dyDescent="0.35">
      <c r="B8508" s="42"/>
      <c r="C8508" s="2"/>
      <c r="E8508" s="2"/>
    </row>
    <row r="8509" spans="2:5" x14ac:dyDescent="0.35">
      <c r="B8509" s="42"/>
      <c r="C8509" s="2"/>
      <c r="E8509" s="2"/>
    </row>
    <row r="8510" spans="2:5" x14ac:dyDescent="0.35">
      <c r="B8510" s="42"/>
      <c r="C8510" s="2"/>
      <c r="E8510" s="2"/>
    </row>
    <row r="8511" spans="2:5" x14ac:dyDescent="0.35">
      <c r="B8511" s="42"/>
      <c r="C8511" s="2"/>
      <c r="E8511" s="2"/>
    </row>
    <row r="8512" spans="2:5" x14ac:dyDescent="0.35">
      <c r="B8512" s="42"/>
      <c r="C8512" s="2"/>
      <c r="E8512" s="2"/>
    </row>
    <row r="8513" spans="2:5" x14ac:dyDescent="0.35">
      <c r="B8513" s="42"/>
      <c r="C8513" s="2"/>
      <c r="E8513" s="2"/>
    </row>
    <row r="8514" spans="2:5" x14ac:dyDescent="0.35">
      <c r="B8514" s="42"/>
      <c r="C8514" s="2"/>
      <c r="E8514" s="2"/>
    </row>
    <row r="8515" spans="2:5" x14ac:dyDescent="0.35">
      <c r="B8515" s="42"/>
      <c r="C8515" s="2"/>
      <c r="E8515" s="2"/>
    </row>
    <row r="8516" spans="2:5" x14ac:dyDescent="0.35">
      <c r="B8516" s="42"/>
      <c r="C8516" s="2"/>
      <c r="E8516" s="2"/>
    </row>
    <row r="8517" spans="2:5" x14ac:dyDescent="0.35">
      <c r="B8517" s="42"/>
      <c r="C8517" s="2"/>
      <c r="E8517" s="2"/>
    </row>
    <row r="8518" spans="2:5" x14ac:dyDescent="0.35">
      <c r="B8518" s="42"/>
      <c r="C8518" s="2"/>
      <c r="E8518" s="2"/>
    </row>
    <row r="8519" spans="2:5" x14ac:dyDescent="0.35">
      <c r="B8519" s="42"/>
      <c r="C8519" s="2"/>
      <c r="E8519" s="2"/>
    </row>
    <row r="8520" spans="2:5" x14ac:dyDescent="0.35">
      <c r="B8520" s="42"/>
      <c r="C8520" s="2"/>
      <c r="E8520" s="2"/>
    </row>
    <row r="8521" spans="2:5" x14ac:dyDescent="0.35">
      <c r="B8521" s="42"/>
      <c r="C8521" s="2"/>
      <c r="E8521" s="2"/>
    </row>
    <row r="8522" spans="2:5" x14ac:dyDescent="0.35">
      <c r="B8522" s="42"/>
      <c r="C8522" s="2"/>
      <c r="E8522" s="2"/>
    </row>
    <row r="8523" spans="2:5" x14ac:dyDescent="0.35">
      <c r="B8523" s="42"/>
      <c r="C8523" s="2"/>
      <c r="E8523" s="2"/>
    </row>
    <row r="8524" spans="2:5" x14ac:dyDescent="0.35">
      <c r="B8524" s="42"/>
      <c r="C8524" s="2"/>
      <c r="E8524" s="2"/>
    </row>
    <row r="8525" spans="2:5" x14ac:dyDescent="0.35">
      <c r="B8525" s="42"/>
      <c r="C8525" s="2"/>
      <c r="E8525" s="2"/>
    </row>
    <row r="8526" spans="2:5" x14ac:dyDescent="0.35">
      <c r="B8526" s="42"/>
      <c r="C8526" s="2"/>
      <c r="E8526" s="2"/>
    </row>
    <row r="8527" spans="2:5" x14ac:dyDescent="0.35">
      <c r="B8527" s="42"/>
      <c r="C8527" s="2"/>
      <c r="E8527" s="2"/>
    </row>
    <row r="8528" spans="2:5" x14ac:dyDescent="0.35">
      <c r="B8528" s="42"/>
      <c r="C8528" s="2"/>
      <c r="E8528" s="2"/>
    </row>
    <row r="8529" spans="2:5" x14ac:dyDescent="0.35">
      <c r="B8529" s="42"/>
      <c r="C8529" s="2"/>
      <c r="E8529" s="2"/>
    </row>
    <row r="8530" spans="2:5" x14ac:dyDescent="0.35">
      <c r="B8530" s="42"/>
      <c r="C8530" s="2"/>
      <c r="E8530" s="2"/>
    </row>
    <row r="8531" spans="2:5" x14ac:dyDescent="0.35">
      <c r="B8531" s="42"/>
      <c r="C8531" s="2"/>
      <c r="E8531" s="2"/>
    </row>
    <row r="8532" spans="2:5" x14ac:dyDescent="0.35">
      <c r="B8532" s="42"/>
      <c r="C8532" s="2"/>
      <c r="E8532" s="2"/>
    </row>
    <row r="8533" spans="2:5" x14ac:dyDescent="0.35">
      <c r="B8533" s="42"/>
      <c r="C8533" s="2"/>
      <c r="E8533" s="2"/>
    </row>
    <row r="8534" spans="2:5" x14ac:dyDescent="0.35">
      <c r="B8534" s="42"/>
      <c r="C8534" s="2"/>
      <c r="E8534" s="2"/>
    </row>
    <row r="8535" spans="2:5" x14ac:dyDescent="0.35">
      <c r="B8535" s="42"/>
      <c r="C8535" s="2"/>
      <c r="E8535" s="2"/>
    </row>
    <row r="8536" spans="2:5" x14ac:dyDescent="0.35">
      <c r="B8536" s="42"/>
      <c r="C8536" s="2"/>
      <c r="E8536" s="2"/>
    </row>
    <row r="8537" spans="2:5" x14ac:dyDescent="0.35">
      <c r="B8537" s="42"/>
      <c r="C8537" s="2"/>
      <c r="E8537" s="2"/>
    </row>
    <row r="8538" spans="2:5" x14ac:dyDescent="0.35">
      <c r="B8538" s="42"/>
      <c r="C8538" s="2"/>
      <c r="E8538" s="2"/>
    </row>
    <row r="8539" spans="2:5" x14ac:dyDescent="0.35">
      <c r="B8539" s="42"/>
      <c r="C8539" s="2"/>
      <c r="E8539" s="2"/>
    </row>
    <row r="8540" spans="2:5" x14ac:dyDescent="0.35">
      <c r="B8540" s="42"/>
      <c r="C8540" s="2"/>
      <c r="E8540" s="2"/>
    </row>
    <row r="8541" spans="2:5" x14ac:dyDescent="0.35">
      <c r="B8541" s="42"/>
      <c r="C8541" s="2"/>
      <c r="E8541" s="2"/>
    </row>
    <row r="8542" spans="2:5" x14ac:dyDescent="0.35">
      <c r="B8542" s="42"/>
      <c r="C8542" s="2"/>
      <c r="E8542" s="2"/>
    </row>
    <row r="8543" spans="2:5" x14ac:dyDescent="0.35">
      <c r="B8543" s="42"/>
      <c r="C8543" s="2"/>
      <c r="E8543" s="2"/>
    </row>
    <row r="8544" spans="2:5" x14ac:dyDescent="0.35">
      <c r="B8544" s="42"/>
      <c r="C8544" s="2"/>
      <c r="E8544" s="2"/>
    </row>
    <row r="8545" spans="2:5" x14ac:dyDescent="0.35">
      <c r="B8545" s="42"/>
      <c r="C8545" s="2"/>
      <c r="E8545" s="2"/>
    </row>
    <row r="8546" spans="2:5" x14ac:dyDescent="0.35">
      <c r="B8546" s="42"/>
      <c r="C8546" s="2"/>
      <c r="E8546" s="2"/>
    </row>
    <row r="8547" spans="2:5" x14ac:dyDescent="0.35">
      <c r="B8547" s="42"/>
      <c r="C8547" s="2"/>
      <c r="E8547" s="2"/>
    </row>
    <row r="8548" spans="2:5" x14ac:dyDescent="0.35">
      <c r="B8548" s="42"/>
      <c r="C8548" s="2"/>
      <c r="E8548" s="2"/>
    </row>
    <row r="8549" spans="2:5" x14ac:dyDescent="0.35">
      <c r="B8549" s="42"/>
      <c r="C8549" s="2"/>
      <c r="E8549" s="2"/>
    </row>
    <row r="8550" spans="2:5" x14ac:dyDescent="0.35">
      <c r="B8550" s="42"/>
      <c r="C8550" s="2"/>
      <c r="E8550" s="2"/>
    </row>
    <row r="8551" spans="2:5" x14ac:dyDescent="0.35">
      <c r="B8551" s="42"/>
      <c r="C8551" s="2"/>
      <c r="E8551" s="2"/>
    </row>
    <row r="8552" spans="2:5" x14ac:dyDescent="0.35">
      <c r="B8552" s="42"/>
      <c r="C8552" s="2"/>
      <c r="E8552" s="2"/>
    </row>
    <row r="8553" spans="2:5" x14ac:dyDescent="0.35">
      <c r="B8553" s="42"/>
      <c r="C8553" s="2"/>
      <c r="E8553" s="2"/>
    </row>
    <row r="8554" spans="2:5" x14ac:dyDescent="0.35">
      <c r="B8554" s="42"/>
      <c r="C8554" s="2"/>
      <c r="E8554" s="2"/>
    </row>
    <row r="8555" spans="2:5" x14ac:dyDescent="0.35">
      <c r="B8555" s="42"/>
      <c r="C8555" s="2"/>
      <c r="E8555" s="2"/>
    </row>
    <row r="8556" spans="2:5" x14ac:dyDescent="0.35">
      <c r="B8556" s="42"/>
      <c r="C8556" s="2"/>
      <c r="E8556" s="2"/>
    </row>
    <row r="8557" spans="2:5" x14ac:dyDescent="0.35">
      <c r="B8557" s="42"/>
      <c r="C8557" s="2"/>
      <c r="E8557" s="2"/>
    </row>
    <row r="8558" spans="2:5" x14ac:dyDescent="0.35">
      <c r="B8558" s="42"/>
      <c r="C8558" s="2"/>
      <c r="E8558" s="2"/>
    </row>
    <row r="8559" spans="2:5" x14ac:dyDescent="0.35">
      <c r="B8559" s="42"/>
      <c r="C8559" s="2"/>
      <c r="E8559" s="2"/>
    </row>
    <row r="8560" spans="2:5" x14ac:dyDescent="0.35">
      <c r="B8560" s="42"/>
      <c r="C8560" s="2"/>
      <c r="E8560" s="2"/>
    </row>
    <row r="8561" spans="2:5" x14ac:dyDescent="0.35">
      <c r="B8561" s="42"/>
      <c r="C8561" s="2"/>
      <c r="E8561" s="2"/>
    </row>
    <row r="8562" spans="2:5" x14ac:dyDescent="0.35">
      <c r="B8562" s="42"/>
      <c r="C8562" s="2"/>
      <c r="E8562" s="2"/>
    </row>
    <row r="8563" spans="2:5" x14ac:dyDescent="0.35">
      <c r="B8563" s="42"/>
      <c r="C8563" s="2"/>
      <c r="E8563" s="2"/>
    </row>
    <row r="8564" spans="2:5" x14ac:dyDescent="0.35">
      <c r="B8564" s="42"/>
      <c r="C8564" s="2"/>
      <c r="E8564" s="2"/>
    </row>
    <row r="8565" spans="2:5" x14ac:dyDescent="0.35">
      <c r="B8565" s="42"/>
      <c r="C8565" s="2"/>
      <c r="E8565" s="2"/>
    </row>
    <row r="8566" spans="2:5" x14ac:dyDescent="0.35">
      <c r="B8566" s="42"/>
      <c r="C8566" s="2"/>
      <c r="E8566" s="2"/>
    </row>
    <row r="8567" spans="2:5" x14ac:dyDescent="0.35">
      <c r="B8567" s="42"/>
      <c r="C8567" s="2"/>
      <c r="E8567" s="2"/>
    </row>
    <row r="8568" spans="2:5" x14ac:dyDescent="0.35">
      <c r="B8568" s="42"/>
      <c r="C8568" s="2"/>
      <c r="E8568" s="2"/>
    </row>
    <row r="8569" spans="2:5" x14ac:dyDescent="0.35">
      <c r="B8569" s="42"/>
      <c r="C8569" s="2"/>
      <c r="E8569" s="2"/>
    </row>
    <row r="8570" spans="2:5" x14ac:dyDescent="0.35">
      <c r="B8570" s="42"/>
      <c r="C8570" s="2"/>
      <c r="E8570" s="2"/>
    </row>
    <row r="8571" spans="2:5" x14ac:dyDescent="0.35">
      <c r="B8571" s="42"/>
      <c r="C8571" s="2"/>
      <c r="E8571" s="2"/>
    </row>
    <row r="8572" spans="2:5" x14ac:dyDescent="0.35">
      <c r="B8572" s="42"/>
      <c r="C8572" s="2"/>
      <c r="E8572" s="2"/>
    </row>
    <row r="8573" spans="2:5" x14ac:dyDescent="0.35">
      <c r="B8573" s="42"/>
      <c r="C8573" s="2"/>
      <c r="E8573" s="2"/>
    </row>
    <row r="8574" spans="2:5" x14ac:dyDescent="0.35">
      <c r="B8574" s="42"/>
      <c r="C8574" s="2"/>
      <c r="E8574" s="2"/>
    </row>
    <row r="8575" spans="2:5" x14ac:dyDescent="0.35">
      <c r="B8575" s="42"/>
      <c r="C8575" s="2"/>
      <c r="E8575" s="2"/>
    </row>
    <row r="8576" spans="2:5" x14ac:dyDescent="0.35">
      <c r="B8576" s="42"/>
      <c r="C8576" s="2"/>
      <c r="E8576" s="2"/>
    </row>
    <row r="8577" spans="2:5" x14ac:dyDescent="0.35">
      <c r="B8577" s="42"/>
      <c r="C8577" s="2"/>
      <c r="E8577" s="2"/>
    </row>
    <row r="8578" spans="2:5" x14ac:dyDescent="0.35">
      <c r="B8578" s="42"/>
      <c r="C8578" s="2"/>
      <c r="E8578" s="2"/>
    </row>
    <row r="8579" spans="2:5" x14ac:dyDescent="0.35">
      <c r="B8579" s="42"/>
      <c r="C8579" s="2"/>
      <c r="E8579" s="2"/>
    </row>
    <row r="8580" spans="2:5" x14ac:dyDescent="0.35">
      <c r="B8580" s="42"/>
      <c r="C8580" s="2"/>
      <c r="E8580" s="2"/>
    </row>
    <row r="8581" spans="2:5" x14ac:dyDescent="0.35">
      <c r="B8581" s="42"/>
      <c r="C8581" s="2"/>
      <c r="E8581" s="2"/>
    </row>
    <row r="8582" spans="2:5" x14ac:dyDescent="0.35">
      <c r="B8582" s="42"/>
      <c r="C8582" s="2"/>
      <c r="E8582" s="2"/>
    </row>
    <row r="8583" spans="2:5" x14ac:dyDescent="0.35">
      <c r="B8583" s="42"/>
      <c r="C8583" s="2"/>
      <c r="E8583" s="2"/>
    </row>
    <row r="8584" spans="2:5" x14ac:dyDescent="0.35">
      <c r="B8584" s="42"/>
      <c r="C8584" s="2"/>
      <c r="E8584" s="2"/>
    </row>
    <row r="8585" spans="2:5" x14ac:dyDescent="0.35">
      <c r="B8585" s="42"/>
      <c r="C8585" s="2"/>
      <c r="E8585" s="2"/>
    </row>
    <row r="8586" spans="2:5" x14ac:dyDescent="0.35">
      <c r="B8586" s="42"/>
      <c r="C8586" s="2"/>
      <c r="E8586" s="2"/>
    </row>
    <row r="8587" spans="2:5" x14ac:dyDescent="0.35">
      <c r="B8587" s="42"/>
      <c r="C8587" s="2"/>
      <c r="E8587" s="2"/>
    </row>
    <row r="8588" spans="2:5" x14ac:dyDescent="0.35">
      <c r="B8588" s="42"/>
      <c r="C8588" s="2"/>
      <c r="E8588" s="2"/>
    </row>
    <row r="8589" spans="2:5" x14ac:dyDescent="0.35">
      <c r="B8589" s="42"/>
      <c r="C8589" s="2"/>
      <c r="E8589" s="2"/>
    </row>
    <row r="8590" spans="2:5" x14ac:dyDescent="0.35">
      <c r="B8590" s="42"/>
      <c r="C8590" s="2"/>
      <c r="E8590" s="2"/>
    </row>
    <row r="8591" spans="2:5" x14ac:dyDescent="0.35">
      <c r="B8591" s="42"/>
      <c r="C8591" s="2"/>
      <c r="E8591" s="2"/>
    </row>
    <row r="8592" spans="2:5" x14ac:dyDescent="0.35">
      <c r="B8592" s="42"/>
      <c r="C8592" s="2"/>
      <c r="E8592" s="2"/>
    </row>
    <row r="8593" spans="2:5" x14ac:dyDescent="0.35">
      <c r="B8593" s="42"/>
      <c r="C8593" s="2"/>
      <c r="E8593" s="2"/>
    </row>
    <row r="8594" spans="2:5" x14ac:dyDescent="0.35">
      <c r="B8594" s="42"/>
      <c r="C8594" s="2"/>
      <c r="E8594" s="2"/>
    </row>
    <row r="8595" spans="2:5" x14ac:dyDescent="0.35">
      <c r="B8595" s="42"/>
      <c r="C8595" s="2"/>
      <c r="E8595" s="2"/>
    </row>
    <row r="8596" spans="2:5" x14ac:dyDescent="0.35">
      <c r="B8596" s="42"/>
      <c r="C8596" s="2"/>
      <c r="E8596" s="2"/>
    </row>
    <row r="8597" spans="2:5" x14ac:dyDescent="0.35">
      <c r="B8597" s="42"/>
      <c r="C8597" s="2"/>
      <c r="E8597" s="2"/>
    </row>
    <row r="8598" spans="2:5" x14ac:dyDescent="0.35">
      <c r="B8598" s="42"/>
      <c r="C8598" s="2"/>
      <c r="E8598" s="2"/>
    </row>
    <row r="8599" spans="2:5" x14ac:dyDescent="0.35">
      <c r="B8599" s="42"/>
      <c r="C8599" s="2"/>
      <c r="E8599" s="2"/>
    </row>
    <row r="8600" spans="2:5" x14ac:dyDescent="0.35">
      <c r="B8600" s="42"/>
      <c r="C8600" s="2"/>
      <c r="E8600" s="2"/>
    </row>
    <row r="8601" spans="2:5" x14ac:dyDescent="0.35">
      <c r="B8601" s="42"/>
      <c r="C8601" s="2"/>
      <c r="E8601" s="2"/>
    </row>
    <row r="8602" spans="2:5" x14ac:dyDescent="0.35">
      <c r="B8602" s="42"/>
      <c r="C8602" s="2"/>
      <c r="E8602" s="2"/>
    </row>
    <row r="8603" spans="2:5" x14ac:dyDescent="0.35">
      <c r="B8603" s="42"/>
      <c r="C8603" s="2"/>
      <c r="E8603" s="2"/>
    </row>
    <row r="8604" spans="2:5" x14ac:dyDescent="0.35">
      <c r="B8604" s="42"/>
      <c r="C8604" s="2"/>
      <c r="E8604" s="2"/>
    </row>
    <row r="8605" spans="2:5" x14ac:dyDescent="0.35">
      <c r="B8605" s="42"/>
      <c r="C8605" s="2"/>
      <c r="E8605" s="2"/>
    </row>
    <row r="8606" spans="2:5" x14ac:dyDescent="0.35">
      <c r="B8606" s="42"/>
      <c r="C8606" s="2"/>
      <c r="E8606" s="2"/>
    </row>
    <row r="8607" spans="2:5" x14ac:dyDescent="0.35">
      <c r="B8607" s="42"/>
      <c r="C8607" s="2"/>
      <c r="E8607" s="2"/>
    </row>
    <row r="8608" spans="2:5" x14ac:dyDescent="0.35">
      <c r="B8608" s="42"/>
      <c r="C8608" s="2"/>
      <c r="E8608" s="2"/>
    </row>
    <row r="8609" spans="2:5" x14ac:dyDescent="0.35">
      <c r="B8609" s="42"/>
      <c r="C8609" s="2"/>
      <c r="E8609" s="2"/>
    </row>
    <row r="8610" spans="2:5" x14ac:dyDescent="0.35">
      <c r="B8610" s="42"/>
      <c r="C8610" s="2"/>
      <c r="E8610" s="2"/>
    </row>
    <row r="8611" spans="2:5" x14ac:dyDescent="0.35">
      <c r="B8611" s="42"/>
      <c r="C8611" s="2"/>
      <c r="E8611" s="2"/>
    </row>
    <row r="8612" spans="2:5" x14ac:dyDescent="0.35">
      <c r="B8612" s="42"/>
      <c r="C8612" s="2"/>
      <c r="E8612" s="2"/>
    </row>
    <row r="8613" spans="2:5" x14ac:dyDescent="0.35">
      <c r="B8613" s="42"/>
      <c r="C8613" s="2"/>
      <c r="E8613" s="2"/>
    </row>
    <row r="8614" spans="2:5" x14ac:dyDescent="0.35">
      <c r="B8614" s="42"/>
      <c r="C8614" s="2"/>
      <c r="E8614" s="2"/>
    </row>
    <row r="8615" spans="2:5" x14ac:dyDescent="0.35">
      <c r="B8615" s="42"/>
      <c r="C8615" s="2"/>
      <c r="E8615" s="2"/>
    </row>
    <row r="8616" spans="2:5" x14ac:dyDescent="0.35">
      <c r="B8616" s="42"/>
      <c r="C8616" s="2"/>
      <c r="E8616" s="2"/>
    </row>
    <row r="8617" spans="2:5" x14ac:dyDescent="0.35">
      <c r="B8617" s="42"/>
      <c r="C8617" s="2"/>
      <c r="E8617" s="2"/>
    </row>
    <row r="8618" spans="2:5" x14ac:dyDescent="0.35">
      <c r="B8618" s="42"/>
      <c r="C8618" s="2"/>
      <c r="E8618" s="2"/>
    </row>
    <row r="8619" spans="2:5" x14ac:dyDescent="0.35">
      <c r="B8619" s="42"/>
      <c r="C8619" s="2"/>
      <c r="E8619" s="2"/>
    </row>
    <row r="8620" spans="2:5" x14ac:dyDescent="0.35">
      <c r="B8620" s="42"/>
      <c r="C8620" s="2"/>
      <c r="E8620" s="2"/>
    </row>
    <row r="8621" spans="2:5" x14ac:dyDescent="0.35">
      <c r="B8621" s="42"/>
      <c r="C8621" s="2"/>
      <c r="E8621" s="2"/>
    </row>
    <row r="8622" spans="2:5" x14ac:dyDescent="0.35">
      <c r="B8622" s="42"/>
      <c r="C8622" s="2"/>
      <c r="E8622" s="2"/>
    </row>
    <row r="8623" spans="2:5" x14ac:dyDescent="0.35">
      <c r="B8623" s="42"/>
      <c r="C8623" s="2"/>
      <c r="E8623" s="2"/>
    </row>
    <row r="8624" spans="2:5" x14ac:dyDescent="0.35">
      <c r="B8624" s="42"/>
      <c r="C8624" s="2"/>
      <c r="E8624" s="2"/>
    </row>
    <row r="8625" spans="2:5" x14ac:dyDescent="0.35">
      <c r="B8625" s="42"/>
      <c r="C8625" s="2"/>
      <c r="E8625" s="2"/>
    </row>
    <row r="8626" spans="2:5" x14ac:dyDescent="0.35">
      <c r="B8626" s="42"/>
      <c r="C8626" s="2"/>
      <c r="E8626" s="2"/>
    </row>
    <row r="8627" spans="2:5" x14ac:dyDescent="0.35">
      <c r="B8627" s="42"/>
      <c r="C8627" s="2"/>
      <c r="E8627" s="2"/>
    </row>
    <row r="8628" spans="2:5" x14ac:dyDescent="0.35">
      <c r="B8628" s="42"/>
      <c r="C8628" s="2"/>
      <c r="E8628" s="2"/>
    </row>
    <row r="8629" spans="2:5" x14ac:dyDescent="0.35">
      <c r="B8629" s="42"/>
      <c r="C8629" s="2"/>
      <c r="E8629" s="2"/>
    </row>
    <row r="8630" spans="2:5" x14ac:dyDescent="0.35">
      <c r="B8630" s="42"/>
      <c r="C8630" s="2"/>
      <c r="E8630" s="2"/>
    </row>
    <row r="8631" spans="2:5" x14ac:dyDescent="0.35">
      <c r="B8631" s="42"/>
      <c r="C8631" s="2"/>
      <c r="E8631" s="2"/>
    </row>
    <row r="8632" spans="2:5" x14ac:dyDescent="0.35">
      <c r="B8632" s="42"/>
      <c r="C8632" s="2"/>
      <c r="E8632" s="2"/>
    </row>
    <row r="8633" spans="2:5" x14ac:dyDescent="0.35">
      <c r="B8633" s="42"/>
      <c r="C8633" s="2"/>
      <c r="E8633" s="2"/>
    </row>
    <row r="8634" spans="2:5" x14ac:dyDescent="0.35">
      <c r="B8634" s="42"/>
      <c r="C8634" s="2"/>
      <c r="E8634" s="2"/>
    </row>
    <row r="8635" spans="2:5" x14ac:dyDescent="0.35">
      <c r="B8635" s="42"/>
      <c r="C8635" s="2"/>
      <c r="E8635" s="2"/>
    </row>
    <row r="8636" spans="2:5" x14ac:dyDescent="0.35">
      <c r="B8636" s="42"/>
      <c r="C8636" s="2"/>
      <c r="E8636" s="2"/>
    </row>
    <row r="8637" spans="2:5" x14ac:dyDescent="0.35">
      <c r="B8637" s="42"/>
      <c r="C8637" s="2"/>
      <c r="E8637" s="2"/>
    </row>
    <row r="8638" spans="2:5" x14ac:dyDescent="0.35">
      <c r="B8638" s="42"/>
      <c r="C8638" s="2"/>
      <c r="E8638" s="2"/>
    </row>
    <row r="8639" spans="2:5" x14ac:dyDescent="0.35">
      <c r="B8639" s="42"/>
      <c r="C8639" s="2"/>
      <c r="E8639" s="2"/>
    </row>
    <row r="8640" spans="2:5" x14ac:dyDescent="0.35">
      <c r="B8640" s="42"/>
      <c r="C8640" s="2"/>
      <c r="E8640" s="2"/>
    </row>
    <row r="8641" spans="2:5" x14ac:dyDescent="0.35">
      <c r="B8641" s="42"/>
      <c r="C8641" s="2"/>
      <c r="E8641" s="2"/>
    </row>
    <row r="8642" spans="2:5" x14ac:dyDescent="0.35">
      <c r="B8642" s="42"/>
      <c r="C8642" s="2"/>
      <c r="E8642" s="2"/>
    </row>
    <row r="8643" spans="2:5" x14ac:dyDescent="0.35">
      <c r="B8643" s="42"/>
      <c r="C8643" s="2"/>
      <c r="E8643" s="2"/>
    </row>
    <row r="8644" spans="2:5" x14ac:dyDescent="0.35">
      <c r="B8644" s="42"/>
      <c r="C8644" s="2"/>
      <c r="E8644" s="2"/>
    </row>
    <row r="8645" spans="2:5" x14ac:dyDescent="0.35">
      <c r="B8645" s="42"/>
      <c r="C8645" s="2"/>
      <c r="E8645" s="2"/>
    </row>
    <row r="8646" spans="2:5" x14ac:dyDescent="0.35">
      <c r="B8646" s="42"/>
      <c r="C8646" s="2"/>
      <c r="E8646" s="2"/>
    </row>
    <row r="8647" spans="2:5" x14ac:dyDescent="0.35">
      <c r="B8647" s="42"/>
      <c r="C8647" s="2"/>
      <c r="E8647" s="2"/>
    </row>
    <row r="8648" spans="2:5" x14ac:dyDescent="0.35">
      <c r="B8648" s="42"/>
      <c r="C8648" s="2"/>
      <c r="E8648" s="2"/>
    </row>
    <row r="8649" spans="2:5" x14ac:dyDescent="0.35">
      <c r="B8649" s="42"/>
      <c r="C8649" s="2"/>
      <c r="E8649" s="2"/>
    </row>
    <row r="8650" spans="2:5" x14ac:dyDescent="0.35">
      <c r="B8650" s="42"/>
      <c r="C8650" s="2"/>
      <c r="E8650" s="2"/>
    </row>
    <row r="8651" spans="2:5" x14ac:dyDescent="0.35">
      <c r="B8651" s="42"/>
      <c r="C8651" s="2"/>
      <c r="E8651" s="2"/>
    </row>
    <row r="8652" spans="2:5" x14ac:dyDescent="0.35">
      <c r="B8652" s="42"/>
      <c r="C8652" s="2"/>
      <c r="E8652" s="2"/>
    </row>
    <row r="8653" spans="2:5" x14ac:dyDescent="0.35">
      <c r="B8653" s="42"/>
      <c r="C8653" s="2"/>
      <c r="E8653" s="2"/>
    </row>
    <row r="8654" spans="2:5" x14ac:dyDescent="0.35">
      <c r="B8654" s="42"/>
      <c r="C8654" s="2"/>
      <c r="E8654" s="2"/>
    </row>
    <row r="8655" spans="2:5" x14ac:dyDescent="0.35">
      <c r="B8655" s="42"/>
      <c r="C8655" s="2"/>
      <c r="E8655" s="2"/>
    </row>
    <row r="8656" spans="2:5" x14ac:dyDescent="0.35">
      <c r="B8656" s="42"/>
      <c r="C8656" s="2"/>
      <c r="E8656" s="2"/>
    </row>
    <row r="8657" spans="2:5" x14ac:dyDescent="0.35">
      <c r="B8657" s="42"/>
      <c r="C8657" s="2"/>
      <c r="E8657" s="2"/>
    </row>
    <row r="8658" spans="2:5" x14ac:dyDescent="0.35">
      <c r="B8658" s="42"/>
      <c r="C8658" s="2"/>
      <c r="E8658" s="2"/>
    </row>
    <row r="8659" spans="2:5" x14ac:dyDescent="0.35">
      <c r="B8659" s="42"/>
      <c r="C8659" s="2"/>
      <c r="E8659" s="2"/>
    </row>
    <row r="8660" spans="2:5" x14ac:dyDescent="0.35">
      <c r="B8660" s="42"/>
      <c r="C8660" s="2"/>
      <c r="E8660" s="2"/>
    </row>
    <row r="8661" spans="2:5" x14ac:dyDescent="0.35">
      <c r="B8661" s="42"/>
      <c r="C8661" s="2"/>
      <c r="E8661" s="2"/>
    </row>
    <row r="8662" spans="2:5" x14ac:dyDescent="0.35">
      <c r="B8662" s="42"/>
      <c r="C8662" s="2"/>
      <c r="E8662" s="2"/>
    </row>
    <row r="8663" spans="2:5" x14ac:dyDescent="0.35">
      <c r="B8663" s="42"/>
      <c r="C8663" s="2"/>
      <c r="E8663" s="2"/>
    </row>
    <row r="8664" spans="2:5" x14ac:dyDescent="0.35">
      <c r="B8664" s="42"/>
      <c r="C8664" s="2"/>
      <c r="E8664" s="2"/>
    </row>
    <row r="8665" spans="2:5" x14ac:dyDescent="0.35">
      <c r="B8665" s="42"/>
      <c r="C8665" s="2"/>
      <c r="E8665" s="2"/>
    </row>
    <row r="8666" spans="2:5" x14ac:dyDescent="0.35">
      <c r="B8666" s="42"/>
      <c r="C8666" s="2"/>
      <c r="E8666" s="2"/>
    </row>
    <row r="8667" spans="2:5" x14ac:dyDescent="0.35">
      <c r="B8667" s="42"/>
      <c r="C8667" s="2"/>
      <c r="E8667" s="2"/>
    </row>
    <row r="8668" spans="2:5" x14ac:dyDescent="0.35">
      <c r="B8668" s="42"/>
      <c r="C8668" s="2"/>
      <c r="E8668" s="2"/>
    </row>
    <row r="8669" spans="2:5" x14ac:dyDescent="0.35">
      <c r="B8669" s="42"/>
      <c r="C8669" s="2"/>
      <c r="E8669" s="2"/>
    </row>
    <row r="8670" spans="2:5" x14ac:dyDescent="0.35">
      <c r="B8670" s="42"/>
      <c r="C8670" s="2"/>
      <c r="E8670" s="2"/>
    </row>
    <row r="8671" spans="2:5" x14ac:dyDescent="0.35">
      <c r="B8671" s="42"/>
      <c r="C8671" s="2"/>
      <c r="E8671" s="2"/>
    </row>
    <row r="8672" spans="2:5" x14ac:dyDescent="0.35">
      <c r="B8672" s="42"/>
      <c r="C8672" s="2"/>
      <c r="E8672" s="2"/>
    </row>
    <row r="8673" spans="2:5" x14ac:dyDescent="0.35">
      <c r="B8673" s="42"/>
      <c r="C8673" s="2"/>
      <c r="E8673" s="2"/>
    </row>
    <row r="8674" spans="2:5" x14ac:dyDescent="0.35">
      <c r="B8674" s="42"/>
      <c r="C8674" s="2"/>
      <c r="E8674" s="2"/>
    </row>
    <row r="8675" spans="2:5" x14ac:dyDescent="0.35">
      <c r="B8675" s="42"/>
      <c r="C8675" s="2"/>
      <c r="E8675" s="2"/>
    </row>
    <row r="8676" spans="2:5" x14ac:dyDescent="0.35">
      <c r="B8676" s="42"/>
      <c r="C8676" s="2"/>
      <c r="E8676" s="2"/>
    </row>
    <row r="8677" spans="2:5" x14ac:dyDescent="0.35">
      <c r="B8677" s="42"/>
      <c r="C8677" s="2"/>
      <c r="E8677" s="2"/>
    </row>
    <row r="8678" spans="2:5" x14ac:dyDescent="0.35">
      <c r="B8678" s="42"/>
      <c r="C8678" s="2"/>
      <c r="E8678" s="2"/>
    </row>
    <row r="8679" spans="2:5" x14ac:dyDescent="0.35">
      <c r="B8679" s="42"/>
      <c r="C8679" s="2"/>
      <c r="E8679" s="2"/>
    </row>
    <row r="8680" spans="2:5" x14ac:dyDescent="0.35">
      <c r="B8680" s="42"/>
      <c r="C8680" s="2"/>
      <c r="E8680" s="2"/>
    </row>
    <row r="8681" spans="2:5" x14ac:dyDescent="0.35">
      <c r="B8681" s="42"/>
      <c r="C8681" s="2"/>
      <c r="E8681" s="2"/>
    </row>
    <row r="8682" spans="2:5" x14ac:dyDescent="0.35">
      <c r="B8682" s="42"/>
      <c r="C8682" s="2"/>
      <c r="E8682" s="2"/>
    </row>
    <row r="8683" spans="2:5" x14ac:dyDescent="0.35">
      <c r="B8683" s="42"/>
      <c r="C8683" s="2"/>
      <c r="E8683" s="2"/>
    </row>
    <row r="8684" spans="2:5" x14ac:dyDescent="0.35">
      <c r="B8684" s="42"/>
      <c r="C8684" s="2"/>
      <c r="E8684" s="2"/>
    </row>
    <row r="8685" spans="2:5" x14ac:dyDescent="0.35">
      <c r="B8685" s="42"/>
      <c r="C8685" s="2"/>
      <c r="E8685" s="2"/>
    </row>
    <row r="8686" spans="2:5" x14ac:dyDescent="0.35">
      <c r="B8686" s="42"/>
      <c r="C8686" s="2"/>
      <c r="E8686" s="2"/>
    </row>
    <row r="8687" spans="2:5" x14ac:dyDescent="0.35">
      <c r="B8687" s="42"/>
      <c r="C8687" s="2"/>
      <c r="E8687" s="2"/>
    </row>
    <row r="8688" spans="2:5" x14ac:dyDescent="0.35">
      <c r="B8688" s="42"/>
      <c r="C8688" s="2"/>
      <c r="E8688" s="2"/>
    </row>
    <row r="8689" spans="2:5" x14ac:dyDescent="0.35">
      <c r="B8689" s="42"/>
      <c r="C8689" s="2"/>
      <c r="E8689" s="2"/>
    </row>
    <row r="8690" spans="2:5" x14ac:dyDescent="0.35">
      <c r="B8690" s="42"/>
      <c r="C8690" s="2"/>
      <c r="E8690" s="2"/>
    </row>
    <row r="8691" spans="2:5" x14ac:dyDescent="0.35">
      <c r="B8691" s="42"/>
      <c r="C8691" s="2"/>
      <c r="E8691" s="2"/>
    </row>
    <row r="8692" spans="2:5" x14ac:dyDescent="0.35">
      <c r="B8692" s="42"/>
      <c r="C8692" s="2"/>
      <c r="E8692" s="2"/>
    </row>
    <row r="8693" spans="2:5" x14ac:dyDescent="0.35">
      <c r="B8693" s="42"/>
      <c r="C8693" s="2"/>
      <c r="E8693" s="2"/>
    </row>
    <row r="8694" spans="2:5" x14ac:dyDescent="0.35">
      <c r="B8694" s="42"/>
      <c r="C8694" s="2"/>
      <c r="E8694" s="2"/>
    </row>
    <row r="8695" spans="2:5" x14ac:dyDescent="0.35">
      <c r="B8695" s="42"/>
      <c r="C8695" s="2"/>
      <c r="E8695" s="2"/>
    </row>
    <row r="8696" spans="2:5" x14ac:dyDescent="0.35">
      <c r="B8696" s="42"/>
      <c r="C8696" s="2"/>
      <c r="E8696" s="2"/>
    </row>
    <row r="8697" spans="2:5" x14ac:dyDescent="0.35">
      <c r="B8697" s="42"/>
      <c r="C8697" s="2"/>
      <c r="E8697" s="2"/>
    </row>
    <row r="8698" spans="2:5" x14ac:dyDescent="0.35">
      <c r="B8698" s="42"/>
      <c r="C8698" s="2"/>
      <c r="E8698" s="2"/>
    </row>
    <row r="8699" spans="2:5" x14ac:dyDescent="0.35">
      <c r="B8699" s="42"/>
      <c r="C8699" s="2"/>
      <c r="E8699" s="2"/>
    </row>
    <row r="8700" spans="2:5" x14ac:dyDescent="0.35">
      <c r="B8700" s="42"/>
      <c r="C8700" s="2"/>
      <c r="E8700" s="2"/>
    </row>
    <row r="8701" spans="2:5" x14ac:dyDescent="0.35">
      <c r="B8701" s="42"/>
      <c r="C8701" s="2"/>
      <c r="E8701" s="2"/>
    </row>
    <row r="8702" spans="2:5" x14ac:dyDescent="0.35">
      <c r="B8702" s="42"/>
      <c r="C8702" s="2"/>
      <c r="E8702" s="2"/>
    </row>
    <row r="8703" spans="2:5" x14ac:dyDescent="0.35">
      <c r="B8703" s="42"/>
      <c r="C8703" s="2"/>
      <c r="E8703" s="2"/>
    </row>
    <row r="8704" spans="2:5" x14ac:dyDescent="0.35">
      <c r="B8704" s="42"/>
      <c r="C8704" s="2"/>
      <c r="E8704" s="2"/>
    </row>
    <row r="8705" spans="2:5" x14ac:dyDescent="0.35">
      <c r="B8705" s="42"/>
      <c r="C8705" s="2"/>
      <c r="E8705" s="2"/>
    </row>
    <row r="8706" spans="2:5" x14ac:dyDescent="0.35">
      <c r="B8706" s="42"/>
      <c r="C8706" s="2"/>
      <c r="E8706" s="2"/>
    </row>
    <row r="8707" spans="2:5" x14ac:dyDescent="0.35">
      <c r="B8707" s="42"/>
      <c r="C8707" s="2"/>
      <c r="E8707" s="2"/>
    </row>
    <row r="8708" spans="2:5" x14ac:dyDescent="0.35">
      <c r="B8708" s="42"/>
      <c r="C8708" s="2"/>
      <c r="E8708" s="2"/>
    </row>
    <row r="8709" spans="2:5" x14ac:dyDescent="0.35">
      <c r="B8709" s="42"/>
      <c r="C8709" s="2"/>
      <c r="E8709" s="2"/>
    </row>
    <row r="8710" spans="2:5" x14ac:dyDescent="0.35">
      <c r="B8710" s="42"/>
      <c r="C8710" s="2"/>
      <c r="E8710" s="2"/>
    </row>
    <row r="8711" spans="2:5" x14ac:dyDescent="0.35">
      <c r="B8711" s="42"/>
      <c r="C8711" s="2"/>
      <c r="E8711" s="2"/>
    </row>
    <row r="8712" spans="2:5" x14ac:dyDescent="0.35">
      <c r="B8712" s="42"/>
      <c r="C8712" s="2"/>
      <c r="E8712" s="2"/>
    </row>
    <row r="8713" spans="2:5" x14ac:dyDescent="0.35">
      <c r="B8713" s="42"/>
      <c r="C8713" s="2"/>
      <c r="E8713" s="2"/>
    </row>
    <row r="8714" spans="2:5" x14ac:dyDescent="0.35">
      <c r="B8714" s="42"/>
      <c r="C8714" s="2"/>
      <c r="E8714" s="2"/>
    </row>
    <row r="8715" spans="2:5" x14ac:dyDescent="0.35">
      <c r="B8715" s="42"/>
      <c r="C8715" s="2"/>
      <c r="E8715" s="2"/>
    </row>
    <row r="8716" spans="2:5" x14ac:dyDescent="0.35">
      <c r="B8716" s="42"/>
      <c r="C8716" s="2"/>
      <c r="E8716" s="2"/>
    </row>
    <row r="8717" spans="2:5" x14ac:dyDescent="0.35">
      <c r="B8717" s="42"/>
      <c r="C8717" s="2"/>
      <c r="E8717" s="2"/>
    </row>
    <row r="8718" spans="2:5" x14ac:dyDescent="0.35">
      <c r="B8718" s="42"/>
      <c r="C8718" s="2"/>
      <c r="E8718" s="2"/>
    </row>
    <row r="8719" spans="2:5" x14ac:dyDescent="0.35">
      <c r="B8719" s="42"/>
      <c r="C8719" s="2"/>
      <c r="E8719" s="2"/>
    </row>
    <row r="8720" spans="2:5" x14ac:dyDescent="0.35">
      <c r="B8720" s="42"/>
      <c r="C8720" s="2"/>
      <c r="E8720" s="2"/>
    </row>
    <row r="8721" spans="2:5" x14ac:dyDescent="0.35">
      <c r="B8721" s="42"/>
      <c r="C8721" s="2"/>
      <c r="E8721" s="2"/>
    </row>
    <row r="8722" spans="2:5" x14ac:dyDescent="0.35">
      <c r="B8722" s="42"/>
      <c r="C8722" s="2"/>
      <c r="E8722" s="2"/>
    </row>
    <row r="8723" spans="2:5" x14ac:dyDescent="0.35">
      <c r="B8723" s="42"/>
      <c r="C8723" s="2"/>
      <c r="E8723" s="2"/>
    </row>
    <row r="8724" spans="2:5" x14ac:dyDescent="0.35">
      <c r="B8724" s="42"/>
      <c r="C8724" s="2"/>
      <c r="E8724" s="2"/>
    </row>
    <row r="8725" spans="2:5" x14ac:dyDescent="0.35">
      <c r="B8725" s="42"/>
      <c r="C8725" s="2"/>
      <c r="E8725" s="2"/>
    </row>
    <row r="8726" spans="2:5" x14ac:dyDescent="0.35">
      <c r="B8726" s="42"/>
      <c r="C8726" s="2"/>
      <c r="E8726" s="2"/>
    </row>
    <row r="8727" spans="2:5" x14ac:dyDescent="0.35">
      <c r="B8727" s="42"/>
      <c r="C8727" s="2"/>
      <c r="E8727" s="2"/>
    </row>
    <row r="8728" spans="2:5" x14ac:dyDescent="0.35">
      <c r="B8728" s="42"/>
      <c r="C8728" s="2"/>
      <c r="E8728" s="2"/>
    </row>
    <row r="8729" spans="2:5" x14ac:dyDescent="0.35">
      <c r="B8729" s="42"/>
      <c r="C8729" s="2"/>
      <c r="E8729" s="2"/>
    </row>
    <row r="8730" spans="2:5" x14ac:dyDescent="0.35">
      <c r="B8730" s="42"/>
      <c r="C8730" s="2"/>
      <c r="E8730" s="2"/>
    </row>
    <row r="8731" spans="2:5" x14ac:dyDescent="0.35">
      <c r="B8731" s="42"/>
      <c r="C8731" s="2"/>
      <c r="E8731" s="2"/>
    </row>
    <row r="8732" spans="2:5" x14ac:dyDescent="0.35">
      <c r="B8732" s="42"/>
      <c r="C8732" s="2"/>
      <c r="E8732" s="2"/>
    </row>
    <row r="8733" spans="2:5" x14ac:dyDescent="0.35">
      <c r="B8733" s="42"/>
      <c r="C8733" s="2"/>
      <c r="E8733" s="2"/>
    </row>
    <row r="8734" spans="2:5" x14ac:dyDescent="0.35">
      <c r="B8734" s="42"/>
      <c r="C8734" s="2"/>
      <c r="E8734" s="2"/>
    </row>
    <row r="8735" spans="2:5" x14ac:dyDescent="0.35">
      <c r="B8735" s="42"/>
      <c r="C8735" s="2"/>
      <c r="E8735" s="2"/>
    </row>
    <row r="8736" spans="2:5" x14ac:dyDescent="0.35">
      <c r="B8736" s="42"/>
      <c r="C8736" s="2"/>
      <c r="E8736" s="2"/>
    </row>
    <row r="8737" spans="2:5" x14ac:dyDescent="0.35">
      <c r="B8737" s="42"/>
      <c r="C8737" s="2"/>
      <c r="E8737" s="2"/>
    </row>
    <row r="8738" spans="2:5" x14ac:dyDescent="0.35">
      <c r="B8738" s="42"/>
      <c r="C8738" s="2"/>
      <c r="E8738" s="2"/>
    </row>
    <row r="8739" spans="2:5" x14ac:dyDescent="0.35">
      <c r="B8739" s="42"/>
      <c r="C8739" s="2"/>
      <c r="E8739" s="2"/>
    </row>
    <row r="8740" spans="2:5" x14ac:dyDescent="0.35">
      <c r="B8740" s="42"/>
      <c r="C8740" s="2"/>
      <c r="E8740" s="2"/>
    </row>
    <row r="8741" spans="2:5" x14ac:dyDescent="0.35">
      <c r="B8741" s="42"/>
      <c r="C8741" s="2"/>
      <c r="E8741" s="2"/>
    </row>
    <row r="8742" spans="2:5" x14ac:dyDescent="0.35">
      <c r="B8742" s="42"/>
      <c r="C8742" s="2"/>
      <c r="E8742" s="2"/>
    </row>
    <row r="8743" spans="2:5" x14ac:dyDescent="0.35">
      <c r="B8743" s="42"/>
      <c r="C8743" s="2"/>
      <c r="E8743" s="2"/>
    </row>
    <row r="8744" spans="2:5" x14ac:dyDescent="0.35">
      <c r="B8744" s="42"/>
      <c r="C8744" s="2"/>
      <c r="E8744" s="2"/>
    </row>
    <row r="8745" spans="2:5" x14ac:dyDescent="0.35">
      <c r="B8745" s="42"/>
      <c r="C8745" s="2"/>
      <c r="E8745" s="2"/>
    </row>
    <row r="8746" spans="2:5" x14ac:dyDescent="0.35">
      <c r="B8746" s="42"/>
      <c r="C8746" s="2"/>
      <c r="E8746" s="2"/>
    </row>
    <row r="8747" spans="2:5" x14ac:dyDescent="0.35">
      <c r="B8747" s="42"/>
      <c r="C8747" s="2"/>
      <c r="E8747" s="2"/>
    </row>
    <row r="8748" spans="2:5" x14ac:dyDescent="0.35">
      <c r="B8748" s="42"/>
      <c r="C8748" s="2"/>
      <c r="E8748" s="2"/>
    </row>
    <row r="8749" spans="2:5" x14ac:dyDescent="0.35">
      <c r="B8749" s="42"/>
      <c r="C8749" s="2"/>
      <c r="E8749" s="2"/>
    </row>
    <row r="8750" spans="2:5" x14ac:dyDescent="0.35">
      <c r="B8750" s="42"/>
      <c r="C8750" s="2"/>
      <c r="E8750" s="2"/>
    </row>
    <row r="8751" spans="2:5" x14ac:dyDescent="0.35">
      <c r="B8751" s="42"/>
      <c r="C8751" s="2"/>
      <c r="E8751" s="2"/>
    </row>
    <row r="8752" spans="2:5" x14ac:dyDescent="0.35">
      <c r="B8752" s="42"/>
      <c r="C8752" s="2"/>
      <c r="E8752" s="2"/>
    </row>
    <row r="8753" spans="2:5" x14ac:dyDescent="0.35">
      <c r="B8753" s="42"/>
      <c r="C8753" s="2"/>
      <c r="E8753" s="2"/>
    </row>
    <row r="8754" spans="2:5" x14ac:dyDescent="0.35">
      <c r="B8754" s="42"/>
      <c r="C8754" s="2"/>
      <c r="E8754" s="2"/>
    </row>
    <row r="8755" spans="2:5" x14ac:dyDescent="0.35">
      <c r="B8755" s="42"/>
      <c r="C8755" s="2"/>
      <c r="E8755" s="2"/>
    </row>
    <row r="8756" spans="2:5" x14ac:dyDescent="0.35">
      <c r="B8756" s="42"/>
      <c r="C8756" s="2"/>
      <c r="E8756" s="2"/>
    </row>
    <row r="8757" spans="2:5" x14ac:dyDescent="0.35">
      <c r="B8757" s="42"/>
      <c r="C8757" s="2"/>
      <c r="E8757" s="2"/>
    </row>
    <row r="8758" spans="2:5" x14ac:dyDescent="0.35">
      <c r="B8758" s="42"/>
      <c r="C8758" s="2"/>
      <c r="E8758" s="2"/>
    </row>
    <row r="8759" spans="2:5" x14ac:dyDescent="0.35">
      <c r="B8759" s="42"/>
      <c r="C8759" s="2"/>
      <c r="E8759" s="2"/>
    </row>
    <row r="8760" spans="2:5" x14ac:dyDescent="0.35">
      <c r="B8760" s="42"/>
      <c r="C8760" s="2"/>
      <c r="E8760" s="2"/>
    </row>
    <row r="8761" spans="2:5" x14ac:dyDescent="0.35">
      <c r="B8761" s="42"/>
      <c r="C8761" s="2"/>
      <c r="E8761" s="2"/>
    </row>
    <row r="8762" spans="2:5" x14ac:dyDescent="0.35">
      <c r="B8762" s="42"/>
      <c r="C8762" s="2"/>
      <c r="E8762" s="2"/>
    </row>
    <row r="8763" spans="2:5" x14ac:dyDescent="0.35">
      <c r="B8763" s="42"/>
      <c r="C8763" s="2"/>
      <c r="E8763" s="2"/>
    </row>
    <row r="8764" spans="2:5" x14ac:dyDescent="0.35">
      <c r="B8764" s="42"/>
      <c r="C8764" s="2"/>
      <c r="E8764" s="2"/>
    </row>
    <row r="8765" spans="2:5" x14ac:dyDescent="0.35">
      <c r="B8765" s="42"/>
      <c r="C8765" s="2"/>
      <c r="E8765" s="2"/>
    </row>
    <row r="8766" spans="2:5" x14ac:dyDescent="0.35">
      <c r="B8766" s="42"/>
      <c r="C8766" s="2"/>
      <c r="E8766" s="2"/>
    </row>
    <row r="8767" spans="2:5" x14ac:dyDescent="0.35">
      <c r="B8767" s="42"/>
      <c r="C8767" s="2"/>
      <c r="E8767" s="2"/>
    </row>
    <row r="8768" spans="2:5" x14ac:dyDescent="0.35">
      <c r="B8768" s="42"/>
      <c r="C8768" s="2"/>
      <c r="E8768" s="2"/>
    </row>
    <row r="8769" spans="2:5" x14ac:dyDescent="0.35">
      <c r="B8769" s="42"/>
      <c r="C8769" s="2"/>
      <c r="E8769" s="2"/>
    </row>
    <row r="8770" spans="2:5" x14ac:dyDescent="0.35">
      <c r="B8770" s="42"/>
      <c r="C8770" s="2"/>
      <c r="E8770" s="2"/>
    </row>
    <row r="8771" spans="2:5" x14ac:dyDescent="0.35">
      <c r="B8771" s="42"/>
      <c r="C8771" s="2"/>
      <c r="E8771" s="2"/>
    </row>
    <row r="8772" spans="2:5" x14ac:dyDescent="0.35">
      <c r="B8772" s="42"/>
      <c r="C8772" s="2"/>
      <c r="E8772" s="2"/>
    </row>
    <row r="8773" spans="2:5" x14ac:dyDescent="0.35">
      <c r="B8773" s="42"/>
      <c r="C8773" s="2"/>
      <c r="E8773" s="2"/>
    </row>
    <row r="8774" spans="2:5" x14ac:dyDescent="0.35">
      <c r="B8774" s="42"/>
      <c r="C8774" s="2"/>
      <c r="E8774" s="2"/>
    </row>
    <row r="8775" spans="2:5" x14ac:dyDescent="0.35">
      <c r="B8775" s="42"/>
      <c r="C8775" s="2"/>
      <c r="E8775" s="2"/>
    </row>
    <row r="8776" spans="2:5" x14ac:dyDescent="0.35">
      <c r="B8776" s="42"/>
      <c r="C8776" s="2"/>
      <c r="E8776" s="2"/>
    </row>
    <row r="8777" spans="2:5" x14ac:dyDescent="0.35">
      <c r="B8777" s="42"/>
      <c r="C8777" s="2"/>
      <c r="E8777" s="2"/>
    </row>
    <row r="8778" spans="2:5" x14ac:dyDescent="0.35">
      <c r="B8778" s="42"/>
      <c r="C8778" s="2"/>
      <c r="E8778" s="2"/>
    </row>
    <row r="8779" spans="2:5" x14ac:dyDescent="0.35">
      <c r="B8779" s="42"/>
      <c r="C8779" s="2"/>
      <c r="E8779" s="2"/>
    </row>
    <row r="8780" spans="2:5" x14ac:dyDescent="0.35">
      <c r="B8780" s="42"/>
      <c r="C8780" s="2"/>
      <c r="E8780" s="2"/>
    </row>
    <row r="8781" spans="2:5" x14ac:dyDescent="0.35">
      <c r="B8781" s="42"/>
      <c r="C8781" s="2"/>
      <c r="E8781" s="2"/>
    </row>
    <row r="8782" spans="2:5" x14ac:dyDescent="0.35">
      <c r="B8782" s="42"/>
      <c r="C8782" s="2"/>
      <c r="E8782" s="2"/>
    </row>
    <row r="8783" spans="2:5" x14ac:dyDescent="0.35">
      <c r="B8783" s="42"/>
      <c r="C8783" s="2"/>
      <c r="E8783" s="2"/>
    </row>
    <row r="8784" spans="2:5" x14ac:dyDescent="0.35">
      <c r="B8784" s="42"/>
      <c r="C8784" s="2"/>
      <c r="E8784" s="2"/>
    </row>
    <row r="8785" spans="2:5" x14ac:dyDescent="0.35">
      <c r="B8785" s="42"/>
      <c r="C8785" s="2"/>
      <c r="E8785" s="2"/>
    </row>
    <row r="8786" spans="2:5" x14ac:dyDescent="0.35">
      <c r="B8786" s="42"/>
      <c r="C8786" s="2"/>
      <c r="E8786" s="2"/>
    </row>
    <row r="8787" spans="2:5" x14ac:dyDescent="0.35">
      <c r="B8787" s="42"/>
      <c r="C8787" s="2"/>
      <c r="E8787" s="2"/>
    </row>
    <row r="8788" spans="2:5" x14ac:dyDescent="0.35">
      <c r="B8788" s="42"/>
      <c r="C8788" s="2"/>
      <c r="E8788" s="2"/>
    </row>
    <row r="8789" spans="2:5" x14ac:dyDescent="0.35">
      <c r="B8789" s="42"/>
      <c r="C8789" s="2"/>
      <c r="E8789" s="2"/>
    </row>
    <row r="8790" spans="2:5" x14ac:dyDescent="0.35">
      <c r="B8790" s="42"/>
      <c r="C8790" s="2"/>
      <c r="E8790" s="2"/>
    </row>
    <row r="8791" spans="2:5" x14ac:dyDescent="0.35">
      <c r="B8791" s="42"/>
      <c r="C8791" s="2"/>
      <c r="E8791" s="2"/>
    </row>
    <row r="8792" spans="2:5" x14ac:dyDescent="0.35">
      <c r="B8792" s="42"/>
      <c r="C8792" s="2"/>
      <c r="E8792" s="2"/>
    </row>
    <row r="8793" spans="2:5" x14ac:dyDescent="0.35">
      <c r="B8793" s="42"/>
      <c r="C8793" s="2"/>
      <c r="E8793" s="2"/>
    </row>
    <row r="8794" spans="2:5" x14ac:dyDescent="0.35">
      <c r="B8794" s="42"/>
      <c r="C8794" s="2"/>
      <c r="E8794" s="2"/>
    </row>
    <row r="8795" spans="2:5" x14ac:dyDescent="0.35">
      <c r="B8795" s="42"/>
      <c r="C8795" s="2"/>
      <c r="E8795" s="2"/>
    </row>
    <row r="8796" spans="2:5" x14ac:dyDescent="0.35">
      <c r="B8796" s="42"/>
      <c r="C8796" s="2"/>
      <c r="E8796" s="2"/>
    </row>
    <row r="8797" spans="2:5" x14ac:dyDescent="0.35">
      <c r="B8797" s="42"/>
      <c r="C8797" s="2"/>
      <c r="E8797" s="2"/>
    </row>
    <row r="8798" spans="2:5" x14ac:dyDescent="0.35">
      <c r="B8798" s="42"/>
      <c r="C8798" s="2"/>
      <c r="E8798" s="2"/>
    </row>
    <row r="8799" spans="2:5" x14ac:dyDescent="0.35">
      <c r="B8799" s="42"/>
      <c r="C8799" s="2"/>
      <c r="E8799" s="2"/>
    </row>
    <row r="8800" spans="2:5" x14ac:dyDescent="0.35">
      <c r="B8800" s="42"/>
      <c r="C8800" s="2"/>
      <c r="E8800" s="2"/>
    </row>
    <row r="8801" spans="2:5" x14ac:dyDescent="0.35">
      <c r="B8801" s="42"/>
      <c r="C8801" s="2"/>
      <c r="E8801" s="2"/>
    </row>
    <row r="8802" spans="2:5" x14ac:dyDescent="0.35">
      <c r="B8802" s="42"/>
      <c r="C8802" s="2"/>
      <c r="E8802" s="2"/>
    </row>
    <row r="8803" spans="2:5" x14ac:dyDescent="0.35">
      <c r="B8803" s="42"/>
      <c r="C8803" s="2"/>
      <c r="E8803" s="2"/>
    </row>
    <row r="8804" spans="2:5" x14ac:dyDescent="0.35">
      <c r="B8804" s="42"/>
      <c r="C8804" s="2"/>
      <c r="E8804" s="2"/>
    </row>
    <row r="8805" spans="2:5" x14ac:dyDescent="0.35">
      <c r="B8805" s="42"/>
      <c r="C8805" s="2"/>
      <c r="E8805" s="2"/>
    </row>
    <row r="8806" spans="2:5" x14ac:dyDescent="0.35">
      <c r="B8806" s="42"/>
      <c r="C8806" s="2"/>
      <c r="E8806" s="2"/>
    </row>
    <row r="8807" spans="2:5" x14ac:dyDescent="0.35">
      <c r="B8807" s="42"/>
      <c r="C8807" s="2"/>
      <c r="E8807" s="2"/>
    </row>
    <row r="8808" spans="2:5" x14ac:dyDescent="0.35">
      <c r="B8808" s="42"/>
      <c r="C8808" s="2"/>
      <c r="E8808" s="2"/>
    </row>
    <row r="8809" spans="2:5" x14ac:dyDescent="0.35">
      <c r="B8809" s="42"/>
      <c r="C8809" s="2"/>
      <c r="E8809" s="2"/>
    </row>
    <row r="8810" spans="2:5" x14ac:dyDescent="0.35">
      <c r="B8810" s="42"/>
      <c r="C8810" s="2"/>
      <c r="E8810" s="2"/>
    </row>
    <row r="8811" spans="2:5" x14ac:dyDescent="0.35">
      <c r="B8811" s="42"/>
      <c r="C8811" s="2"/>
      <c r="E8811" s="2"/>
    </row>
    <row r="8812" spans="2:5" x14ac:dyDescent="0.35">
      <c r="B8812" s="42"/>
      <c r="C8812" s="2"/>
      <c r="E8812" s="2"/>
    </row>
    <row r="8813" spans="2:5" x14ac:dyDescent="0.35">
      <c r="B8813" s="42"/>
      <c r="C8813" s="2"/>
      <c r="E8813" s="2"/>
    </row>
    <row r="8814" spans="2:5" x14ac:dyDescent="0.35">
      <c r="B8814" s="42"/>
      <c r="C8814" s="2"/>
      <c r="E8814" s="2"/>
    </row>
    <row r="8815" spans="2:5" x14ac:dyDescent="0.35">
      <c r="B8815" s="42"/>
      <c r="C8815" s="2"/>
      <c r="E8815" s="2"/>
    </row>
    <row r="8816" spans="2:5" x14ac:dyDescent="0.35">
      <c r="B8816" s="42"/>
      <c r="C8816" s="2"/>
      <c r="E8816" s="2"/>
    </row>
    <row r="8817" spans="2:5" x14ac:dyDescent="0.35">
      <c r="B8817" s="42"/>
      <c r="C8817" s="2"/>
      <c r="E8817" s="2"/>
    </row>
    <row r="8818" spans="2:5" x14ac:dyDescent="0.35">
      <c r="B8818" s="42"/>
      <c r="C8818" s="2"/>
      <c r="E8818" s="2"/>
    </row>
    <row r="8819" spans="2:5" x14ac:dyDescent="0.35">
      <c r="B8819" s="42"/>
      <c r="C8819" s="2"/>
      <c r="E8819" s="2"/>
    </row>
    <row r="8820" spans="2:5" x14ac:dyDescent="0.35">
      <c r="B8820" s="42"/>
      <c r="C8820" s="2"/>
      <c r="E8820" s="2"/>
    </row>
    <row r="8821" spans="2:5" x14ac:dyDescent="0.35">
      <c r="B8821" s="42"/>
      <c r="C8821" s="2"/>
      <c r="E8821" s="2"/>
    </row>
    <row r="8822" spans="2:5" x14ac:dyDescent="0.35">
      <c r="B8822" s="42"/>
      <c r="C8822" s="2"/>
      <c r="E8822" s="2"/>
    </row>
    <row r="8823" spans="2:5" x14ac:dyDescent="0.35">
      <c r="B8823" s="42"/>
      <c r="C8823" s="2"/>
      <c r="E8823" s="2"/>
    </row>
    <row r="8824" spans="2:5" x14ac:dyDescent="0.35">
      <c r="B8824" s="42"/>
      <c r="C8824" s="2"/>
      <c r="E8824" s="2"/>
    </row>
    <row r="8825" spans="2:5" x14ac:dyDescent="0.35">
      <c r="B8825" s="42"/>
      <c r="C8825" s="2"/>
      <c r="E8825" s="2"/>
    </row>
    <row r="8826" spans="2:5" x14ac:dyDescent="0.35">
      <c r="B8826" s="42"/>
      <c r="C8826" s="2"/>
      <c r="E8826" s="2"/>
    </row>
    <row r="8827" spans="2:5" x14ac:dyDescent="0.35">
      <c r="B8827" s="42"/>
      <c r="C8827" s="2"/>
      <c r="E8827" s="2"/>
    </row>
    <row r="8828" spans="2:5" x14ac:dyDescent="0.35">
      <c r="B8828" s="42"/>
      <c r="C8828" s="2"/>
      <c r="E8828" s="2"/>
    </row>
    <row r="8829" spans="2:5" x14ac:dyDescent="0.35">
      <c r="B8829" s="42"/>
      <c r="C8829" s="2"/>
      <c r="E8829" s="2"/>
    </row>
    <row r="8830" spans="2:5" x14ac:dyDescent="0.35">
      <c r="B8830" s="42"/>
      <c r="C8830" s="2"/>
      <c r="E8830" s="2"/>
    </row>
    <row r="8831" spans="2:5" x14ac:dyDescent="0.35">
      <c r="B8831" s="42"/>
      <c r="C8831" s="2"/>
      <c r="E8831" s="2"/>
    </row>
    <row r="8832" spans="2:5" x14ac:dyDescent="0.35">
      <c r="B8832" s="42"/>
      <c r="C8832" s="2"/>
      <c r="E8832" s="2"/>
    </row>
    <row r="8833" spans="2:5" x14ac:dyDescent="0.35">
      <c r="B8833" s="42"/>
      <c r="C8833" s="2"/>
      <c r="E8833" s="2"/>
    </row>
    <row r="8834" spans="2:5" x14ac:dyDescent="0.35">
      <c r="B8834" s="42"/>
      <c r="C8834" s="2"/>
      <c r="E8834" s="2"/>
    </row>
    <row r="8835" spans="2:5" x14ac:dyDescent="0.35">
      <c r="B8835" s="42"/>
      <c r="C8835" s="2"/>
      <c r="E8835" s="2"/>
    </row>
    <row r="8836" spans="2:5" x14ac:dyDescent="0.35">
      <c r="B8836" s="42"/>
      <c r="C8836" s="2"/>
      <c r="E8836" s="2"/>
    </row>
    <row r="8837" spans="2:5" x14ac:dyDescent="0.35">
      <c r="B8837" s="42"/>
      <c r="C8837" s="2"/>
      <c r="E8837" s="2"/>
    </row>
    <row r="8838" spans="2:5" x14ac:dyDescent="0.35">
      <c r="B8838" s="42"/>
      <c r="C8838" s="2"/>
      <c r="E8838" s="2"/>
    </row>
    <row r="8839" spans="2:5" x14ac:dyDescent="0.35">
      <c r="B8839" s="42"/>
      <c r="C8839" s="2"/>
      <c r="E8839" s="2"/>
    </row>
    <row r="8840" spans="2:5" x14ac:dyDescent="0.35">
      <c r="B8840" s="42"/>
      <c r="C8840" s="2"/>
      <c r="E8840" s="2"/>
    </row>
    <row r="8841" spans="2:5" x14ac:dyDescent="0.35">
      <c r="B8841" s="42"/>
      <c r="C8841" s="2"/>
      <c r="E8841" s="2"/>
    </row>
    <row r="8842" spans="2:5" x14ac:dyDescent="0.35">
      <c r="B8842" s="42"/>
      <c r="C8842" s="2"/>
      <c r="E8842" s="2"/>
    </row>
    <row r="8843" spans="2:5" x14ac:dyDescent="0.35">
      <c r="B8843" s="42"/>
      <c r="C8843" s="2"/>
      <c r="E8843" s="2"/>
    </row>
    <row r="8844" spans="2:5" x14ac:dyDescent="0.35">
      <c r="B8844" s="42"/>
      <c r="C8844" s="2"/>
      <c r="E8844" s="2"/>
    </row>
    <row r="8845" spans="2:5" x14ac:dyDescent="0.35">
      <c r="B8845" s="42"/>
      <c r="C8845" s="2"/>
      <c r="E8845" s="2"/>
    </row>
    <row r="8846" spans="2:5" x14ac:dyDescent="0.35">
      <c r="B8846" s="42"/>
      <c r="C8846" s="2"/>
      <c r="E8846" s="2"/>
    </row>
    <row r="8847" spans="2:5" x14ac:dyDescent="0.35">
      <c r="B8847" s="42"/>
      <c r="C8847" s="2"/>
      <c r="E8847" s="2"/>
    </row>
    <row r="8848" spans="2:5" x14ac:dyDescent="0.35">
      <c r="B8848" s="42"/>
      <c r="C8848" s="2"/>
      <c r="E8848" s="2"/>
    </row>
    <row r="8849" spans="2:5" x14ac:dyDescent="0.35">
      <c r="B8849" s="42"/>
      <c r="C8849" s="2"/>
      <c r="E8849" s="2"/>
    </row>
    <row r="8850" spans="2:5" x14ac:dyDescent="0.35">
      <c r="B8850" s="42"/>
      <c r="C8850" s="2"/>
      <c r="E8850" s="2"/>
    </row>
    <row r="8851" spans="2:5" x14ac:dyDescent="0.35">
      <c r="B8851" s="42"/>
      <c r="C8851" s="2"/>
      <c r="E8851" s="2"/>
    </row>
    <row r="8852" spans="2:5" x14ac:dyDescent="0.35">
      <c r="B8852" s="42"/>
      <c r="C8852" s="2"/>
      <c r="E8852" s="2"/>
    </row>
    <row r="8853" spans="2:5" x14ac:dyDescent="0.35">
      <c r="B8853" s="42"/>
      <c r="C8853" s="2"/>
      <c r="E8853" s="2"/>
    </row>
    <row r="8854" spans="2:5" x14ac:dyDescent="0.35">
      <c r="B8854" s="42"/>
      <c r="C8854" s="2"/>
      <c r="E8854" s="2"/>
    </row>
    <row r="8855" spans="2:5" x14ac:dyDescent="0.35">
      <c r="B8855" s="42"/>
      <c r="C8855" s="2"/>
      <c r="E8855" s="2"/>
    </row>
    <row r="8856" spans="2:5" x14ac:dyDescent="0.35">
      <c r="B8856" s="42"/>
      <c r="C8856" s="2"/>
      <c r="E8856" s="2"/>
    </row>
    <row r="8857" spans="2:5" x14ac:dyDescent="0.35">
      <c r="B8857" s="42"/>
      <c r="C8857" s="2"/>
      <c r="E8857" s="2"/>
    </row>
    <row r="8858" spans="2:5" x14ac:dyDescent="0.35">
      <c r="B8858" s="42"/>
      <c r="C8858" s="2"/>
      <c r="E8858" s="2"/>
    </row>
    <row r="8859" spans="2:5" x14ac:dyDescent="0.35">
      <c r="B8859" s="42"/>
      <c r="C8859" s="2"/>
      <c r="E8859" s="2"/>
    </row>
    <row r="8860" spans="2:5" x14ac:dyDescent="0.35">
      <c r="B8860" s="42"/>
      <c r="C8860" s="2"/>
      <c r="E8860" s="2"/>
    </row>
    <row r="8861" spans="2:5" x14ac:dyDescent="0.35">
      <c r="B8861" s="42"/>
      <c r="C8861" s="2"/>
      <c r="E8861" s="2"/>
    </row>
    <row r="8862" spans="2:5" x14ac:dyDescent="0.35">
      <c r="B8862" s="42"/>
      <c r="C8862" s="2"/>
      <c r="E8862" s="2"/>
    </row>
    <row r="8863" spans="2:5" x14ac:dyDescent="0.35">
      <c r="B8863" s="42"/>
      <c r="C8863" s="2"/>
      <c r="E8863" s="2"/>
    </row>
    <row r="8864" spans="2:5" x14ac:dyDescent="0.35">
      <c r="B8864" s="42"/>
      <c r="C8864" s="2"/>
      <c r="E8864" s="2"/>
    </row>
    <row r="8865" spans="2:5" x14ac:dyDescent="0.35">
      <c r="B8865" s="42"/>
      <c r="C8865" s="2"/>
      <c r="E8865" s="2"/>
    </row>
    <row r="8866" spans="2:5" x14ac:dyDescent="0.35">
      <c r="B8866" s="42"/>
      <c r="C8866" s="2"/>
      <c r="E8866" s="2"/>
    </row>
    <row r="8867" spans="2:5" x14ac:dyDescent="0.35">
      <c r="B8867" s="42"/>
      <c r="C8867" s="2"/>
      <c r="E8867" s="2"/>
    </row>
    <row r="8868" spans="2:5" x14ac:dyDescent="0.35">
      <c r="B8868" s="42"/>
      <c r="C8868" s="2"/>
      <c r="E8868" s="2"/>
    </row>
    <row r="8869" spans="2:5" x14ac:dyDescent="0.35">
      <c r="B8869" s="42"/>
      <c r="C8869" s="2"/>
      <c r="E8869" s="2"/>
    </row>
    <row r="8870" spans="2:5" x14ac:dyDescent="0.35">
      <c r="B8870" s="42"/>
      <c r="C8870" s="2"/>
      <c r="E8870" s="2"/>
    </row>
    <row r="8871" spans="2:5" x14ac:dyDescent="0.35">
      <c r="B8871" s="42"/>
      <c r="C8871" s="2"/>
      <c r="E8871" s="2"/>
    </row>
    <row r="8872" spans="2:5" x14ac:dyDescent="0.35">
      <c r="B8872" s="42"/>
      <c r="C8872" s="2"/>
      <c r="E8872" s="2"/>
    </row>
    <row r="8873" spans="2:5" x14ac:dyDescent="0.35">
      <c r="B8873" s="42"/>
      <c r="C8873" s="2"/>
      <c r="E8873" s="2"/>
    </row>
    <row r="8874" spans="2:5" x14ac:dyDescent="0.35">
      <c r="B8874" s="42"/>
      <c r="C8874" s="2"/>
      <c r="E8874" s="2"/>
    </row>
    <row r="8875" spans="2:5" x14ac:dyDescent="0.35">
      <c r="B8875" s="42"/>
      <c r="C8875" s="2"/>
      <c r="E8875" s="2"/>
    </row>
    <row r="8876" spans="2:5" x14ac:dyDescent="0.35">
      <c r="B8876" s="42"/>
      <c r="C8876" s="2"/>
      <c r="E8876" s="2"/>
    </row>
    <row r="8877" spans="2:5" x14ac:dyDescent="0.35">
      <c r="B8877" s="42"/>
      <c r="C8877" s="2"/>
      <c r="E8877" s="2"/>
    </row>
    <row r="8878" spans="2:5" x14ac:dyDescent="0.35">
      <c r="B8878" s="42"/>
      <c r="C8878" s="2"/>
      <c r="E8878" s="2"/>
    </row>
    <row r="8879" spans="2:5" x14ac:dyDescent="0.35">
      <c r="B8879" s="42"/>
      <c r="C8879" s="2"/>
      <c r="E8879" s="2"/>
    </row>
    <row r="8880" spans="2:5" x14ac:dyDescent="0.35">
      <c r="B8880" s="42"/>
      <c r="C8880" s="2"/>
      <c r="E8880" s="2"/>
    </row>
    <row r="8881" spans="2:5" x14ac:dyDescent="0.35">
      <c r="B8881" s="42"/>
      <c r="C8881" s="2"/>
      <c r="E8881" s="2"/>
    </row>
    <row r="8882" spans="2:5" x14ac:dyDescent="0.35">
      <c r="B8882" s="42"/>
      <c r="C8882" s="2"/>
      <c r="E8882" s="2"/>
    </row>
    <row r="8883" spans="2:5" x14ac:dyDescent="0.35">
      <c r="B8883" s="42"/>
      <c r="C8883" s="2"/>
      <c r="E8883" s="2"/>
    </row>
    <row r="8884" spans="2:5" x14ac:dyDescent="0.35">
      <c r="B8884" s="42"/>
      <c r="C8884" s="2"/>
      <c r="E8884" s="2"/>
    </row>
    <row r="8885" spans="2:5" x14ac:dyDescent="0.35">
      <c r="B8885" s="42"/>
      <c r="C8885" s="2"/>
      <c r="E8885" s="2"/>
    </row>
    <row r="8886" spans="2:5" x14ac:dyDescent="0.35">
      <c r="B8886" s="42"/>
      <c r="C8886" s="2"/>
      <c r="E8886" s="2"/>
    </row>
    <row r="8887" spans="2:5" x14ac:dyDescent="0.35">
      <c r="B8887" s="42"/>
      <c r="C8887" s="2"/>
      <c r="E8887" s="2"/>
    </row>
    <row r="8888" spans="2:5" x14ac:dyDescent="0.35">
      <c r="B8888" s="42"/>
      <c r="C8888" s="2"/>
      <c r="E8888" s="2"/>
    </row>
    <row r="8889" spans="2:5" x14ac:dyDescent="0.35">
      <c r="B8889" s="42"/>
      <c r="C8889" s="2"/>
      <c r="E8889" s="2"/>
    </row>
    <row r="8890" spans="2:5" x14ac:dyDescent="0.35">
      <c r="B8890" s="42"/>
      <c r="C8890" s="2"/>
      <c r="E8890" s="2"/>
    </row>
    <row r="8891" spans="2:5" x14ac:dyDescent="0.35">
      <c r="B8891" s="42"/>
      <c r="C8891" s="2"/>
      <c r="E8891" s="2"/>
    </row>
    <row r="8892" spans="2:5" x14ac:dyDescent="0.35">
      <c r="B8892" s="42"/>
      <c r="C8892" s="2"/>
      <c r="E8892" s="2"/>
    </row>
    <row r="8893" spans="2:5" x14ac:dyDescent="0.35">
      <c r="B8893" s="42"/>
      <c r="C8893" s="2"/>
      <c r="E8893" s="2"/>
    </row>
    <row r="8894" spans="2:5" x14ac:dyDescent="0.35">
      <c r="B8894" s="42"/>
      <c r="C8894" s="2"/>
      <c r="E8894" s="2"/>
    </row>
    <row r="8895" spans="2:5" x14ac:dyDescent="0.35">
      <c r="B8895" s="42"/>
      <c r="C8895" s="2"/>
      <c r="E8895" s="2"/>
    </row>
    <row r="8896" spans="2:5" x14ac:dyDescent="0.35">
      <c r="B8896" s="42"/>
      <c r="C8896" s="2"/>
      <c r="E8896" s="2"/>
    </row>
    <row r="8897" spans="2:5" x14ac:dyDescent="0.35">
      <c r="B8897" s="42"/>
      <c r="C8897" s="2"/>
      <c r="E8897" s="2"/>
    </row>
    <row r="8898" spans="2:5" x14ac:dyDescent="0.35">
      <c r="B8898" s="42"/>
      <c r="C8898" s="2"/>
      <c r="E8898" s="2"/>
    </row>
    <row r="8899" spans="2:5" x14ac:dyDescent="0.35">
      <c r="B8899" s="42"/>
      <c r="C8899" s="2"/>
      <c r="E8899" s="2"/>
    </row>
    <row r="8900" spans="2:5" x14ac:dyDescent="0.35">
      <c r="B8900" s="42"/>
      <c r="C8900" s="2"/>
      <c r="E8900" s="2"/>
    </row>
    <row r="8901" spans="2:5" x14ac:dyDescent="0.35">
      <c r="B8901" s="42"/>
      <c r="C8901" s="2"/>
      <c r="E8901" s="2"/>
    </row>
    <row r="8902" spans="2:5" x14ac:dyDescent="0.35">
      <c r="B8902" s="42"/>
      <c r="C8902" s="2"/>
      <c r="E8902" s="2"/>
    </row>
    <row r="8903" spans="2:5" x14ac:dyDescent="0.35">
      <c r="B8903" s="42"/>
      <c r="C8903" s="2"/>
      <c r="E8903" s="2"/>
    </row>
    <row r="8904" spans="2:5" x14ac:dyDescent="0.35">
      <c r="B8904" s="42"/>
      <c r="C8904" s="2"/>
      <c r="E8904" s="2"/>
    </row>
    <row r="8905" spans="2:5" x14ac:dyDescent="0.35">
      <c r="B8905" s="42"/>
      <c r="C8905" s="2"/>
      <c r="E8905" s="2"/>
    </row>
    <row r="8906" spans="2:5" x14ac:dyDescent="0.35">
      <c r="B8906" s="42"/>
      <c r="C8906" s="2"/>
      <c r="E8906" s="2"/>
    </row>
    <row r="8907" spans="2:5" x14ac:dyDescent="0.35">
      <c r="B8907" s="42"/>
      <c r="C8907" s="2"/>
      <c r="E8907" s="2"/>
    </row>
    <row r="8908" spans="2:5" x14ac:dyDescent="0.35">
      <c r="B8908" s="42"/>
      <c r="C8908" s="2"/>
      <c r="E8908" s="2"/>
    </row>
    <row r="8909" spans="2:5" x14ac:dyDescent="0.35">
      <c r="B8909" s="42"/>
      <c r="C8909" s="2"/>
      <c r="E8909" s="2"/>
    </row>
    <row r="8910" spans="2:5" x14ac:dyDescent="0.35">
      <c r="B8910" s="42"/>
      <c r="C8910" s="2"/>
      <c r="E8910" s="2"/>
    </row>
    <row r="8911" spans="2:5" x14ac:dyDescent="0.35">
      <c r="B8911" s="42"/>
      <c r="C8911" s="2"/>
      <c r="E8911" s="2"/>
    </row>
    <row r="8912" spans="2:5" x14ac:dyDescent="0.35">
      <c r="B8912" s="42"/>
      <c r="C8912" s="2"/>
      <c r="E8912" s="2"/>
    </row>
    <row r="8913" spans="2:5" x14ac:dyDescent="0.35">
      <c r="B8913" s="42"/>
      <c r="C8913" s="2"/>
      <c r="E8913" s="2"/>
    </row>
    <row r="8914" spans="2:5" x14ac:dyDescent="0.35">
      <c r="B8914" s="42"/>
      <c r="C8914" s="2"/>
      <c r="E8914" s="2"/>
    </row>
    <row r="8915" spans="2:5" x14ac:dyDescent="0.35">
      <c r="B8915" s="42"/>
      <c r="C8915" s="2"/>
      <c r="E8915" s="2"/>
    </row>
    <row r="8916" spans="2:5" x14ac:dyDescent="0.35">
      <c r="B8916" s="42"/>
      <c r="C8916" s="2"/>
      <c r="E8916" s="2"/>
    </row>
    <row r="8917" spans="2:5" x14ac:dyDescent="0.35">
      <c r="B8917" s="42"/>
      <c r="C8917" s="2"/>
      <c r="E8917" s="2"/>
    </row>
    <row r="8918" spans="2:5" x14ac:dyDescent="0.35">
      <c r="B8918" s="42"/>
      <c r="C8918" s="2"/>
      <c r="E8918" s="2"/>
    </row>
    <row r="8919" spans="2:5" x14ac:dyDescent="0.35">
      <c r="B8919" s="42"/>
      <c r="C8919" s="2"/>
      <c r="E8919" s="2"/>
    </row>
    <row r="8920" spans="2:5" x14ac:dyDescent="0.35">
      <c r="B8920" s="42"/>
      <c r="C8920" s="2"/>
      <c r="E8920" s="2"/>
    </row>
    <row r="8921" spans="2:5" x14ac:dyDescent="0.35">
      <c r="B8921" s="42"/>
      <c r="C8921" s="2"/>
      <c r="E8921" s="2"/>
    </row>
    <row r="8922" spans="2:5" x14ac:dyDescent="0.35">
      <c r="B8922" s="42"/>
      <c r="C8922" s="2"/>
      <c r="E8922" s="2"/>
    </row>
    <row r="8923" spans="2:5" x14ac:dyDescent="0.35">
      <c r="B8923" s="42"/>
      <c r="C8923" s="2"/>
      <c r="E8923" s="2"/>
    </row>
    <row r="8924" spans="2:5" x14ac:dyDescent="0.35">
      <c r="B8924" s="42"/>
      <c r="C8924" s="2"/>
      <c r="E8924" s="2"/>
    </row>
    <row r="8925" spans="2:5" x14ac:dyDescent="0.35">
      <c r="B8925" s="42"/>
      <c r="C8925" s="2"/>
      <c r="E8925" s="2"/>
    </row>
    <row r="8926" spans="2:5" x14ac:dyDescent="0.35">
      <c r="B8926" s="42"/>
      <c r="C8926" s="2"/>
      <c r="E8926" s="2"/>
    </row>
    <row r="8927" spans="2:5" x14ac:dyDescent="0.35">
      <c r="B8927" s="42"/>
      <c r="C8927" s="2"/>
      <c r="E8927" s="2"/>
    </row>
    <row r="8928" spans="2:5" x14ac:dyDescent="0.35">
      <c r="B8928" s="42"/>
      <c r="C8928" s="2"/>
      <c r="E8928" s="2"/>
    </row>
    <row r="8929" spans="2:5" x14ac:dyDescent="0.35">
      <c r="B8929" s="42"/>
      <c r="C8929" s="2"/>
      <c r="E8929" s="2"/>
    </row>
    <row r="8930" spans="2:5" x14ac:dyDescent="0.35">
      <c r="B8930" s="42"/>
      <c r="C8930" s="2"/>
      <c r="E8930" s="2"/>
    </row>
    <row r="8931" spans="2:5" x14ac:dyDescent="0.35">
      <c r="B8931" s="42"/>
      <c r="C8931" s="2"/>
      <c r="E8931" s="2"/>
    </row>
    <row r="8932" spans="2:5" x14ac:dyDescent="0.35">
      <c r="B8932" s="42"/>
      <c r="C8932" s="2"/>
      <c r="E8932" s="2"/>
    </row>
    <row r="8933" spans="2:5" x14ac:dyDescent="0.35">
      <c r="B8933" s="42"/>
      <c r="C8933" s="2"/>
      <c r="E8933" s="2"/>
    </row>
    <row r="8934" spans="2:5" x14ac:dyDescent="0.35">
      <c r="B8934" s="42"/>
      <c r="C8934" s="2"/>
      <c r="E8934" s="2"/>
    </row>
    <row r="8935" spans="2:5" x14ac:dyDescent="0.35">
      <c r="B8935" s="42"/>
      <c r="C8935" s="2"/>
      <c r="E8935" s="2"/>
    </row>
    <row r="8936" spans="2:5" x14ac:dyDescent="0.35">
      <c r="B8936" s="42"/>
      <c r="C8936" s="2"/>
      <c r="E8936" s="2"/>
    </row>
    <row r="8937" spans="2:5" x14ac:dyDescent="0.35">
      <c r="B8937" s="42"/>
      <c r="C8937" s="2"/>
      <c r="E8937" s="2"/>
    </row>
    <row r="8938" spans="2:5" x14ac:dyDescent="0.35">
      <c r="B8938" s="42"/>
      <c r="C8938" s="2"/>
      <c r="E8938" s="2"/>
    </row>
    <row r="8939" spans="2:5" x14ac:dyDescent="0.35">
      <c r="B8939" s="42"/>
      <c r="C8939" s="2"/>
      <c r="E8939" s="2"/>
    </row>
    <row r="8940" spans="2:5" x14ac:dyDescent="0.35">
      <c r="B8940" s="42"/>
      <c r="C8940" s="2"/>
      <c r="E8940" s="2"/>
    </row>
    <row r="8941" spans="2:5" x14ac:dyDescent="0.35">
      <c r="B8941" s="42"/>
      <c r="C8941" s="2"/>
      <c r="E8941" s="2"/>
    </row>
    <row r="8942" spans="2:5" x14ac:dyDescent="0.35">
      <c r="B8942" s="42"/>
      <c r="C8942" s="2"/>
      <c r="E8942" s="2"/>
    </row>
    <row r="8943" spans="2:5" x14ac:dyDescent="0.35">
      <c r="B8943" s="42"/>
      <c r="C8943" s="2"/>
      <c r="E8943" s="2"/>
    </row>
    <row r="8944" spans="2:5" x14ac:dyDescent="0.35">
      <c r="B8944" s="42"/>
      <c r="C8944" s="2"/>
      <c r="E8944" s="2"/>
    </row>
    <row r="8945" spans="2:5" x14ac:dyDescent="0.35">
      <c r="B8945" s="42"/>
      <c r="C8945" s="2"/>
      <c r="E8945" s="2"/>
    </row>
    <row r="8946" spans="2:5" x14ac:dyDescent="0.35">
      <c r="B8946" s="42"/>
      <c r="C8946" s="2"/>
      <c r="E8946" s="2"/>
    </row>
    <row r="8947" spans="2:5" x14ac:dyDescent="0.35">
      <c r="B8947" s="42"/>
      <c r="C8947" s="2"/>
      <c r="E8947" s="2"/>
    </row>
    <row r="8948" spans="2:5" x14ac:dyDescent="0.35">
      <c r="B8948" s="42"/>
      <c r="C8948" s="2"/>
      <c r="E8948" s="2"/>
    </row>
    <row r="8949" spans="2:5" x14ac:dyDescent="0.35">
      <c r="B8949" s="42"/>
      <c r="C8949" s="2"/>
      <c r="E8949" s="2"/>
    </row>
    <row r="8950" spans="2:5" x14ac:dyDescent="0.35">
      <c r="B8950" s="42"/>
      <c r="C8950" s="2"/>
      <c r="E8950" s="2"/>
    </row>
    <row r="8951" spans="2:5" x14ac:dyDescent="0.35">
      <c r="B8951" s="42"/>
      <c r="C8951" s="2"/>
      <c r="E8951" s="2"/>
    </row>
    <row r="8952" spans="2:5" x14ac:dyDescent="0.35">
      <c r="B8952" s="42"/>
      <c r="C8952" s="2"/>
      <c r="E8952" s="2"/>
    </row>
    <row r="8953" spans="2:5" x14ac:dyDescent="0.35">
      <c r="B8953" s="42"/>
      <c r="C8953" s="2"/>
      <c r="E8953" s="2"/>
    </row>
    <row r="8954" spans="2:5" x14ac:dyDescent="0.35">
      <c r="B8954" s="42"/>
      <c r="C8954" s="2"/>
      <c r="E8954" s="2"/>
    </row>
    <row r="8955" spans="2:5" x14ac:dyDescent="0.35">
      <c r="B8955" s="42"/>
      <c r="C8955" s="2"/>
      <c r="E8955" s="2"/>
    </row>
    <row r="8956" spans="2:5" x14ac:dyDescent="0.35">
      <c r="B8956" s="42"/>
      <c r="C8956" s="2"/>
      <c r="E8956" s="2"/>
    </row>
    <row r="8957" spans="2:5" x14ac:dyDescent="0.35">
      <c r="B8957" s="42"/>
      <c r="C8957" s="2"/>
      <c r="E8957" s="2"/>
    </row>
    <row r="8958" spans="2:5" x14ac:dyDescent="0.35">
      <c r="B8958" s="42"/>
      <c r="C8958" s="2"/>
      <c r="E8958" s="2"/>
    </row>
    <row r="8959" spans="2:5" x14ac:dyDescent="0.35">
      <c r="B8959" s="42"/>
      <c r="C8959" s="2"/>
      <c r="E8959" s="2"/>
    </row>
    <row r="8960" spans="2:5" x14ac:dyDescent="0.35">
      <c r="B8960" s="42"/>
      <c r="C8960" s="2"/>
      <c r="E8960" s="2"/>
    </row>
    <row r="8961" spans="2:5" x14ac:dyDescent="0.35">
      <c r="B8961" s="42"/>
      <c r="C8961" s="2"/>
      <c r="E8961" s="2"/>
    </row>
    <row r="8962" spans="2:5" x14ac:dyDescent="0.35">
      <c r="B8962" s="42"/>
      <c r="C8962" s="2"/>
      <c r="E8962" s="2"/>
    </row>
    <row r="8963" spans="2:5" x14ac:dyDescent="0.35">
      <c r="B8963" s="42"/>
      <c r="C8963" s="2"/>
      <c r="E8963" s="2"/>
    </row>
    <row r="8964" spans="2:5" x14ac:dyDescent="0.35">
      <c r="B8964" s="42"/>
      <c r="C8964" s="2"/>
      <c r="E8964" s="2"/>
    </row>
    <row r="8965" spans="2:5" x14ac:dyDescent="0.35">
      <c r="B8965" s="42"/>
      <c r="C8965" s="2"/>
      <c r="E8965" s="2"/>
    </row>
    <row r="8966" spans="2:5" x14ac:dyDescent="0.35">
      <c r="B8966" s="42"/>
      <c r="C8966" s="2"/>
      <c r="E8966" s="2"/>
    </row>
    <row r="8967" spans="2:5" x14ac:dyDescent="0.35">
      <c r="B8967" s="42"/>
      <c r="C8967" s="2"/>
      <c r="E8967" s="2"/>
    </row>
    <row r="8968" spans="2:5" x14ac:dyDescent="0.35">
      <c r="B8968" s="42"/>
      <c r="C8968" s="2"/>
      <c r="E8968" s="2"/>
    </row>
    <row r="8969" spans="2:5" x14ac:dyDescent="0.35">
      <c r="B8969" s="42"/>
      <c r="C8969" s="2"/>
      <c r="E8969" s="2"/>
    </row>
    <row r="8970" spans="2:5" x14ac:dyDescent="0.35">
      <c r="B8970" s="42"/>
      <c r="C8970" s="2"/>
      <c r="E8970" s="2"/>
    </row>
    <row r="8971" spans="2:5" x14ac:dyDescent="0.35">
      <c r="B8971" s="42"/>
      <c r="C8971" s="2"/>
      <c r="E8971" s="2"/>
    </row>
    <row r="8972" spans="2:5" x14ac:dyDescent="0.35">
      <c r="B8972" s="42"/>
      <c r="C8972" s="2"/>
      <c r="E8972" s="2"/>
    </row>
    <row r="8973" spans="2:5" x14ac:dyDescent="0.35">
      <c r="B8973" s="42"/>
      <c r="C8973" s="2"/>
      <c r="E8973" s="2"/>
    </row>
    <row r="8974" spans="2:5" x14ac:dyDescent="0.35">
      <c r="B8974" s="42"/>
      <c r="C8974" s="2"/>
      <c r="E8974" s="2"/>
    </row>
    <row r="8975" spans="2:5" x14ac:dyDescent="0.35">
      <c r="B8975" s="42"/>
      <c r="C8975" s="2"/>
      <c r="E8975" s="2"/>
    </row>
    <row r="8976" spans="2:5" x14ac:dyDescent="0.35">
      <c r="B8976" s="42"/>
      <c r="C8976" s="2"/>
      <c r="E8976" s="2"/>
    </row>
    <row r="8977" spans="2:5" x14ac:dyDescent="0.35">
      <c r="B8977" s="42"/>
      <c r="C8977" s="2"/>
      <c r="E8977" s="2"/>
    </row>
    <row r="8978" spans="2:5" x14ac:dyDescent="0.35">
      <c r="B8978" s="42"/>
      <c r="C8978" s="2"/>
      <c r="E8978" s="2"/>
    </row>
    <row r="8979" spans="2:5" x14ac:dyDescent="0.35">
      <c r="B8979" s="42"/>
      <c r="C8979" s="2"/>
      <c r="E8979" s="2"/>
    </row>
    <row r="8980" spans="2:5" x14ac:dyDescent="0.35">
      <c r="B8980" s="42"/>
      <c r="C8980" s="2"/>
      <c r="E8980" s="2"/>
    </row>
    <row r="8981" spans="2:5" x14ac:dyDescent="0.35">
      <c r="B8981" s="42"/>
      <c r="C8981" s="2"/>
      <c r="E8981" s="2"/>
    </row>
    <row r="8982" spans="2:5" x14ac:dyDescent="0.35">
      <c r="B8982" s="42"/>
      <c r="C8982" s="2"/>
      <c r="E8982" s="2"/>
    </row>
    <row r="8983" spans="2:5" x14ac:dyDescent="0.35">
      <c r="B8983" s="42"/>
      <c r="C8983" s="2"/>
      <c r="E8983" s="2"/>
    </row>
    <row r="8984" spans="2:5" x14ac:dyDescent="0.35">
      <c r="B8984" s="42"/>
      <c r="C8984" s="2"/>
      <c r="E8984" s="2"/>
    </row>
    <row r="8985" spans="2:5" x14ac:dyDescent="0.35">
      <c r="B8985" s="42"/>
      <c r="C8985" s="2"/>
      <c r="E8985" s="2"/>
    </row>
    <row r="8986" spans="2:5" x14ac:dyDescent="0.35">
      <c r="B8986" s="42"/>
      <c r="C8986" s="2"/>
      <c r="E8986" s="2"/>
    </row>
    <row r="8987" spans="2:5" x14ac:dyDescent="0.35">
      <c r="B8987" s="42"/>
      <c r="C8987" s="2"/>
      <c r="E8987" s="2"/>
    </row>
    <row r="8988" spans="2:5" x14ac:dyDescent="0.35">
      <c r="B8988" s="42"/>
      <c r="C8988" s="2"/>
      <c r="E8988" s="2"/>
    </row>
    <row r="8989" spans="2:5" x14ac:dyDescent="0.35">
      <c r="B8989" s="42"/>
      <c r="C8989" s="2"/>
      <c r="E8989" s="2"/>
    </row>
    <row r="8990" spans="2:5" x14ac:dyDescent="0.35">
      <c r="B8990" s="42"/>
      <c r="C8990" s="2"/>
      <c r="E8990" s="2"/>
    </row>
    <row r="8991" spans="2:5" x14ac:dyDescent="0.35">
      <c r="B8991" s="42"/>
      <c r="C8991" s="2"/>
      <c r="E8991" s="2"/>
    </row>
    <row r="8992" spans="2:5" x14ac:dyDescent="0.35">
      <c r="B8992" s="42"/>
      <c r="C8992" s="2"/>
      <c r="E8992" s="2"/>
    </row>
    <row r="8993" spans="2:5" x14ac:dyDescent="0.35">
      <c r="B8993" s="42"/>
      <c r="C8993" s="2"/>
      <c r="E8993" s="2"/>
    </row>
    <row r="8994" spans="2:5" x14ac:dyDescent="0.35">
      <c r="B8994" s="42"/>
      <c r="C8994" s="2"/>
      <c r="E8994" s="2"/>
    </row>
    <row r="8995" spans="2:5" x14ac:dyDescent="0.35">
      <c r="B8995" s="42"/>
      <c r="C8995" s="2"/>
      <c r="E8995" s="2"/>
    </row>
    <row r="8996" spans="2:5" x14ac:dyDescent="0.35">
      <c r="B8996" s="42"/>
      <c r="C8996" s="2"/>
      <c r="E8996" s="2"/>
    </row>
    <row r="8997" spans="2:5" x14ac:dyDescent="0.35">
      <c r="B8997" s="42"/>
      <c r="C8997" s="2"/>
      <c r="E8997" s="2"/>
    </row>
    <row r="8998" spans="2:5" x14ac:dyDescent="0.35">
      <c r="B8998" s="42"/>
      <c r="C8998" s="2"/>
      <c r="E8998" s="2"/>
    </row>
    <row r="8999" spans="2:5" x14ac:dyDescent="0.35">
      <c r="B8999" s="42"/>
      <c r="C8999" s="2"/>
      <c r="E8999" s="2"/>
    </row>
    <row r="9000" spans="2:5" x14ac:dyDescent="0.35">
      <c r="B9000" s="42"/>
      <c r="C9000" s="2"/>
      <c r="E9000" s="2"/>
    </row>
    <row r="9001" spans="2:5" x14ac:dyDescent="0.35">
      <c r="B9001" s="42"/>
      <c r="C9001" s="2"/>
      <c r="E9001" s="2"/>
    </row>
    <row r="9002" spans="2:5" x14ac:dyDescent="0.35">
      <c r="B9002" s="42"/>
      <c r="C9002" s="2"/>
      <c r="E9002" s="2"/>
    </row>
    <row r="9003" spans="2:5" x14ac:dyDescent="0.35">
      <c r="B9003" s="42"/>
      <c r="C9003" s="2"/>
      <c r="E9003" s="2"/>
    </row>
    <row r="9004" spans="2:5" x14ac:dyDescent="0.35">
      <c r="B9004" s="42"/>
      <c r="C9004" s="2"/>
      <c r="E9004" s="2"/>
    </row>
    <row r="9005" spans="2:5" x14ac:dyDescent="0.35">
      <c r="B9005" s="42"/>
      <c r="C9005" s="2"/>
      <c r="E9005" s="2"/>
    </row>
    <row r="9006" spans="2:5" x14ac:dyDescent="0.35">
      <c r="B9006" s="42"/>
      <c r="C9006" s="2"/>
      <c r="E9006" s="2"/>
    </row>
    <row r="9007" spans="2:5" x14ac:dyDescent="0.35">
      <c r="B9007" s="42"/>
      <c r="C9007" s="2"/>
      <c r="E9007" s="2"/>
    </row>
    <row r="9008" spans="2:5" x14ac:dyDescent="0.35">
      <c r="B9008" s="42"/>
      <c r="C9008" s="2"/>
      <c r="E9008" s="2"/>
    </row>
    <row r="9009" spans="2:5" x14ac:dyDescent="0.35">
      <c r="B9009" s="42"/>
      <c r="C9009" s="2"/>
      <c r="E9009" s="2"/>
    </row>
    <row r="9010" spans="2:5" x14ac:dyDescent="0.35">
      <c r="B9010" s="42"/>
      <c r="C9010" s="2"/>
      <c r="E9010" s="2"/>
    </row>
    <row r="9011" spans="2:5" x14ac:dyDescent="0.35">
      <c r="B9011" s="42"/>
      <c r="C9011" s="2"/>
      <c r="E9011" s="2"/>
    </row>
    <row r="9012" spans="2:5" x14ac:dyDescent="0.35">
      <c r="B9012" s="42"/>
      <c r="C9012" s="2"/>
      <c r="E9012" s="2"/>
    </row>
    <row r="9013" spans="2:5" x14ac:dyDescent="0.35">
      <c r="B9013" s="42"/>
      <c r="C9013" s="2"/>
      <c r="E9013" s="2"/>
    </row>
    <row r="9014" spans="2:5" x14ac:dyDescent="0.35">
      <c r="B9014" s="42"/>
      <c r="C9014" s="2"/>
      <c r="E9014" s="2"/>
    </row>
    <row r="9015" spans="2:5" x14ac:dyDescent="0.35">
      <c r="B9015" s="42"/>
      <c r="C9015" s="2"/>
      <c r="E9015" s="2"/>
    </row>
    <row r="9016" spans="2:5" x14ac:dyDescent="0.35">
      <c r="B9016" s="42"/>
      <c r="C9016" s="2"/>
      <c r="E9016" s="2"/>
    </row>
    <row r="9017" spans="2:5" x14ac:dyDescent="0.35">
      <c r="B9017" s="42"/>
      <c r="C9017" s="2"/>
      <c r="E9017" s="2"/>
    </row>
    <row r="9018" spans="2:5" x14ac:dyDescent="0.35">
      <c r="B9018" s="42"/>
      <c r="C9018" s="2"/>
      <c r="E9018" s="2"/>
    </row>
    <row r="9019" spans="2:5" x14ac:dyDescent="0.35">
      <c r="B9019" s="42"/>
      <c r="C9019" s="2"/>
      <c r="E9019" s="2"/>
    </row>
    <row r="9020" spans="2:5" x14ac:dyDescent="0.35">
      <c r="B9020" s="42"/>
      <c r="C9020" s="2"/>
      <c r="E9020" s="2"/>
    </row>
    <row r="9021" spans="2:5" x14ac:dyDescent="0.35">
      <c r="B9021" s="42"/>
      <c r="C9021" s="2"/>
      <c r="E9021" s="2"/>
    </row>
    <row r="9022" spans="2:5" x14ac:dyDescent="0.35">
      <c r="B9022" s="42"/>
      <c r="C9022" s="2"/>
      <c r="E9022" s="2"/>
    </row>
    <row r="9023" spans="2:5" x14ac:dyDescent="0.35">
      <c r="B9023" s="42"/>
      <c r="C9023" s="2"/>
      <c r="E9023" s="2"/>
    </row>
    <row r="9024" spans="2:5" x14ac:dyDescent="0.35">
      <c r="B9024" s="42"/>
      <c r="C9024" s="2"/>
      <c r="E9024" s="2"/>
    </row>
    <row r="9025" spans="2:5" x14ac:dyDescent="0.35">
      <c r="B9025" s="42"/>
      <c r="C9025" s="2"/>
      <c r="E9025" s="2"/>
    </row>
    <row r="9026" spans="2:5" x14ac:dyDescent="0.35">
      <c r="B9026" s="42"/>
      <c r="C9026" s="2"/>
      <c r="E9026" s="2"/>
    </row>
    <row r="9027" spans="2:5" x14ac:dyDescent="0.35">
      <c r="B9027" s="42"/>
      <c r="C9027" s="2"/>
      <c r="E9027" s="2"/>
    </row>
    <row r="9028" spans="2:5" x14ac:dyDescent="0.35">
      <c r="B9028" s="42"/>
      <c r="C9028" s="2"/>
      <c r="E9028" s="2"/>
    </row>
    <row r="9029" spans="2:5" x14ac:dyDescent="0.35">
      <c r="B9029" s="42"/>
      <c r="C9029" s="2"/>
      <c r="E9029" s="2"/>
    </row>
    <row r="9030" spans="2:5" x14ac:dyDescent="0.35">
      <c r="B9030" s="42"/>
      <c r="C9030" s="2"/>
      <c r="E9030" s="2"/>
    </row>
    <row r="9031" spans="2:5" x14ac:dyDescent="0.35">
      <c r="B9031" s="42"/>
      <c r="C9031" s="2"/>
      <c r="E9031" s="2"/>
    </row>
    <row r="9032" spans="2:5" x14ac:dyDescent="0.35">
      <c r="B9032" s="42"/>
      <c r="C9032" s="2"/>
      <c r="E9032" s="2"/>
    </row>
    <row r="9033" spans="2:5" x14ac:dyDescent="0.35">
      <c r="B9033" s="42"/>
      <c r="C9033" s="2"/>
      <c r="E9033" s="2"/>
    </row>
    <row r="9034" spans="2:5" x14ac:dyDescent="0.35">
      <c r="B9034" s="42"/>
      <c r="C9034" s="2"/>
      <c r="E9034" s="2"/>
    </row>
    <row r="9035" spans="2:5" x14ac:dyDescent="0.35">
      <c r="B9035" s="42"/>
      <c r="C9035" s="2"/>
      <c r="E9035" s="2"/>
    </row>
    <row r="9036" spans="2:5" x14ac:dyDescent="0.35">
      <c r="B9036" s="42"/>
      <c r="C9036" s="2"/>
      <c r="E9036" s="2"/>
    </row>
    <row r="9037" spans="2:5" x14ac:dyDescent="0.35">
      <c r="B9037" s="42"/>
      <c r="C9037" s="2"/>
      <c r="E9037" s="2"/>
    </row>
    <row r="9038" spans="2:5" x14ac:dyDescent="0.35">
      <c r="B9038" s="42"/>
      <c r="C9038" s="2"/>
      <c r="E9038" s="2"/>
    </row>
    <row r="9039" spans="2:5" x14ac:dyDescent="0.35">
      <c r="B9039" s="42"/>
      <c r="C9039" s="2"/>
      <c r="E9039" s="2"/>
    </row>
    <row r="9040" spans="2:5" x14ac:dyDescent="0.35">
      <c r="B9040" s="42"/>
      <c r="C9040" s="2"/>
      <c r="E9040" s="2"/>
    </row>
    <row r="9041" spans="2:5" x14ac:dyDescent="0.35">
      <c r="B9041" s="42"/>
      <c r="C9041" s="2"/>
      <c r="E9041" s="2"/>
    </row>
    <row r="9042" spans="2:5" x14ac:dyDescent="0.35">
      <c r="B9042" s="42"/>
      <c r="C9042" s="2"/>
      <c r="E9042" s="2"/>
    </row>
    <row r="9043" spans="2:5" x14ac:dyDescent="0.35">
      <c r="B9043" s="42"/>
      <c r="C9043" s="2"/>
      <c r="E9043" s="2"/>
    </row>
    <row r="9044" spans="2:5" x14ac:dyDescent="0.35">
      <c r="B9044" s="42"/>
      <c r="C9044" s="2"/>
      <c r="E9044" s="2"/>
    </row>
    <row r="9045" spans="2:5" x14ac:dyDescent="0.35">
      <c r="B9045" s="42"/>
      <c r="C9045" s="2"/>
      <c r="E9045" s="2"/>
    </row>
    <row r="9046" spans="2:5" x14ac:dyDescent="0.35">
      <c r="B9046" s="42"/>
      <c r="C9046" s="2"/>
      <c r="E9046" s="2"/>
    </row>
    <row r="9047" spans="2:5" x14ac:dyDescent="0.35">
      <c r="B9047" s="42"/>
      <c r="C9047" s="2"/>
      <c r="E9047" s="2"/>
    </row>
    <row r="9048" spans="2:5" x14ac:dyDescent="0.35">
      <c r="B9048" s="42"/>
      <c r="C9048" s="2"/>
      <c r="E9048" s="2"/>
    </row>
    <row r="9049" spans="2:5" x14ac:dyDescent="0.35">
      <c r="B9049" s="42"/>
      <c r="C9049" s="2"/>
      <c r="E9049" s="2"/>
    </row>
    <row r="9050" spans="2:5" x14ac:dyDescent="0.35">
      <c r="B9050" s="42"/>
      <c r="C9050" s="2"/>
      <c r="E9050" s="2"/>
    </row>
    <row r="9051" spans="2:5" x14ac:dyDescent="0.35">
      <c r="B9051" s="42"/>
      <c r="C9051" s="2"/>
      <c r="E9051" s="2"/>
    </row>
    <row r="9052" spans="2:5" x14ac:dyDescent="0.35">
      <c r="B9052" s="42"/>
      <c r="C9052" s="2"/>
      <c r="E9052" s="2"/>
    </row>
    <row r="9053" spans="2:5" x14ac:dyDescent="0.35">
      <c r="B9053" s="42"/>
      <c r="C9053" s="2"/>
      <c r="E9053" s="2"/>
    </row>
    <row r="9054" spans="2:5" x14ac:dyDescent="0.35">
      <c r="B9054" s="42"/>
      <c r="C9054" s="2"/>
      <c r="E9054" s="2"/>
    </row>
    <row r="9055" spans="2:5" x14ac:dyDescent="0.35">
      <c r="B9055" s="42"/>
      <c r="C9055" s="2"/>
      <c r="E9055" s="2"/>
    </row>
    <row r="9056" spans="2:5" x14ac:dyDescent="0.35">
      <c r="B9056" s="42"/>
      <c r="C9056" s="2"/>
      <c r="E9056" s="2"/>
    </row>
    <row r="9057" spans="2:5" x14ac:dyDescent="0.35">
      <c r="B9057" s="42"/>
      <c r="C9057" s="2"/>
      <c r="E9057" s="2"/>
    </row>
    <row r="9058" spans="2:5" x14ac:dyDescent="0.35">
      <c r="B9058" s="42"/>
      <c r="C9058" s="2"/>
      <c r="E9058" s="2"/>
    </row>
    <row r="9059" spans="2:5" x14ac:dyDescent="0.35">
      <c r="B9059" s="42"/>
      <c r="C9059" s="2"/>
      <c r="E9059" s="2"/>
    </row>
    <row r="9060" spans="2:5" x14ac:dyDescent="0.35">
      <c r="B9060" s="42"/>
      <c r="C9060" s="2"/>
      <c r="E9060" s="2"/>
    </row>
    <row r="9061" spans="2:5" x14ac:dyDescent="0.35">
      <c r="B9061" s="42"/>
      <c r="C9061" s="2"/>
      <c r="E9061" s="2"/>
    </row>
    <row r="9062" spans="2:5" x14ac:dyDescent="0.35">
      <c r="B9062" s="42"/>
      <c r="C9062" s="2"/>
      <c r="E9062" s="2"/>
    </row>
    <row r="9063" spans="2:5" x14ac:dyDescent="0.35">
      <c r="B9063" s="42"/>
      <c r="C9063" s="2"/>
      <c r="E9063" s="2"/>
    </row>
    <row r="9064" spans="2:5" x14ac:dyDescent="0.35">
      <c r="B9064" s="42"/>
      <c r="C9064" s="2"/>
      <c r="E9064" s="2"/>
    </row>
    <row r="9065" spans="2:5" x14ac:dyDescent="0.35">
      <c r="B9065" s="42"/>
      <c r="C9065" s="2"/>
      <c r="E9065" s="2"/>
    </row>
    <row r="9066" spans="2:5" x14ac:dyDescent="0.35">
      <c r="B9066" s="42"/>
      <c r="C9066" s="2"/>
      <c r="E9066" s="2"/>
    </row>
    <row r="9067" spans="2:5" x14ac:dyDescent="0.35">
      <c r="B9067" s="42"/>
      <c r="C9067" s="2"/>
      <c r="E9067" s="2"/>
    </row>
    <row r="9068" spans="2:5" x14ac:dyDescent="0.35">
      <c r="B9068" s="42"/>
      <c r="C9068" s="2"/>
      <c r="E9068" s="2"/>
    </row>
    <row r="9069" spans="2:5" x14ac:dyDescent="0.35">
      <c r="B9069" s="42"/>
      <c r="C9069" s="2"/>
      <c r="E9069" s="2"/>
    </row>
    <row r="9070" spans="2:5" x14ac:dyDescent="0.35">
      <c r="B9070" s="42"/>
      <c r="C9070" s="2"/>
      <c r="E9070" s="2"/>
    </row>
    <row r="9071" spans="2:5" x14ac:dyDescent="0.35">
      <c r="B9071" s="42"/>
      <c r="C9071" s="2"/>
      <c r="E9071" s="2"/>
    </row>
    <row r="9072" spans="2:5" x14ac:dyDescent="0.35">
      <c r="B9072" s="42"/>
      <c r="C9072" s="2"/>
      <c r="E9072" s="2"/>
    </row>
    <row r="9073" spans="2:5" x14ac:dyDescent="0.35">
      <c r="B9073" s="42"/>
      <c r="C9073" s="2"/>
      <c r="E9073" s="2"/>
    </row>
    <row r="9074" spans="2:5" x14ac:dyDescent="0.35">
      <c r="B9074" s="42"/>
      <c r="C9074" s="2"/>
      <c r="E9074" s="2"/>
    </row>
    <row r="9075" spans="2:5" x14ac:dyDescent="0.35">
      <c r="B9075" s="42"/>
      <c r="C9075" s="2"/>
      <c r="E9075" s="2"/>
    </row>
    <row r="9076" spans="2:5" x14ac:dyDescent="0.35">
      <c r="B9076" s="42"/>
      <c r="C9076" s="2"/>
      <c r="E9076" s="2"/>
    </row>
    <row r="9077" spans="2:5" x14ac:dyDescent="0.35">
      <c r="B9077" s="42"/>
      <c r="C9077" s="2"/>
      <c r="E9077" s="2"/>
    </row>
    <row r="9078" spans="2:5" x14ac:dyDescent="0.35">
      <c r="B9078" s="42"/>
      <c r="C9078" s="2"/>
      <c r="E9078" s="2"/>
    </row>
    <row r="9079" spans="2:5" x14ac:dyDescent="0.35">
      <c r="B9079" s="42"/>
      <c r="C9079" s="2"/>
      <c r="E9079" s="2"/>
    </row>
    <row r="9080" spans="2:5" x14ac:dyDescent="0.35">
      <c r="B9080" s="42"/>
      <c r="C9080" s="2"/>
      <c r="E9080" s="2"/>
    </row>
    <row r="9081" spans="2:5" x14ac:dyDescent="0.35">
      <c r="B9081" s="42"/>
      <c r="C9081" s="2"/>
      <c r="E9081" s="2"/>
    </row>
    <row r="9082" spans="2:5" x14ac:dyDescent="0.35">
      <c r="B9082" s="42"/>
      <c r="C9082" s="2"/>
      <c r="E9082" s="2"/>
    </row>
    <row r="9083" spans="2:5" x14ac:dyDescent="0.35">
      <c r="B9083" s="42"/>
      <c r="C9083" s="2"/>
      <c r="E9083" s="2"/>
    </row>
    <row r="9084" spans="2:5" x14ac:dyDescent="0.35">
      <c r="B9084" s="42"/>
      <c r="C9084" s="2"/>
      <c r="E9084" s="2"/>
    </row>
    <row r="9085" spans="2:5" x14ac:dyDescent="0.35">
      <c r="B9085" s="42"/>
      <c r="C9085" s="2"/>
      <c r="E9085" s="2"/>
    </row>
    <row r="9086" spans="2:5" x14ac:dyDescent="0.35">
      <c r="B9086" s="42"/>
      <c r="C9086" s="2"/>
      <c r="E9086" s="2"/>
    </row>
    <row r="9087" spans="2:5" x14ac:dyDescent="0.35">
      <c r="B9087" s="42"/>
      <c r="C9087" s="2"/>
      <c r="E9087" s="2"/>
    </row>
    <row r="9088" spans="2:5" x14ac:dyDescent="0.35">
      <c r="B9088" s="42"/>
      <c r="C9088" s="2"/>
      <c r="E9088" s="2"/>
    </row>
    <row r="9089" spans="2:5" x14ac:dyDescent="0.35">
      <c r="B9089" s="42"/>
      <c r="C9089" s="2"/>
      <c r="E9089" s="2"/>
    </row>
    <row r="9090" spans="2:5" x14ac:dyDescent="0.35">
      <c r="B9090" s="42"/>
      <c r="C9090" s="2"/>
      <c r="E9090" s="2"/>
    </row>
    <row r="9091" spans="2:5" x14ac:dyDescent="0.35">
      <c r="B9091" s="42"/>
      <c r="C9091" s="2"/>
      <c r="E9091" s="2"/>
    </row>
    <row r="9092" spans="2:5" x14ac:dyDescent="0.35">
      <c r="B9092" s="42"/>
      <c r="C9092" s="2"/>
      <c r="E9092" s="2"/>
    </row>
    <row r="9093" spans="2:5" x14ac:dyDescent="0.35">
      <c r="B9093" s="42"/>
      <c r="C9093" s="2"/>
      <c r="E9093" s="2"/>
    </row>
    <row r="9094" spans="2:5" x14ac:dyDescent="0.35">
      <c r="B9094" s="42"/>
      <c r="C9094" s="2"/>
      <c r="E9094" s="2"/>
    </row>
    <row r="9095" spans="2:5" x14ac:dyDescent="0.35">
      <c r="B9095" s="42"/>
      <c r="C9095" s="2"/>
      <c r="E9095" s="2"/>
    </row>
    <row r="9096" spans="2:5" x14ac:dyDescent="0.35">
      <c r="B9096" s="42"/>
      <c r="C9096" s="2"/>
      <c r="E9096" s="2"/>
    </row>
    <row r="9097" spans="2:5" x14ac:dyDescent="0.35">
      <c r="B9097" s="42"/>
      <c r="C9097" s="2"/>
      <c r="E9097" s="2"/>
    </row>
    <row r="9098" spans="2:5" x14ac:dyDescent="0.35">
      <c r="B9098" s="42"/>
      <c r="C9098" s="2"/>
      <c r="E9098" s="2"/>
    </row>
    <row r="9099" spans="2:5" x14ac:dyDescent="0.35">
      <c r="B9099" s="42"/>
      <c r="C9099" s="2"/>
      <c r="E9099" s="2"/>
    </row>
    <row r="9100" spans="2:5" x14ac:dyDescent="0.35">
      <c r="B9100" s="42"/>
      <c r="C9100" s="2"/>
      <c r="E9100" s="2"/>
    </row>
    <row r="9101" spans="2:5" x14ac:dyDescent="0.35">
      <c r="B9101" s="42"/>
      <c r="C9101" s="2"/>
      <c r="E9101" s="2"/>
    </row>
    <row r="9102" spans="2:5" x14ac:dyDescent="0.35">
      <c r="B9102" s="42"/>
      <c r="C9102" s="2"/>
      <c r="E9102" s="2"/>
    </row>
    <row r="9103" spans="2:5" x14ac:dyDescent="0.35">
      <c r="B9103" s="42"/>
      <c r="C9103" s="2"/>
      <c r="E9103" s="2"/>
    </row>
    <row r="9104" spans="2:5" x14ac:dyDescent="0.35">
      <c r="B9104" s="42"/>
      <c r="C9104" s="2"/>
      <c r="E9104" s="2"/>
    </row>
    <row r="9105" spans="2:5" x14ac:dyDescent="0.35">
      <c r="B9105" s="42"/>
      <c r="C9105" s="2"/>
      <c r="E9105" s="2"/>
    </row>
    <row r="9106" spans="2:5" x14ac:dyDescent="0.35">
      <c r="B9106" s="42"/>
      <c r="C9106" s="2"/>
      <c r="E9106" s="2"/>
    </row>
    <row r="9107" spans="2:5" x14ac:dyDescent="0.35">
      <c r="B9107" s="42"/>
      <c r="C9107" s="2"/>
      <c r="E9107" s="2"/>
    </row>
    <row r="9108" spans="2:5" x14ac:dyDescent="0.35">
      <c r="B9108" s="42"/>
      <c r="C9108" s="2"/>
      <c r="E9108" s="2"/>
    </row>
    <row r="9109" spans="2:5" x14ac:dyDescent="0.35">
      <c r="B9109" s="42"/>
      <c r="C9109" s="2"/>
      <c r="E9109" s="2"/>
    </row>
    <row r="9110" spans="2:5" x14ac:dyDescent="0.35">
      <c r="B9110" s="42"/>
      <c r="C9110" s="2"/>
      <c r="E9110" s="2"/>
    </row>
    <row r="9111" spans="2:5" x14ac:dyDescent="0.35">
      <c r="B9111" s="42"/>
      <c r="C9111" s="2"/>
      <c r="E9111" s="2"/>
    </row>
    <row r="9112" spans="2:5" x14ac:dyDescent="0.35">
      <c r="B9112" s="42"/>
      <c r="C9112" s="2"/>
      <c r="E9112" s="2"/>
    </row>
    <row r="9113" spans="2:5" x14ac:dyDescent="0.35">
      <c r="B9113" s="42"/>
      <c r="C9113" s="2"/>
      <c r="E9113" s="2"/>
    </row>
    <row r="9114" spans="2:5" x14ac:dyDescent="0.35">
      <c r="B9114" s="42"/>
      <c r="C9114" s="2"/>
      <c r="E9114" s="2"/>
    </row>
    <row r="9115" spans="2:5" x14ac:dyDescent="0.35">
      <c r="B9115" s="42"/>
      <c r="C9115" s="2"/>
      <c r="E9115" s="2"/>
    </row>
    <row r="9116" spans="2:5" x14ac:dyDescent="0.35">
      <c r="B9116" s="42"/>
      <c r="C9116" s="2"/>
      <c r="E9116" s="2"/>
    </row>
    <row r="9117" spans="2:5" x14ac:dyDescent="0.35">
      <c r="B9117" s="42"/>
      <c r="C9117" s="2"/>
      <c r="E9117" s="2"/>
    </row>
    <row r="9118" spans="2:5" x14ac:dyDescent="0.35">
      <c r="B9118" s="42"/>
      <c r="C9118" s="2"/>
      <c r="E9118" s="2"/>
    </row>
    <row r="9119" spans="2:5" x14ac:dyDescent="0.35">
      <c r="B9119" s="42"/>
      <c r="C9119" s="2"/>
      <c r="E9119" s="2"/>
    </row>
    <row r="9120" spans="2:5" x14ac:dyDescent="0.35">
      <c r="B9120" s="42"/>
      <c r="C9120" s="2"/>
      <c r="E9120" s="2"/>
    </row>
    <row r="9121" spans="2:5" x14ac:dyDescent="0.35">
      <c r="B9121" s="42"/>
      <c r="C9121" s="2"/>
      <c r="E9121" s="2"/>
    </row>
    <row r="9122" spans="2:5" x14ac:dyDescent="0.35">
      <c r="B9122" s="42"/>
      <c r="C9122" s="2"/>
      <c r="E9122" s="2"/>
    </row>
    <row r="9123" spans="2:5" x14ac:dyDescent="0.35">
      <c r="B9123" s="42"/>
      <c r="C9123" s="2"/>
      <c r="E9123" s="2"/>
    </row>
    <row r="9124" spans="2:5" x14ac:dyDescent="0.35">
      <c r="B9124" s="42"/>
      <c r="C9124" s="2"/>
      <c r="E9124" s="2"/>
    </row>
    <row r="9125" spans="2:5" x14ac:dyDescent="0.35">
      <c r="B9125" s="42"/>
      <c r="C9125" s="2"/>
      <c r="E9125" s="2"/>
    </row>
    <row r="9126" spans="2:5" x14ac:dyDescent="0.35">
      <c r="B9126" s="42"/>
      <c r="C9126" s="2"/>
      <c r="E9126" s="2"/>
    </row>
    <row r="9127" spans="2:5" x14ac:dyDescent="0.35">
      <c r="B9127" s="42"/>
      <c r="C9127" s="2"/>
      <c r="E9127" s="2"/>
    </row>
    <row r="9128" spans="2:5" x14ac:dyDescent="0.35">
      <c r="B9128" s="42"/>
      <c r="C9128" s="2"/>
      <c r="E9128" s="2"/>
    </row>
    <row r="9129" spans="2:5" x14ac:dyDescent="0.35">
      <c r="B9129" s="42"/>
      <c r="C9129" s="2"/>
      <c r="E9129" s="2"/>
    </row>
    <row r="9130" spans="2:5" x14ac:dyDescent="0.35">
      <c r="B9130" s="42"/>
      <c r="C9130" s="2"/>
      <c r="E9130" s="2"/>
    </row>
    <row r="9131" spans="2:5" x14ac:dyDescent="0.35">
      <c r="B9131" s="42"/>
      <c r="C9131" s="2"/>
      <c r="E9131" s="2"/>
    </row>
    <row r="9132" spans="2:5" x14ac:dyDescent="0.35">
      <c r="B9132" s="42"/>
      <c r="C9132" s="2"/>
      <c r="E9132" s="2"/>
    </row>
    <row r="9133" spans="2:5" x14ac:dyDescent="0.35">
      <c r="B9133" s="42"/>
      <c r="C9133" s="2"/>
      <c r="E9133" s="2"/>
    </row>
    <row r="9134" spans="2:5" x14ac:dyDescent="0.35">
      <c r="B9134" s="42"/>
      <c r="C9134" s="2"/>
      <c r="E9134" s="2"/>
    </row>
    <row r="9135" spans="2:5" x14ac:dyDescent="0.35">
      <c r="B9135" s="42"/>
      <c r="C9135" s="2"/>
      <c r="E9135" s="2"/>
    </row>
    <row r="9136" spans="2:5" x14ac:dyDescent="0.35">
      <c r="B9136" s="42"/>
      <c r="C9136" s="2"/>
      <c r="E9136" s="2"/>
    </row>
    <row r="9137" spans="2:5" x14ac:dyDescent="0.35">
      <c r="B9137" s="42"/>
      <c r="C9137" s="2"/>
      <c r="E9137" s="2"/>
    </row>
    <row r="9138" spans="2:5" x14ac:dyDescent="0.35">
      <c r="B9138" s="42"/>
      <c r="C9138" s="2"/>
      <c r="E9138" s="2"/>
    </row>
    <row r="9139" spans="2:5" x14ac:dyDescent="0.35">
      <c r="B9139" s="42"/>
      <c r="C9139" s="2"/>
      <c r="E9139" s="2"/>
    </row>
    <row r="9140" spans="2:5" x14ac:dyDescent="0.35">
      <c r="B9140" s="42"/>
      <c r="C9140" s="2"/>
      <c r="E9140" s="2"/>
    </row>
    <row r="9141" spans="2:5" x14ac:dyDescent="0.35">
      <c r="B9141" s="42"/>
      <c r="C9141" s="2"/>
      <c r="E9141" s="2"/>
    </row>
    <row r="9142" spans="2:5" x14ac:dyDescent="0.35">
      <c r="B9142" s="42"/>
      <c r="C9142" s="2"/>
      <c r="E9142" s="2"/>
    </row>
    <row r="9143" spans="2:5" x14ac:dyDescent="0.35">
      <c r="B9143" s="42"/>
      <c r="C9143" s="2"/>
      <c r="E9143" s="2"/>
    </row>
    <row r="9144" spans="2:5" x14ac:dyDescent="0.35">
      <c r="B9144" s="42"/>
      <c r="C9144" s="2"/>
      <c r="E9144" s="2"/>
    </row>
    <row r="9145" spans="2:5" x14ac:dyDescent="0.35">
      <c r="B9145" s="42"/>
      <c r="C9145" s="2"/>
      <c r="E9145" s="2"/>
    </row>
    <row r="9146" spans="2:5" x14ac:dyDescent="0.35">
      <c r="B9146" s="42"/>
      <c r="C9146" s="2"/>
      <c r="E9146" s="2"/>
    </row>
    <row r="9147" spans="2:5" x14ac:dyDescent="0.35">
      <c r="B9147" s="42"/>
      <c r="C9147" s="2"/>
      <c r="E9147" s="2"/>
    </row>
    <row r="9148" spans="2:5" x14ac:dyDescent="0.35">
      <c r="B9148" s="42"/>
      <c r="C9148" s="2"/>
      <c r="E9148" s="2"/>
    </row>
    <row r="9149" spans="2:5" x14ac:dyDescent="0.35">
      <c r="B9149" s="42"/>
      <c r="C9149" s="2"/>
      <c r="E9149" s="2"/>
    </row>
    <row r="9150" spans="2:5" x14ac:dyDescent="0.35">
      <c r="B9150" s="42"/>
      <c r="C9150" s="2"/>
      <c r="E9150" s="2"/>
    </row>
    <row r="9151" spans="2:5" x14ac:dyDescent="0.35">
      <c r="B9151" s="42"/>
      <c r="C9151" s="2"/>
      <c r="E9151" s="2"/>
    </row>
    <row r="9152" spans="2:5" x14ac:dyDescent="0.35">
      <c r="B9152" s="42"/>
      <c r="C9152" s="2"/>
      <c r="E9152" s="2"/>
    </row>
    <row r="9153" spans="2:5" x14ac:dyDescent="0.35">
      <c r="B9153" s="42"/>
      <c r="C9153" s="2"/>
      <c r="E9153" s="2"/>
    </row>
    <row r="9154" spans="2:5" x14ac:dyDescent="0.35">
      <c r="B9154" s="42"/>
      <c r="C9154" s="2"/>
      <c r="E9154" s="2"/>
    </row>
    <row r="9155" spans="2:5" x14ac:dyDescent="0.35">
      <c r="B9155" s="42"/>
      <c r="C9155" s="2"/>
      <c r="E9155" s="2"/>
    </row>
    <row r="9156" spans="2:5" x14ac:dyDescent="0.35">
      <c r="B9156" s="42"/>
      <c r="C9156" s="2"/>
      <c r="E9156" s="2"/>
    </row>
    <row r="9157" spans="2:5" x14ac:dyDescent="0.35">
      <c r="B9157" s="42"/>
      <c r="C9157" s="2"/>
      <c r="E9157" s="2"/>
    </row>
    <row r="9158" spans="2:5" x14ac:dyDescent="0.35">
      <c r="B9158" s="42"/>
      <c r="C9158" s="2"/>
      <c r="E9158" s="2"/>
    </row>
    <row r="9159" spans="2:5" x14ac:dyDescent="0.35">
      <c r="B9159" s="42"/>
      <c r="C9159" s="2"/>
      <c r="E9159" s="2"/>
    </row>
    <row r="9160" spans="2:5" x14ac:dyDescent="0.35">
      <c r="B9160" s="42"/>
      <c r="C9160" s="2"/>
      <c r="E9160" s="2"/>
    </row>
    <row r="9161" spans="2:5" x14ac:dyDescent="0.35">
      <c r="B9161" s="42"/>
      <c r="C9161" s="2"/>
      <c r="E9161" s="2"/>
    </row>
    <row r="9162" spans="2:5" x14ac:dyDescent="0.35">
      <c r="B9162" s="42"/>
      <c r="C9162" s="2"/>
      <c r="E9162" s="2"/>
    </row>
    <row r="9163" spans="2:5" x14ac:dyDescent="0.35">
      <c r="B9163" s="42"/>
      <c r="C9163" s="2"/>
      <c r="E9163" s="2"/>
    </row>
    <row r="9164" spans="2:5" x14ac:dyDescent="0.35">
      <c r="B9164" s="42"/>
      <c r="C9164" s="2"/>
      <c r="E9164" s="2"/>
    </row>
    <row r="9165" spans="2:5" x14ac:dyDescent="0.35">
      <c r="B9165" s="42"/>
      <c r="C9165" s="2"/>
      <c r="E9165" s="2"/>
    </row>
    <row r="9166" spans="2:5" x14ac:dyDescent="0.35">
      <c r="B9166" s="42"/>
      <c r="C9166" s="2"/>
      <c r="E9166" s="2"/>
    </row>
    <row r="9167" spans="2:5" x14ac:dyDescent="0.35">
      <c r="B9167" s="42"/>
      <c r="C9167" s="2"/>
      <c r="E9167" s="2"/>
    </row>
    <row r="9168" spans="2:5" x14ac:dyDescent="0.35">
      <c r="B9168" s="42"/>
      <c r="C9168" s="2"/>
      <c r="E9168" s="2"/>
    </row>
    <row r="9169" spans="2:5" x14ac:dyDescent="0.35">
      <c r="B9169" s="42"/>
      <c r="C9169" s="2"/>
      <c r="E9169" s="2"/>
    </row>
    <row r="9170" spans="2:5" x14ac:dyDescent="0.35">
      <c r="B9170" s="42"/>
      <c r="C9170" s="2"/>
      <c r="E9170" s="2"/>
    </row>
    <row r="9171" spans="2:5" x14ac:dyDescent="0.35">
      <c r="B9171" s="42"/>
      <c r="C9171" s="2"/>
      <c r="E9171" s="2"/>
    </row>
    <row r="9172" spans="2:5" x14ac:dyDescent="0.35">
      <c r="B9172" s="42"/>
      <c r="C9172" s="2"/>
      <c r="E9172" s="2"/>
    </row>
    <row r="9173" spans="2:5" x14ac:dyDescent="0.35">
      <c r="B9173" s="42"/>
      <c r="C9173" s="2"/>
      <c r="E9173" s="2"/>
    </row>
    <row r="9174" spans="2:5" x14ac:dyDescent="0.35">
      <c r="B9174" s="42"/>
      <c r="C9174" s="2"/>
      <c r="E9174" s="2"/>
    </row>
    <row r="9175" spans="2:5" x14ac:dyDescent="0.35">
      <c r="B9175" s="42"/>
      <c r="C9175" s="2"/>
      <c r="E9175" s="2"/>
    </row>
    <row r="9176" spans="2:5" x14ac:dyDescent="0.35">
      <c r="B9176" s="42"/>
      <c r="C9176" s="2"/>
      <c r="E9176" s="2"/>
    </row>
    <row r="9177" spans="2:5" x14ac:dyDescent="0.35">
      <c r="B9177" s="42"/>
      <c r="C9177" s="2"/>
      <c r="E9177" s="2"/>
    </row>
    <row r="9178" spans="2:5" x14ac:dyDescent="0.35">
      <c r="B9178" s="42"/>
      <c r="C9178" s="2"/>
      <c r="E9178" s="2"/>
    </row>
    <row r="9179" spans="2:5" x14ac:dyDescent="0.35">
      <c r="B9179" s="42"/>
      <c r="C9179" s="2"/>
      <c r="E9179" s="2"/>
    </row>
    <row r="9180" spans="2:5" x14ac:dyDescent="0.35">
      <c r="B9180" s="42"/>
      <c r="C9180" s="2"/>
      <c r="E9180" s="2"/>
    </row>
    <row r="9181" spans="2:5" x14ac:dyDescent="0.35">
      <c r="B9181" s="42"/>
      <c r="C9181" s="2"/>
      <c r="E9181" s="2"/>
    </row>
    <row r="9182" spans="2:5" x14ac:dyDescent="0.35">
      <c r="B9182" s="42"/>
      <c r="C9182" s="2"/>
      <c r="E9182" s="2"/>
    </row>
    <row r="9183" spans="2:5" x14ac:dyDescent="0.35">
      <c r="B9183" s="42"/>
      <c r="C9183" s="2"/>
      <c r="E9183" s="2"/>
    </row>
    <row r="9184" spans="2:5" x14ac:dyDescent="0.35">
      <c r="B9184" s="42"/>
      <c r="C9184" s="2"/>
      <c r="E9184" s="2"/>
    </row>
    <row r="9185" spans="2:5" x14ac:dyDescent="0.35">
      <c r="B9185" s="42"/>
      <c r="C9185" s="2"/>
      <c r="E9185" s="2"/>
    </row>
    <row r="9186" spans="2:5" x14ac:dyDescent="0.35">
      <c r="B9186" s="42"/>
      <c r="C9186" s="2"/>
      <c r="E9186" s="2"/>
    </row>
    <row r="9187" spans="2:5" x14ac:dyDescent="0.35">
      <c r="B9187" s="42"/>
      <c r="C9187" s="2"/>
      <c r="E9187" s="2"/>
    </row>
    <row r="9188" spans="2:5" x14ac:dyDescent="0.35">
      <c r="B9188" s="42"/>
      <c r="C9188" s="2"/>
      <c r="E9188" s="2"/>
    </row>
    <row r="9189" spans="2:5" x14ac:dyDescent="0.35">
      <c r="B9189" s="42"/>
      <c r="C9189" s="2"/>
      <c r="E9189" s="2"/>
    </row>
    <row r="9190" spans="2:5" x14ac:dyDescent="0.35">
      <c r="B9190" s="42"/>
      <c r="C9190" s="2"/>
      <c r="E9190" s="2"/>
    </row>
    <row r="9191" spans="2:5" x14ac:dyDescent="0.35">
      <c r="B9191" s="42"/>
      <c r="C9191" s="2"/>
      <c r="E9191" s="2"/>
    </row>
    <row r="9192" spans="2:5" x14ac:dyDescent="0.35">
      <c r="B9192" s="42"/>
      <c r="C9192" s="2"/>
      <c r="E9192" s="2"/>
    </row>
    <row r="9193" spans="2:5" x14ac:dyDescent="0.35">
      <c r="B9193" s="42"/>
      <c r="C9193" s="2"/>
      <c r="E9193" s="2"/>
    </row>
    <row r="9194" spans="2:5" x14ac:dyDescent="0.35">
      <c r="B9194" s="42"/>
      <c r="C9194" s="2"/>
      <c r="E9194" s="2"/>
    </row>
    <row r="9195" spans="2:5" x14ac:dyDescent="0.35">
      <c r="B9195" s="42"/>
      <c r="C9195" s="2"/>
      <c r="E9195" s="2"/>
    </row>
    <row r="9196" spans="2:5" x14ac:dyDescent="0.35">
      <c r="B9196" s="42"/>
      <c r="C9196" s="2"/>
      <c r="E9196" s="2"/>
    </row>
    <row r="9197" spans="2:5" x14ac:dyDescent="0.35">
      <c r="B9197" s="42"/>
      <c r="C9197" s="2"/>
      <c r="E9197" s="2"/>
    </row>
    <row r="9198" spans="2:5" x14ac:dyDescent="0.35">
      <c r="B9198" s="42"/>
      <c r="C9198" s="2"/>
      <c r="E9198" s="2"/>
    </row>
    <row r="9199" spans="2:5" x14ac:dyDescent="0.35">
      <c r="B9199" s="42"/>
      <c r="C9199" s="2"/>
      <c r="E9199" s="2"/>
    </row>
    <row r="9200" spans="2:5" x14ac:dyDescent="0.35">
      <c r="B9200" s="42"/>
      <c r="C9200" s="2"/>
      <c r="E9200" s="2"/>
    </row>
    <row r="9201" spans="2:5" x14ac:dyDescent="0.35">
      <c r="B9201" s="42"/>
      <c r="C9201" s="2"/>
      <c r="E9201" s="2"/>
    </row>
    <row r="9202" spans="2:5" x14ac:dyDescent="0.35">
      <c r="B9202" s="42"/>
      <c r="C9202" s="2"/>
      <c r="E9202" s="2"/>
    </row>
    <row r="9203" spans="2:5" x14ac:dyDescent="0.35">
      <c r="B9203" s="42"/>
      <c r="C9203" s="2"/>
      <c r="E9203" s="2"/>
    </row>
    <row r="9204" spans="2:5" x14ac:dyDescent="0.35">
      <c r="B9204" s="42"/>
      <c r="C9204" s="2"/>
      <c r="E9204" s="2"/>
    </row>
    <row r="9205" spans="2:5" x14ac:dyDescent="0.35">
      <c r="B9205" s="42"/>
      <c r="C9205" s="2"/>
      <c r="E9205" s="2"/>
    </row>
    <row r="9206" spans="2:5" x14ac:dyDescent="0.35">
      <c r="B9206" s="42"/>
      <c r="C9206" s="2"/>
      <c r="E9206" s="2"/>
    </row>
    <row r="9207" spans="2:5" x14ac:dyDescent="0.35">
      <c r="B9207" s="42"/>
      <c r="C9207" s="2"/>
      <c r="E9207" s="2"/>
    </row>
    <row r="9208" spans="2:5" x14ac:dyDescent="0.35">
      <c r="B9208" s="42"/>
      <c r="C9208" s="2"/>
      <c r="E9208" s="2"/>
    </row>
    <row r="9209" spans="2:5" x14ac:dyDescent="0.35">
      <c r="B9209" s="42"/>
      <c r="C9209" s="2"/>
      <c r="E9209" s="2"/>
    </row>
    <row r="9210" spans="2:5" x14ac:dyDescent="0.35">
      <c r="B9210" s="42"/>
      <c r="C9210" s="2"/>
      <c r="E9210" s="2"/>
    </row>
    <row r="9211" spans="2:5" x14ac:dyDescent="0.35">
      <c r="B9211" s="42"/>
      <c r="C9211" s="2"/>
      <c r="E9211" s="2"/>
    </row>
    <row r="9212" spans="2:5" x14ac:dyDescent="0.35">
      <c r="B9212" s="42"/>
      <c r="C9212" s="2"/>
      <c r="E9212" s="2"/>
    </row>
    <row r="9213" spans="2:5" x14ac:dyDescent="0.35">
      <c r="B9213" s="42"/>
      <c r="C9213" s="2"/>
      <c r="E9213" s="2"/>
    </row>
    <row r="9214" spans="2:5" x14ac:dyDescent="0.35">
      <c r="B9214" s="42"/>
      <c r="C9214" s="2"/>
      <c r="E9214" s="2"/>
    </row>
    <row r="9215" spans="2:5" x14ac:dyDescent="0.35">
      <c r="B9215" s="42"/>
      <c r="C9215" s="2"/>
      <c r="E9215" s="2"/>
    </row>
    <row r="9216" spans="2:5" x14ac:dyDescent="0.35">
      <c r="B9216" s="42"/>
      <c r="C9216" s="2"/>
      <c r="E9216" s="2"/>
    </row>
    <row r="9217" spans="2:5" x14ac:dyDescent="0.35">
      <c r="B9217" s="42"/>
      <c r="C9217" s="2"/>
      <c r="E9217" s="2"/>
    </row>
    <row r="9218" spans="2:5" x14ac:dyDescent="0.35">
      <c r="B9218" s="42"/>
      <c r="C9218" s="2"/>
      <c r="E9218" s="2"/>
    </row>
    <row r="9219" spans="2:5" x14ac:dyDescent="0.35">
      <c r="B9219" s="42"/>
      <c r="C9219" s="2"/>
      <c r="E9219" s="2"/>
    </row>
    <row r="9220" spans="2:5" x14ac:dyDescent="0.35">
      <c r="B9220" s="42"/>
      <c r="C9220" s="2"/>
      <c r="E9220" s="2"/>
    </row>
    <row r="9221" spans="2:5" x14ac:dyDescent="0.35">
      <c r="B9221" s="42"/>
      <c r="C9221" s="2"/>
      <c r="E9221" s="2"/>
    </row>
    <row r="9222" spans="2:5" x14ac:dyDescent="0.35">
      <c r="B9222" s="42"/>
      <c r="C9222" s="2"/>
      <c r="E9222" s="2"/>
    </row>
    <row r="9223" spans="2:5" x14ac:dyDescent="0.35">
      <c r="B9223" s="42"/>
      <c r="C9223" s="2"/>
      <c r="E9223" s="2"/>
    </row>
    <row r="9224" spans="2:5" x14ac:dyDescent="0.35">
      <c r="B9224" s="42"/>
      <c r="C9224" s="2"/>
      <c r="E9224" s="2"/>
    </row>
    <row r="9225" spans="2:5" x14ac:dyDescent="0.35">
      <c r="B9225" s="42"/>
      <c r="C9225" s="2"/>
      <c r="E9225" s="2"/>
    </row>
    <row r="9226" spans="2:5" x14ac:dyDescent="0.35">
      <c r="B9226" s="42"/>
      <c r="C9226" s="2"/>
      <c r="E9226" s="2"/>
    </row>
    <row r="9227" spans="2:5" x14ac:dyDescent="0.35">
      <c r="B9227" s="42"/>
      <c r="C9227" s="2"/>
      <c r="E9227" s="2"/>
    </row>
    <row r="9228" spans="2:5" x14ac:dyDescent="0.35">
      <c r="B9228" s="42"/>
      <c r="C9228" s="2"/>
      <c r="E9228" s="2"/>
    </row>
    <row r="9229" spans="2:5" x14ac:dyDescent="0.35">
      <c r="B9229" s="42"/>
      <c r="C9229" s="2"/>
      <c r="E9229" s="2"/>
    </row>
    <row r="9230" spans="2:5" x14ac:dyDescent="0.35">
      <c r="B9230" s="42"/>
      <c r="C9230" s="2"/>
      <c r="E9230" s="2"/>
    </row>
    <row r="9231" spans="2:5" x14ac:dyDescent="0.35">
      <c r="B9231" s="42"/>
      <c r="C9231" s="2"/>
      <c r="E9231" s="2"/>
    </row>
    <row r="9232" spans="2:5" x14ac:dyDescent="0.35">
      <c r="B9232" s="42"/>
      <c r="C9232" s="2"/>
      <c r="E9232" s="2"/>
    </row>
    <row r="9233" spans="2:5" x14ac:dyDescent="0.35">
      <c r="B9233" s="42"/>
      <c r="C9233" s="2"/>
      <c r="E9233" s="2"/>
    </row>
    <row r="9234" spans="2:5" x14ac:dyDescent="0.35">
      <c r="B9234" s="42"/>
      <c r="C9234" s="2"/>
      <c r="E9234" s="2"/>
    </row>
    <row r="9235" spans="2:5" x14ac:dyDescent="0.35">
      <c r="B9235" s="42"/>
      <c r="C9235" s="2"/>
      <c r="E9235" s="2"/>
    </row>
    <row r="9236" spans="2:5" x14ac:dyDescent="0.35">
      <c r="B9236" s="42"/>
      <c r="C9236" s="2"/>
      <c r="E9236" s="2"/>
    </row>
    <row r="9237" spans="2:5" x14ac:dyDescent="0.35">
      <c r="B9237" s="42"/>
      <c r="C9237" s="2"/>
      <c r="E9237" s="2"/>
    </row>
    <row r="9238" spans="2:5" x14ac:dyDescent="0.35">
      <c r="B9238" s="42"/>
      <c r="C9238" s="2"/>
      <c r="E9238" s="2"/>
    </row>
    <row r="9239" spans="2:5" x14ac:dyDescent="0.35">
      <c r="B9239" s="42"/>
      <c r="C9239" s="2"/>
      <c r="E9239" s="2"/>
    </row>
    <row r="9240" spans="2:5" x14ac:dyDescent="0.35">
      <c r="B9240" s="42"/>
      <c r="C9240" s="2"/>
      <c r="E9240" s="2"/>
    </row>
    <row r="9241" spans="2:5" x14ac:dyDescent="0.35">
      <c r="B9241" s="42"/>
      <c r="C9241" s="2"/>
      <c r="E9241" s="2"/>
    </row>
    <row r="9242" spans="2:5" x14ac:dyDescent="0.35">
      <c r="B9242" s="42"/>
      <c r="C9242" s="2"/>
      <c r="E9242" s="2"/>
    </row>
    <row r="9243" spans="2:5" x14ac:dyDescent="0.35">
      <c r="B9243" s="42"/>
      <c r="C9243" s="2"/>
      <c r="E9243" s="2"/>
    </row>
    <row r="9244" spans="2:5" x14ac:dyDescent="0.35">
      <c r="B9244" s="42"/>
      <c r="C9244" s="2"/>
      <c r="E9244" s="2"/>
    </row>
    <row r="9245" spans="2:5" x14ac:dyDescent="0.35">
      <c r="B9245" s="42"/>
      <c r="C9245" s="2"/>
      <c r="E9245" s="2"/>
    </row>
    <row r="9246" spans="2:5" x14ac:dyDescent="0.35">
      <c r="B9246" s="42"/>
      <c r="C9246" s="2"/>
      <c r="E9246" s="2"/>
    </row>
    <row r="9247" spans="2:5" x14ac:dyDescent="0.35">
      <c r="B9247" s="42"/>
      <c r="C9247" s="2"/>
      <c r="E9247" s="2"/>
    </row>
    <row r="9248" spans="2:5" x14ac:dyDescent="0.35">
      <c r="B9248" s="42"/>
      <c r="C9248" s="2"/>
      <c r="E9248" s="2"/>
    </row>
    <row r="9249" spans="2:5" x14ac:dyDescent="0.35">
      <c r="B9249" s="42"/>
      <c r="C9249" s="2"/>
      <c r="E9249" s="2"/>
    </row>
    <row r="9250" spans="2:5" x14ac:dyDescent="0.35">
      <c r="B9250" s="42"/>
      <c r="C9250" s="2"/>
      <c r="E9250" s="2"/>
    </row>
    <row r="9251" spans="2:5" x14ac:dyDescent="0.35">
      <c r="B9251" s="42"/>
      <c r="C9251" s="2"/>
      <c r="E9251" s="2"/>
    </row>
    <row r="9252" spans="2:5" x14ac:dyDescent="0.35">
      <c r="B9252" s="42"/>
      <c r="C9252" s="2"/>
      <c r="E9252" s="2"/>
    </row>
    <row r="9253" spans="2:5" x14ac:dyDescent="0.35">
      <c r="B9253" s="42"/>
      <c r="C9253" s="2"/>
      <c r="E9253" s="2"/>
    </row>
    <row r="9254" spans="2:5" x14ac:dyDescent="0.35">
      <c r="B9254" s="42"/>
      <c r="C9254" s="2"/>
      <c r="E9254" s="2"/>
    </row>
    <row r="9255" spans="2:5" x14ac:dyDescent="0.35">
      <c r="B9255" s="42"/>
      <c r="C9255" s="2"/>
      <c r="E9255" s="2"/>
    </row>
    <row r="9256" spans="2:5" x14ac:dyDescent="0.35">
      <c r="B9256" s="42"/>
      <c r="C9256" s="2"/>
      <c r="E9256" s="2"/>
    </row>
    <row r="9257" spans="2:5" x14ac:dyDescent="0.35">
      <c r="B9257" s="42"/>
      <c r="C9257" s="2"/>
      <c r="E9257" s="2"/>
    </row>
    <row r="9258" spans="2:5" x14ac:dyDescent="0.35">
      <c r="B9258" s="42"/>
      <c r="C9258" s="2"/>
      <c r="E9258" s="2"/>
    </row>
    <row r="9259" spans="2:5" x14ac:dyDescent="0.35">
      <c r="B9259" s="42"/>
      <c r="C9259" s="2"/>
      <c r="E9259" s="2"/>
    </row>
    <row r="9260" spans="2:5" x14ac:dyDescent="0.35">
      <c r="B9260" s="42"/>
      <c r="C9260" s="2"/>
      <c r="E9260" s="2"/>
    </row>
    <row r="9261" spans="2:5" x14ac:dyDescent="0.35">
      <c r="B9261" s="42"/>
      <c r="C9261" s="2"/>
      <c r="E9261" s="2"/>
    </row>
    <row r="9262" spans="2:5" x14ac:dyDescent="0.35">
      <c r="B9262" s="42"/>
      <c r="C9262" s="2"/>
      <c r="E9262" s="2"/>
    </row>
    <row r="9263" spans="2:5" x14ac:dyDescent="0.35">
      <c r="B9263" s="42"/>
      <c r="C9263" s="2"/>
      <c r="E9263" s="2"/>
    </row>
    <row r="9264" spans="2:5" x14ac:dyDescent="0.35">
      <c r="B9264" s="42"/>
      <c r="C9264" s="2"/>
      <c r="E9264" s="2"/>
    </row>
    <row r="9265" spans="2:5" x14ac:dyDescent="0.35">
      <c r="B9265" s="42"/>
      <c r="C9265" s="2"/>
      <c r="E9265" s="2"/>
    </row>
    <row r="9266" spans="2:5" x14ac:dyDescent="0.35">
      <c r="B9266" s="42"/>
      <c r="C9266" s="2"/>
      <c r="E9266" s="2"/>
    </row>
    <row r="9267" spans="2:5" x14ac:dyDescent="0.35">
      <c r="B9267" s="42"/>
      <c r="C9267" s="2"/>
      <c r="E9267" s="2"/>
    </row>
    <row r="9268" spans="2:5" x14ac:dyDescent="0.35">
      <c r="B9268" s="42"/>
      <c r="C9268" s="2"/>
      <c r="E9268" s="2"/>
    </row>
    <row r="9269" spans="2:5" x14ac:dyDescent="0.35">
      <c r="B9269" s="42"/>
      <c r="C9269" s="2"/>
      <c r="E9269" s="2"/>
    </row>
    <row r="9270" spans="2:5" x14ac:dyDescent="0.35">
      <c r="B9270" s="42"/>
      <c r="C9270" s="2"/>
      <c r="E9270" s="2"/>
    </row>
    <row r="9271" spans="2:5" x14ac:dyDescent="0.35">
      <c r="B9271" s="42"/>
      <c r="C9271" s="2"/>
      <c r="E9271" s="2"/>
    </row>
    <row r="9272" spans="2:5" x14ac:dyDescent="0.35">
      <c r="B9272" s="42"/>
      <c r="C9272" s="2"/>
      <c r="E9272" s="2"/>
    </row>
    <row r="9273" spans="2:5" x14ac:dyDescent="0.35">
      <c r="B9273" s="42"/>
      <c r="C9273" s="2"/>
      <c r="E9273" s="2"/>
    </row>
    <row r="9274" spans="2:5" x14ac:dyDescent="0.35">
      <c r="B9274" s="42"/>
      <c r="C9274" s="2"/>
      <c r="E9274" s="2"/>
    </row>
    <row r="9275" spans="2:5" x14ac:dyDescent="0.35">
      <c r="B9275" s="42"/>
      <c r="C9275" s="2"/>
      <c r="E9275" s="2"/>
    </row>
    <row r="9276" spans="2:5" x14ac:dyDescent="0.35">
      <c r="B9276" s="42"/>
      <c r="C9276" s="2"/>
      <c r="E9276" s="2"/>
    </row>
    <row r="9277" spans="2:5" x14ac:dyDescent="0.35">
      <c r="B9277" s="42"/>
      <c r="C9277" s="2"/>
      <c r="E9277" s="2"/>
    </row>
    <row r="9278" spans="2:5" x14ac:dyDescent="0.35">
      <c r="B9278" s="42"/>
      <c r="C9278" s="2"/>
      <c r="E9278" s="2"/>
    </row>
    <row r="9279" spans="2:5" x14ac:dyDescent="0.35">
      <c r="B9279" s="42"/>
      <c r="C9279" s="2"/>
      <c r="E9279" s="2"/>
    </row>
    <row r="9280" spans="2:5" x14ac:dyDescent="0.35">
      <c r="B9280" s="42"/>
      <c r="C9280" s="2"/>
      <c r="E9280" s="2"/>
    </row>
    <row r="9281" spans="2:5" x14ac:dyDescent="0.35">
      <c r="B9281" s="42"/>
      <c r="C9281" s="2"/>
      <c r="E9281" s="2"/>
    </row>
    <row r="9282" spans="2:5" x14ac:dyDescent="0.35">
      <c r="B9282" s="42"/>
      <c r="C9282" s="2"/>
      <c r="E9282" s="2"/>
    </row>
    <row r="9283" spans="2:5" x14ac:dyDescent="0.35">
      <c r="B9283" s="42"/>
      <c r="C9283" s="2"/>
      <c r="E9283" s="2"/>
    </row>
    <row r="9284" spans="2:5" x14ac:dyDescent="0.35">
      <c r="B9284" s="42"/>
      <c r="C9284" s="2"/>
      <c r="E9284" s="2"/>
    </row>
    <row r="9285" spans="2:5" x14ac:dyDescent="0.35">
      <c r="B9285" s="42"/>
      <c r="C9285" s="2"/>
      <c r="E9285" s="2"/>
    </row>
    <row r="9286" spans="2:5" x14ac:dyDescent="0.35">
      <c r="B9286" s="42"/>
      <c r="C9286" s="2"/>
      <c r="E9286" s="2"/>
    </row>
    <row r="9287" spans="2:5" x14ac:dyDescent="0.35">
      <c r="B9287" s="42"/>
      <c r="C9287" s="2"/>
      <c r="E9287" s="2"/>
    </row>
    <row r="9288" spans="2:5" x14ac:dyDescent="0.35">
      <c r="B9288" s="42"/>
      <c r="C9288" s="2"/>
      <c r="E9288" s="2"/>
    </row>
    <row r="9289" spans="2:5" x14ac:dyDescent="0.35">
      <c r="B9289" s="42"/>
      <c r="C9289" s="2"/>
      <c r="E9289" s="2"/>
    </row>
    <row r="9290" spans="2:5" x14ac:dyDescent="0.35">
      <c r="B9290" s="42"/>
      <c r="C9290" s="2"/>
      <c r="E9290" s="2"/>
    </row>
    <row r="9291" spans="2:5" x14ac:dyDescent="0.35">
      <c r="B9291" s="42"/>
      <c r="C9291" s="2"/>
      <c r="E9291" s="2"/>
    </row>
    <row r="9292" spans="2:5" x14ac:dyDescent="0.35">
      <c r="B9292" s="42"/>
      <c r="C9292" s="2"/>
      <c r="E9292" s="2"/>
    </row>
    <row r="9293" spans="2:5" x14ac:dyDescent="0.35">
      <c r="B9293" s="42"/>
      <c r="C9293" s="2"/>
      <c r="E9293" s="2"/>
    </row>
    <row r="9294" spans="2:5" x14ac:dyDescent="0.35">
      <c r="B9294" s="42"/>
      <c r="C9294" s="2"/>
      <c r="E9294" s="2"/>
    </row>
    <row r="9295" spans="2:5" x14ac:dyDescent="0.35">
      <c r="B9295" s="42"/>
      <c r="C9295" s="2"/>
      <c r="E9295" s="2"/>
    </row>
    <row r="9296" spans="2:5" x14ac:dyDescent="0.35">
      <c r="B9296" s="42"/>
      <c r="C9296" s="2"/>
      <c r="E9296" s="2"/>
    </row>
    <row r="9297" spans="2:5" x14ac:dyDescent="0.35">
      <c r="B9297" s="42"/>
      <c r="C9297" s="2"/>
      <c r="E9297" s="2"/>
    </row>
    <row r="9298" spans="2:5" x14ac:dyDescent="0.35">
      <c r="B9298" s="42"/>
      <c r="C9298" s="2"/>
      <c r="E9298" s="2"/>
    </row>
    <row r="9299" spans="2:5" x14ac:dyDescent="0.35">
      <c r="B9299" s="42"/>
      <c r="C9299" s="2"/>
      <c r="E9299" s="2"/>
    </row>
    <row r="9300" spans="2:5" x14ac:dyDescent="0.35">
      <c r="B9300" s="42"/>
      <c r="C9300" s="2"/>
      <c r="E9300" s="2"/>
    </row>
    <row r="9301" spans="2:5" x14ac:dyDescent="0.35">
      <c r="B9301" s="42"/>
      <c r="C9301" s="2"/>
      <c r="E9301" s="2"/>
    </row>
    <row r="9302" spans="2:5" x14ac:dyDescent="0.35">
      <c r="B9302" s="42"/>
      <c r="C9302" s="2"/>
      <c r="E9302" s="2"/>
    </row>
    <row r="9303" spans="2:5" x14ac:dyDescent="0.35">
      <c r="B9303" s="42"/>
      <c r="C9303" s="2"/>
      <c r="E9303" s="2"/>
    </row>
    <row r="9304" spans="2:5" x14ac:dyDescent="0.35">
      <c r="B9304" s="42"/>
      <c r="C9304" s="2"/>
      <c r="E9304" s="2"/>
    </row>
    <row r="9305" spans="2:5" x14ac:dyDescent="0.35">
      <c r="B9305" s="42"/>
      <c r="C9305" s="2"/>
      <c r="E9305" s="2"/>
    </row>
    <row r="9306" spans="2:5" x14ac:dyDescent="0.35">
      <c r="B9306" s="42"/>
      <c r="C9306" s="2"/>
      <c r="E9306" s="2"/>
    </row>
    <row r="9307" spans="2:5" x14ac:dyDescent="0.35">
      <c r="B9307" s="42"/>
      <c r="C9307" s="2"/>
      <c r="E9307" s="2"/>
    </row>
    <row r="9308" spans="2:5" x14ac:dyDescent="0.35">
      <c r="B9308" s="42"/>
      <c r="C9308" s="2"/>
      <c r="E9308" s="2"/>
    </row>
    <row r="9309" spans="2:5" x14ac:dyDescent="0.35">
      <c r="B9309" s="42"/>
      <c r="C9309" s="2"/>
      <c r="E9309" s="2"/>
    </row>
    <row r="9310" spans="2:5" x14ac:dyDescent="0.35">
      <c r="B9310" s="42"/>
      <c r="C9310" s="2"/>
      <c r="E9310" s="2"/>
    </row>
    <row r="9311" spans="2:5" x14ac:dyDescent="0.35">
      <c r="B9311" s="42"/>
      <c r="C9311" s="2"/>
      <c r="E9311" s="2"/>
    </row>
    <row r="9312" spans="2:5" x14ac:dyDescent="0.35">
      <c r="B9312" s="42"/>
      <c r="C9312" s="2"/>
      <c r="E9312" s="2"/>
    </row>
    <row r="9313" spans="2:5" x14ac:dyDescent="0.35">
      <c r="B9313" s="42"/>
      <c r="C9313" s="2"/>
      <c r="E9313" s="2"/>
    </row>
    <row r="9314" spans="2:5" x14ac:dyDescent="0.35">
      <c r="B9314" s="42"/>
      <c r="C9314" s="2"/>
      <c r="E9314" s="2"/>
    </row>
    <row r="9315" spans="2:5" x14ac:dyDescent="0.35">
      <c r="B9315" s="42"/>
      <c r="C9315" s="2"/>
      <c r="E9315" s="2"/>
    </row>
    <row r="9316" spans="2:5" x14ac:dyDescent="0.35">
      <c r="B9316" s="42"/>
      <c r="C9316" s="2"/>
      <c r="E9316" s="2"/>
    </row>
    <row r="9317" spans="2:5" x14ac:dyDescent="0.35">
      <c r="B9317" s="42"/>
      <c r="C9317" s="2"/>
      <c r="E9317" s="2"/>
    </row>
    <row r="9318" spans="2:5" x14ac:dyDescent="0.35">
      <c r="B9318" s="42"/>
      <c r="C9318" s="2"/>
      <c r="E9318" s="2"/>
    </row>
    <row r="9319" spans="2:5" x14ac:dyDescent="0.35">
      <c r="B9319" s="42"/>
      <c r="C9319" s="2"/>
      <c r="E9319" s="2"/>
    </row>
    <row r="9320" spans="2:5" x14ac:dyDescent="0.35">
      <c r="B9320" s="42"/>
      <c r="C9320" s="2"/>
      <c r="E9320" s="2"/>
    </row>
    <row r="9321" spans="2:5" x14ac:dyDescent="0.35">
      <c r="B9321" s="42"/>
      <c r="C9321" s="2"/>
      <c r="E9321" s="2"/>
    </row>
    <row r="9322" spans="2:5" x14ac:dyDescent="0.35">
      <c r="B9322" s="42"/>
      <c r="C9322" s="2"/>
      <c r="E9322" s="2"/>
    </row>
    <row r="9323" spans="2:5" x14ac:dyDescent="0.35">
      <c r="B9323" s="42"/>
      <c r="C9323" s="2"/>
      <c r="E9323" s="2"/>
    </row>
    <row r="9324" spans="2:5" x14ac:dyDescent="0.35">
      <c r="B9324" s="42"/>
      <c r="C9324" s="2"/>
      <c r="E9324" s="2"/>
    </row>
    <row r="9325" spans="2:5" x14ac:dyDescent="0.35">
      <c r="B9325" s="42"/>
      <c r="C9325" s="2"/>
      <c r="E9325" s="2"/>
    </row>
    <row r="9326" spans="2:5" x14ac:dyDescent="0.35">
      <c r="B9326" s="42"/>
      <c r="C9326" s="2"/>
      <c r="E9326" s="2"/>
    </row>
    <row r="9327" spans="2:5" x14ac:dyDescent="0.35">
      <c r="B9327" s="42"/>
      <c r="C9327" s="2"/>
      <c r="E9327" s="2"/>
    </row>
    <row r="9328" spans="2:5" x14ac:dyDescent="0.35">
      <c r="B9328" s="42"/>
      <c r="C9328" s="2"/>
      <c r="E9328" s="2"/>
    </row>
    <row r="9329" spans="2:5" x14ac:dyDescent="0.35">
      <c r="B9329" s="42"/>
      <c r="C9329" s="2"/>
      <c r="E9329" s="2"/>
    </row>
    <row r="9330" spans="2:5" x14ac:dyDescent="0.35">
      <c r="B9330" s="42"/>
      <c r="C9330" s="2"/>
      <c r="E9330" s="2"/>
    </row>
    <row r="9331" spans="2:5" x14ac:dyDescent="0.35">
      <c r="B9331" s="42"/>
      <c r="C9331" s="2"/>
      <c r="E9331" s="2"/>
    </row>
    <row r="9332" spans="2:5" x14ac:dyDescent="0.35">
      <c r="B9332" s="42"/>
      <c r="C9332" s="2"/>
      <c r="E9332" s="2"/>
    </row>
    <row r="9333" spans="2:5" x14ac:dyDescent="0.35">
      <c r="B9333" s="42"/>
      <c r="C9333" s="2"/>
      <c r="E9333" s="2"/>
    </row>
    <row r="9334" spans="2:5" x14ac:dyDescent="0.35">
      <c r="B9334" s="42"/>
      <c r="C9334" s="2"/>
      <c r="E9334" s="2"/>
    </row>
    <row r="9335" spans="2:5" x14ac:dyDescent="0.35">
      <c r="B9335" s="42"/>
      <c r="C9335" s="2"/>
      <c r="E9335" s="2"/>
    </row>
    <row r="9336" spans="2:5" x14ac:dyDescent="0.35">
      <c r="B9336" s="42"/>
      <c r="C9336" s="2"/>
      <c r="E9336" s="2"/>
    </row>
    <row r="9337" spans="2:5" x14ac:dyDescent="0.35">
      <c r="B9337" s="42"/>
      <c r="C9337" s="2"/>
      <c r="E9337" s="2"/>
    </row>
    <row r="9338" spans="2:5" x14ac:dyDescent="0.35">
      <c r="B9338" s="42"/>
      <c r="C9338" s="2"/>
      <c r="E9338" s="2"/>
    </row>
    <row r="9339" spans="2:5" x14ac:dyDescent="0.35">
      <c r="B9339" s="42"/>
      <c r="C9339" s="2"/>
      <c r="E9339" s="2"/>
    </row>
    <row r="9340" spans="2:5" x14ac:dyDescent="0.35">
      <c r="B9340" s="42"/>
      <c r="C9340" s="2"/>
      <c r="E9340" s="2"/>
    </row>
    <row r="9341" spans="2:5" x14ac:dyDescent="0.35">
      <c r="B9341" s="42"/>
      <c r="C9341" s="2"/>
      <c r="E9341" s="2"/>
    </row>
    <row r="9342" spans="2:5" x14ac:dyDescent="0.35">
      <c r="B9342" s="42"/>
      <c r="C9342" s="2"/>
      <c r="E9342" s="2"/>
    </row>
    <row r="9343" spans="2:5" x14ac:dyDescent="0.35">
      <c r="B9343" s="42"/>
      <c r="C9343" s="2"/>
      <c r="E9343" s="2"/>
    </row>
    <row r="9344" spans="2:5" x14ac:dyDescent="0.35">
      <c r="B9344" s="42"/>
      <c r="C9344" s="2"/>
      <c r="E9344" s="2"/>
    </row>
    <row r="9345" spans="2:5" x14ac:dyDescent="0.35">
      <c r="B9345" s="42"/>
      <c r="C9345" s="2"/>
      <c r="E9345" s="2"/>
    </row>
    <row r="9346" spans="2:5" x14ac:dyDescent="0.35">
      <c r="B9346" s="42"/>
      <c r="C9346" s="2"/>
      <c r="E9346" s="2"/>
    </row>
    <row r="9347" spans="2:5" x14ac:dyDescent="0.35">
      <c r="B9347" s="42"/>
      <c r="C9347" s="2"/>
      <c r="E9347" s="2"/>
    </row>
    <row r="9348" spans="2:5" x14ac:dyDescent="0.35">
      <c r="B9348" s="42"/>
      <c r="C9348" s="2"/>
      <c r="E9348" s="2"/>
    </row>
    <row r="9349" spans="2:5" x14ac:dyDescent="0.35">
      <c r="B9349" s="42"/>
      <c r="C9349" s="2"/>
      <c r="E9349" s="2"/>
    </row>
    <row r="9350" spans="2:5" x14ac:dyDescent="0.35">
      <c r="B9350" s="42"/>
      <c r="C9350" s="2"/>
      <c r="E9350" s="2"/>
    </row>
    <row r="9351" spans="2:5" x14ac:dyDescent="0.35">
      <c r="B9351" s="42"/>
      <c r="C9351" s="2"/>
      <c r="E9351" s="2"/>
    </row>
    <row r="9352" spans="2:5" x14ac:dyDescent="0.35">
      <c r="B9352" s="42"/>
      <c r="C9352" s="2"/>
      <c r="E9352" s="2"/>
    </row>
    <row r="9353" spans="2:5" x14ac:dyDescent="0.35">
      <c r="B9353" s="42"/>
      <c r="C9353" s="2"/>
      <c r="E9353" s="2"/>
    </row>
    <row r="9354" spans="2:5" x14ac:dyDescent="0.35">
      <c r="B9354" s="42"/>
      <c r="C9354" s="2"/>
      <c r="E9354" s="2"/>
    </row>
    <row r="9355" spans="2:5" x14ac:dyDescent="0.35">
      <c r="B9355" s="42"/>
      <c r="C9355" s="2"/>
      <c r="E9355" s="2"/>
    </row>
    <row r="9356" spans="2:5" x14ac:dyDescent="0.35">
      <c r="B9356" s="42"/>
      <c r="C9356" s="2"/>
      <c r="E9356" s="2"/>
    </row>
    <row r="9357" spans="2:5" x14ac:dyDescent="0.35">
      <c r="B9357" s="42"/>
      <c r="C9357" s="2"/>
      <c r="E9357" s="2"/>
    </row>
    <row r="9358" spans="2:5" x14ac:dyDescent="0.35">
      <c r="B9358" s="42"/>
      <c r="C9358" s="2"/>
      <c r="E9358" s="2"/>
    </row>
    <row r="9359" spans="2:5" x14ac:dyDescent="0.35">
      <c r="B9359" s="42"/>
      <c r="C9359" s="2"/>
      <c r="E9359" s="2"/>
    </row>
    <row r="9360" spans="2:5" x14ac:dyDescent="0.35">
      <c r="B9360" s="42"/>
      <c r="C9360" s="2"/>
      <c r="E9360" s="2"/>
    </row>
    <row r="9361" spans="2:5" x14ac:dyDescent="0.35">
      <c r="B9361" s="42"/>
      <c r="C9361" s="2"/>
      <c r="E9361" s="2"/>
    </row>
    <row r="9362" spans="2:5" x14ac:dyDescent="0.35">
      <c r="B9362" s="42"/>
      <c r="C9362" s="2"/>
      <c r="E9362" s="2"/>
    </row>
    <row r="9363" spans="2:5" x14ac:dyDescent="0.35">
      <c r="B9363" s="42"/>
      <c r="C9363" s="2"/>
      <c r="E9363" s="2"/>
    </row>
    <row r="9364" spans="2:5" x14ac:dyDescent="0.35">
      <c r="B9364" s="42"/>
      <c r="C9364" s="2"/>
      <c r="E9364" s="2"/>
    </row>
    <row r="9365" spans="2:5" x14ac:dyDescent="0.35">
      <c r="B9365" s="42"/>
      <c r="C9365" s="2"/>
      <c r="E9365" s="2"/>
    </row>
    <row r="9366" spans="2:5" x14ac:dyDescent="0.35">
      <c r="B9366" s="42"/>
      <c r="C9366" s="2"/>
      <c r="E9366" s="2"/>
    </row>
    <row r="9367" spans="2:5" x14ac:dyDescent="0.35">
      <c r="B9367" s="42"/>
      <c r="C9367" s="2"/>
      <c r="E9367" s="2"/>
    </row>
    <row r="9368" spans="2:5" x14ac:dyDescent="0.35">
      <c r="B9368" s="42"/>
      <c r="C9368" s="2"/>
      <c r="E9368" s="2"/>
    </row>
    <row r="9369" spans="2:5" x14ac:dyDescent="0.35">
      <c r="B9369" s="42"/>
      <c r="C9369" s="2"/>
      <c r="E9369" s="2"/>
    </row>
    <row r="9370" spans="2:5" x14ac:dyDescent="0.35">
      <c r="B9370" s="42"/>
      <c r="C9370" s="2"/>
      <c r="E9370" s="2"/>
    </row>
    <row r="9371" spans="2:5" x14ac:dyDescent="0.35">
      <c r="B9371" s="42"/>
      <c r="C9371" s="2"/>
      <c r="E9371" s="2"/>
    </row>
    <row r="9372" spans="2:5" x14ac:dyDescent="0.35">
      <c r="B9372" s="42"/>
      <c r="C9372" s="2"/>
      <c r="E9372" s="2"/>
    </row>
    <row r="9373" spans="2:5" x14ac:dyDescent="0.35">
      <c r="B9373" s="42"/>
      <c r="C9373" s="2"/>
      <c r="E9373" s="2"/>
    </row>
    <row r="9374" spans="2:5" x14ac:dyDescent="0.35">
      <c r="B9374" s="42"/>
      <c r="C9374" s="2"/>
      <c r="E9374" s="2"/>
    </row>
    <row r="9375" spans="2:5" x14ac:dyDescent="0.35">
      <c r="B9375" s="42"/>
      <c r="C9375" s="2"/>
      <c r="E9375" s="2"/>
    </row>
    <row r="9376" spans="2:5" x14ac:dyDescent="0.35">
      <c r="B9376" s="42"/>
      <c r="C9376" s="2"/>
      <c r="E9376" s="2"/>
    </row>
    <row r="9377" spans="2:5" x14ac:dyDescent="0.35">
      <c r="B9377" s="42"/>
      <c r="C9377" s="2"/>
      <c r="E9377" s="2"/>
    </row>
    <row r="9378" spans="2:5" x14ac:dyDescent="0.35">
      <c r="B9378" s="42"/>
      <c r="C9378" s="2"/>
      <c r="E9378" s="2"/>
    </row>
    <row r="9379" spans="2:5" x14ac:dyDescent="0.35">
      <c r="B9379" s="42"/>
      <c r="C9379" s="2"/>
      <c r="E9379" s="2"/>
    </row>
    <row r="9380" spans="2:5" x14ac:dyDescent="0.35">
      <c r="B9380" s="42"/>
      <c r="C9380" s="2"/>
      <c r="E9380" s="2"/>
    </row>
    <row r="9381" spans="2:5" x14ac:dyDescent="0.35">
      <c r="B9381" s="42"/>
      <c r="C9381" s="2"/>
      <c r="E9381" s="2"/>
    </row>
    <row r="9382" spans="2:5" x14ac:dyDescent="0.35">
      <c r="B9382" s="42"/>
      <c r="C9382" s="2"/>
      <c r="E9382" s="2"/>
    </row>
    <row r="9383" spans="2:5" x14ac:dyDescent="0.35">
      <c r="B9383" s="42"/>
      <c r="C9383" s="2"/>
      <c r="E9383" s="2"/>
    </row>
    <row r="9384" spans="2:5" x14ac:dyDescent="0.35">
      <c r="B9384" s="42"/>
      <c r="C9384" s="2"/>
      <c r="E9384" s="2"/>
    </row>
    <row r="9385" spans="2:5" x14ac:dyDescent="0.35">
      <c r="B9385" s="42"/>
      <c r="C9385" s="2"/>
      <c r="E9385" s="2"/>
    </row>
    <row r="9386" spans="2:5" x14ac:dyDescent="0.35">
      <c r="B9386" s="42"/>
      <c r="C9386" s="2"/>
      <c r="E9386" s="2"/>
    </row>
    <row r="9387" spans="2:5" x14ac:dyDescent="0.35">
      <c r="B9387" s="42"/>
      <c r="C9387" s="2"/>
      <c r="E9387" s="2"/>
    </row>
    <row r="9388" spans="2:5" x14ac:dyDescent="0.35">
      <c r="B9388" s="42"/>
      <c r="C9388" s="2"/>
      <c r="E9388" s="2"/>
    </row>
    <row r="9389" spans="2:5" x14ac:dyDescent="0.35">
      <c r="B9389" s="42"/>
      <c r="C9389" s="2"/>
      <c r="E9389" s="2"/>
    </row>
    <row r="9390" spans="2:5" x14ac:dyDescent="0.35">
      <c r="B9390" s="42"/>
      <c r="C9390" s="2"/>
      <c r="E9390" s="2"/>
    </row>
    <row r="9391" spans="2:5" x14ac:dyDescent="0.35">
      <c r="B9391" s="42"/>
      <c r="C9391" s="2"/>
      <c r="E9391" s="2"/>
    </row>
    <row r="9392" spans="2:5" x14ac:dyDescent="0.35">
      <c r="B9392" s="42"/>
      <c r="C9392" s="2"/>
      <c r="E9392" s="2"/>
    </row>
    <row r="9393" spans="2:5" x14ac:dyDescent="0.35">
      <c r="B9393" s="42"/>
      <c r="C9393" s="2"/>
      <c r="E9393" s="2"/>
    </row>
    <row r="9394" spans="2:5" x14ac:dyDescent="0.35">
      <c r="B9394" s="42"/>
      <c r="C9394" s="2"/>
      <c r="E9394" s="2"/>
    </row>
    <row r="9395" spans="2:5" x14ac:dyDescent="0.35">
      <c r="B9395" s="42"/>
      <c r="C9395" s="2"/>
      <c r="E9395" s="2"/>
    </row>
    <row r="9396" spans="2:5" x14ac:dyDescent="0.35">
      <c r="B9396" s="42"/>
      <c r="C9396" s="2"/>
      <c r="E9396" s="2"/>
    </row>
    <row r="9397" spans="2:5" x14ac:dyDescent="0.35">
      <c r="B9397" s="42"/>
      <c r="C9397" s="2"/>
      <c r="E9397" s="2"/>
    </row>
    <row r="9398" spans="2:5" x14ac:dyDescent="0.35">
      <c r="B9398" s="42"/>
      <c r="C9398" s="2"/>
      <c r="E9398" s="2"/>
    </row>
    <row r="9399" spans="2:5" x14ac:dyDescent="0.35">
      <c r="B9399" s="42"/>
      <c r="C9399" s="2"/>
      <c r="E9399" s="2"/>
    </row>
    <row r="9400" spans="2:5" x14ac:dyDescent="0.35">
      <c r="B9400" s="42"/>
      <c r="C9400" s="2"/>
      <c r="E9400" s="2"/>
    </row>
    <row r="9401" spans="2:5" x14ac:dyDescent="0.35">
      <c r="B9401" s="42"/>
      <c r="C9401" s="2"/>
      <c r="E9401" s="2"/>
    </row>
    <row r="9402" spans="2:5" x14ac:dyDescent="0.35">
      <c r="B9402" s="42"/>
      <c r="C9402" s="2"/>
      <c r="E9402" s="2"/>
    </row>
    <row r="9403" spans="2:5" x14ac:dyDescent="0.35">
      <c r="B9403" s="42"/>
      <c r="C9403" s="2"/>
      <c r="E9403" s="2"/>
    </row>
    <row r="9404" spans="2:5" x14ac:dyDescent="0.35">
      <c r="B9404" s="42"/>
      <c r="C9404" s="2"/>
      <c r="E9404" s="2"/>
    </row>
    <row r="9405" spans="2:5" x14ac:dyDescent="0.35">
      <c r="B9405" s="42"/>
      <c r="C9405" s="2"/>
      <c r="E9405" s="2"/>
    </row>
    <row r="9406" spans="2:5" x14ac:dyDescent="0.35">
      <c r="B9406" s="42"/>
      <c r="C9406" s="2"/>
      <c r="E9406" s="2"/>
    </row>
    <row r="9407" spans="2:5" x14ac:dyDescent="0.35">
      <c r="B9407" s="42"/>
      <c r="C9407" s="2"/>
      <c r="E9407" s="2"/>
    </row>
    <row r="9408" spans="2:5" x14ac:dyDescent="0.35">
      <c r="B9408" s="42"/>
      <c r="C9408" s="2"/>
      <c r="E9408" s="2"/>
    </row>
    <row r="9409" spans="2:5" x14ac:dyDescent="0.35">
      <c r="B9409" s="42"/>
      <c r="C9409" s="2"/>
      <c r="E9409" s="2"/>
    </row>
    <row r="9410" spans="2:5" x14ac:dyDescent="0.35">
      <c r="B9410" s="42"/>
      <c r="C9410" s="2"/>
      <c r="E9410" s="2"/>
    </row>
    <row r="9411" spans="2:5" x14ac:dyDescent="0.35">
      <c r="B9411" s="42"/>
      <c r="C9411" s="2"/>
      <c r="E9411" s="2"/>
    </row>
    <row r="9412" spans="2:5" x14ac:dyDescent="0.35">
      <c r="B9412" s="42"/>
      <c r="C9412" s="2"/>
      <c r="E9412" s="2"/>
    </row>
    <row r="9413" spans="2:5" x14ac:dyDescent="0.35">
      <c r="B9413" s="42"/>
      <c r="C9413" s="2"/>
      <c r="E9413" s="2"/>
    </row>
    <row r="9414" spans="2:5" x14ac:dyDescent="0.35">
      <c r="B9414" s="42"/>
      <c r="C9414" s="2"/>
      <c r="E9414" s="2"/>
    </row>
    <row r="9415" spans="2:5" x14ac:dyDescent="0.35">
      <c r="B9415" s="42"/>
      <c r="C9415" s="2"/>
      <c r="E9415" s="2"/>
    </row>
    <row r="9416" spans="2:5" x14ac:dyDescent="0.35">
      <c r="B9416" s="42"/>
      <c r="C9416" s="2"/>
      <c r="E9416" s="2"/>
    </row>
    <row r="9417" spans="2:5" x14ac:dyDescent="0.35">
      <c r="B9417" s="42"/>
      <c r="C9417" s="2"/>
      <c r="E9417" s="2"/>
    </row>
    <row r="9418" spans="2:5" x14ac:dyDescent="0.35">
      <c r="B9418" s="42"/>
      <c r="C9418" s="2"/>
      <c r="E9418" s="2"/>
    </row>
    <row r="9419" spans="2:5" x14ac:dyDescent="0.35">
      <c r="B9419" s="42"/>
      <c r="C9419" s="2"/>
      <c r="E9419" s="2"/>
    </row>
    <row r="9420" spans="2:5" x14ac:dyDescent="0.35">
      <c r="B9420" s="42"/>
      <c r="C9420" s="2"/>
      <c r="E9420" s="2"/>
    </row>
    <row r="9421" spans="2:5" x14ac:dyDescent="0.35">
      <c r="B9421" s="42"/>
      <c r="C9421" s="2"/>
      <c r="E9421" s="2"/>
    </row>
    <row r="9422" spans="2:5" x14ac:dyDescent="0.35">
      <c r="B9422" s="42"/>
      <c r="C9422" s="2"/>
      <c r="E9422" s="2"/>
    </row>
    <row r="9423" spans="2:5" x14ac:dyDescent="0.35">
      <c r="B9423" s="42"/>
      <c r="C9423" s="2"/>
      <c r="E9423" s="2"/>
    </row>
    <row r="9424" spans="2:5" x14ac:dyDescent="0.35">
      <c r="B9424" s="42"/>
      <c r="C9424" s="2"/>
      <c r="E9424" s="2"/>
    </row>
    <row r="9425" spans="2:5" x14ac:dyDescent="0.35">
      <c r="B9425" s="42"/>
      <c r="C9425" s="2"/>
      <c r="E9425" s="2"/>
    </row>
    <row r="9426" spans="2:5" x14ac:dyDescent="0.35">
      <c r="B9426" s="42"/>
      <c r="C9426" s="2"/>
      <c r="E9426" s="2"/>
    </row>
    <row r="9427" spans="2:5" x14ac:dyDescent="0.35">
      <c r="B9427" s="42"/>
      <c r="C9427" s="2"/>
      <c r="E9427" s="2"/>
    </row>
    <row r="9428" spans="2:5" x14ac:dyDescent="0.35">
      <c r="B9428" s="42"/>
      <c r="C9428" s="2"/>
      <c r="E9428" s="2"/>
    </row>
    <row r="9429" spans="2:5" x14ac:dyDescent="0.35">
      <c r="B9429" s="42"/>
      <c r="C9429" s="2"/>
      <c r="E9429" s="2"/>
    </row>
    <row r="9430" spans="2:5" x14ac:dyDescent="0.35">
      <c r="B9430" s="42"/>
      <c r="C9430" s="2"/>
      <c r="E9430" s="2"/>
    </row>
    <row r="9431" spans="2:5" x14ac:dyDescent="0.35">
      <c r="B9431" s="42"/>
      <c r="C9431" s="2"/>
      <c r="E9431" s="2"/>
    </row>
    <row r="9432" spans="2:5" x14ac:dyDescent="0.35">
      <c r="B9432" s="42"/>
      <c r="C9432" s="2"/>
      <c r="E9432" s="2"/>
    </row>
    <row r="9433" spans="2:5" x14ac:dyDescent="0.35">
      <c r="B9433" s="42"/>
      <c r="C9433" s="2"/>
      <c r="E9433" s="2"/>
    </row>
    <row r="9434" spans="2:5" x14ac:dyDescent="0.35">
      <c r="B9434" s="42"/>
      <c r="C9434" s="2"/>
      <c r="E9434" s="2"/>
    </row>
    <row r="9435" spans="2:5" x14ac:dyDescent="0.35">
      <c r="B9435" s="42"/>
      <c r="C9435" s="2"/>
      <c r="E9435" s="2"/>
    </row>
    <row r="9436" spans="2:5" x14ac:dyDescent="0.35">
      <c r="B9436" s="42"/>
      <c r="C9436" s="2"/>
      <c r="E9436" s="2"/>
    </row>
    <row r="9437" spans="2:5" x14ac:dyDescent="0.35">
      <c r="B9437" s="42"/>
      <c r="C9437" s="2"/>
      <c r="E9437" s="2"/>
    </row>
    <row r="9438" spans="2:5" x14ac:dyDescent="0.35">
      <c r="B9438" s="42"/>
      <c r="C9438" s="2"/>
      <c r="E9438" s="2"/>
    </row>
    <row r="9439" spans="2:5" x14ac:dyDescent="0.35">
      <c r="B9439" s="42"/>
      <c r="C9439" s="2"/>
      <c r="E9439" s="2"/>
    </row>
    <row r="9440" spans="2:5" x14ac:dyDescent="0.35">
      <c r="B9440" s="42"/>
      <c r="C9440" s="2"/>
      <c r="E9440" s="2"/>
    </row>
    <row r="9441" spans="2:5" x14ac:dyDescent="0.35">
      <c r="B9441" s="42"/>
      <c r="C9441" s="2"/>
      <c r="E9441" s="2"/>
    </row>
    <row r="9442" spans="2:5" x14ac:dyDescent="0.35">
      <c r="B9442" s="42"/>
      <c r="C9442" s="2"/>
      <c r="E9442" s="2"/>
    </row>
    <row r="9443" spans="2:5" x14ac:dyDescent="0.35">
      <c r="B9443" s="42"/>
      <c r="C9443" s="2"/>
      <c r="E9443" s="2"/>
    </row>
    <row r="9444" spans="2:5" x14ac:dyDescent="0.35">
      <c r="B9444" s="42"/>
      <c r="C9444" s="2"/>
      <c r="E9444" s="2"/>
    </row>
    <row r="9445" spans="2:5" x14ac:dyDescent="0.35">
      <c r="B9445" s="42"/>
      <c r="C9445" s="2"/>
      <c r="E9445" s="2"/>
    </row>
    <row r="9446" spans="2:5" x14ac:dyDescent="0.35">
      <c r="B9446" s="42"/>
      <c r="C9446" s="2"/>
      <c r="E9446" s="2"/>
    </row>
    <row r="9447" spans="2:5" x14ac:dyDescent="0.35">
      <c r="B9447" s="42"/>
      <c r="C9447" s="2"/>
      <c r="E9447" s="2"/>
    </row>
    <row r="9448" spans="2:5" x14ac:dyDescent="0.35">
      <c r="B9448" s="42"/>
      <c r="C9448" s="2"/>
      <c r="E9448" s="2"/>
    </row>
    <row r="9449" spans="2:5" x14ac:dyDescent="0.35">
      <c r="B9449" s="42"/>
      <c r="C9449" s="2"/>
      <c r="E9449" s="2"/>
    </row>
    <row r="9450" spans="2:5" x14ac:dyDescent="0.35">
      <c r="B9450" s="42"/>
      <c r="C9450" s="2"/>
      <c r="E9450" s="2"/>
    </row>
    <row r="9451" spans="2:5" x14ac:dyDescent="0.35">
      <c r="B9451" s="42"/>
      <c r="C9451" s="2"/>
      <c r="E9451" s="2"/>
    </row>
    <row r="9452" spans="2:5" x14ac:dyDescent="0.35">
      <c r="B9452" s="42"/>
      <c r="C9452" s="2"/>
      <c r="E9452" s="2"/>
    </row>
    <row r="9453" spans="2:5" x14ac:dyDescent="0.35">
      <c r="B9453" s="42"/>
      <c r="C9453" s="2"/>
      <c r="E9453" s="2"/>
    </row>
    <row r="9454" spans="2:5" x14ac:dyDescent="0.35">
      <c r="B9454" s="42"/>
      <c r="C9454" s="2"/>
      <c r="E9454" s="2"/>
    </row>
    <row r="9455" spans="2:5" x14ac:dyDescent="0.35">
      <c r="B9455" s="42"/>
      <c r="C9455" s="2"/>
      <c r="E9455" s="2"/>
    </row>
    <row r="9456" spans="2:5" x14ac:dyDescent="0.35">
      <c r="B9456" s="42"/>
      <c r="C9456" s="2"/>
      <c r="E9456" s="2"/>
    </row>
    <row r="9457" spans="2:5" x14ac:dyDescent="0.35">
      <c r="B9457" s="42"/>
      <c r="C9457" s="2"/>
      <c r="E9457" s="2"/>
    </row>
    <row r="9458" spans="2:5" x14ac:dyDescent="0.35">
      <c r="B9458" s="42"/>
      <c r="C9458" s="2"/>
      <c r="E9458" s="2"/>
    </row>
    <row r="9459" spans="2:5" x14ac:dyDescent="0.35">
      <c r="B9459" s="42"/>
      <c r="C9459" s="2"/>
      <c r="E9459" s="2"/>
    </row>
    <row r="9460" spans="2:5" x14ac:dyDescent="0.35">
      <c r="B9460" s="42"/>
      <c r="C9460" s="2"/>
      <c r="E9460" s="2"/>
    </row>
    <row r="9461" spans="2:5" x14ac:dyDescent="0.35">
      <c r="B9461" s="42"/>
      <c r="C9461" s="2"/>
      <c r="E9461" s="2"/>
    </row>
    <row r="9462" spans="2:5" x14ac:dyDescent="0.35">
      <c r="B9462" s="42"/>
      <c r="C9462" s="2"/>
      <c r="E9462" s="2"/>
    </row>
    <row r="9463" spans="2:5" x14ac:dyDescent="0.35">
      <c r="B9463" s="42"/>
      <c r="C9463" s="2"/>
      <c r="E9463" s="2"/>
    </row>
    <row r="9464" spans="2:5" x14ac:dyDescent="0.35">
      <c r="B9464" s="42"/>
      <c r="C9464" s="2"/>
      <c r="E9464" s="2"/>
    </row>
    <row r="9465" spans="2:5" x14ac:dyDescent="0.35">
      <c r="B9465" s="42"/>
      <c r="C9465" s="2"/>
      <c r="E9465" s="2"/>
    </row>
    <row r="9466" spans="2:5" x14ac:dyDescent="0.35">
      <c r="B9466" s="42"/>
      <c r="C9466" s="2"/>
      <c r="E9466" s="2"/>
    </row>
    <row r="9467" spans="2:5" x14ac:dyDescent="0.35">
      <c r="B9467" s="42"/>
      <c r="C9467" s="2"/>
      <c r="E9467" s="2"/>
    </row>
    <row r="9468" spans="2:5" x14ac:dyDescent="0.35">
      <c r="B9468" s="42"/>
      <c r="C9468" s="2"/>
      <c r="E9468" s="2"/>
    </row>
    <row r="9469" spans="2:5" x14ac:dyDescent="0.35">
      <c r="B9469" s="42"/>
      <c r="C9469" s="2"/>
      <c r="E9469" s="2"/>
    </row>
    <row r="9470" spans="2:5" x14ac:dyDescent="0.35">
      <c r="B9470" s="42"/>
      <c r="C9470" s="2"/>
      <c r="E9470" s="2"/>
    </row>
    <row r="9471" spans="2:5" x14ac:dyDescent="0.35">
      <c r="B9471" s="42"/>
      <c r="C9471" s="2"/>
      <c r="E9471" s="2"/>
    </row>
    <row r="9472" spans="2:5" x14ac:dyDescent="0.35">
      <c r="B9472" s="42"/>
      <c r="C9472" s="2"/>
      <c r="E9472" s="2"/>
    </row>
    <row r="9473" spans="2:5" x14ac:dyDescent="0.35">
      <c r="B9473" s="42"/>
      <c r="C9473" s="2"/>
      <c r="E9473" s="2"/>
    </row>
    <row r="9474" spans="2:5" x14ac:dyDescent="0.35">
      <c r="B9474" s="42"/>
      <c r="C9474" s="2"/>
      <c r="E9474" s="2"/>
    </row>
    <row r="9475" spans="2:5" x14ac:dyDescent="0.35">
      <c r="B9475" s="42"/>
      <c r="C9475" s="2"/>
      <c r="E9475" s="2"/>
    </row>
    <row r="9476" spans="2:5" x14ac:dyDescent="0.35">
      <c r="B9476" s="42"/>
      <c r="C9476" s="2"/>
      <c r="E9476" s="2"/>
    </row>
    <row r="9477" spans="2:5" x14ac:dyDescent="0.35">
      <c r="B9477" s="42"/>
      <c r="C9477" s="2"/>
      <c r="E9477" s="2"/>
    </row>
    <row r="9478" spans="2:5" x14ac:dyDescent="0.35">
      <c r="B9478" s="42"/>
      <c r="C9478" s="2"/>
      <c r="E9478" s="2"/>
    </row>
    <row r="9479" spans="2:5" x14ac:dyDescent="0.35">
      <c r="B9479" s="42"/>
      <c r="C9479" s="2"/>
      <c r="E9479" s="2"/>
    </row>
    <row r="9480" spans="2:5" x14ac:dyDescent="0.35">
      <c r="B9480" s="42"/>
      <c r="C9480" s="2"/>
      <c r="E9480" s="2"/>
    </row>
    <row r="9481" spans="2:5" x14ac:dyDescent="0.35">
      <c r="B9481" s="42"/>
      <c r="C9481" s="2"/>
      <c r="E9481" s="2"/>
    </row>
    <row r="9482" spans="2:5" x14ac:dyDescent="0.35">
      <c r="B9482" s="42"/>
      <c r="C9482" s="2"/>
      <c r="E9482" s="2"/>
    </row>
    <row r="9483" spans="2:5" x14ac:dyDescent="0.35">
      <c r="B9483" s="42"/>
      <c r="C9483" s="2"/>
      <c r="E9483" s="2"/>
    </row>
    <row r="9484" spans="2:5" x14ac:dyDescent="0.35">
      <c r="B9484" s="42"/>
      <c r="C9484" s="2"/>
      <c r="E9484" s="2"/>
    </row>
    <row r="9485" spans="2:5" x14ac:dyDescent="0.35">
      <c r="B9485" s="42"/>
      <c r="C9485" s="2"/>
      <c r="E9485" s="2"/>
    </row>
    <row r="9486" spans="2:5" x14ac:dyDescent="0.35">
      <c r="B9486" s="42"/>
      <c r="C9486" s="2"/>
      <c r="E9486" s="2"/>
    </row>
    <row r="9487" spans="2:5" x14ac:dyDescent="0.35">
      <c r="B9487" s="42"/>
      <c r="C9487" s="2"/>
      <c r="E9487" s="2"/>
    </row>
    <row r="9488" spans="2:5" x14ac:dyDescent="0.35">
      <c r="B9488" s="42"/>
      <c r="C9488" s="2"/>
      <c r="E9488" s="2"/>
    </row>
    <row r="9489" spans="2:5" x14ac:dyDescent="0.35">
      <c r="B9489" s="42"/>
      <c r="C9489" s="2"/>
      <c r="E9489" s="2"/>
    </row>
    <row r="9490" spans="2:5" x14ac:dyDescent="0.35">
      <c r="B9490" s="42"/>
      <c r="C9490" s="2"/>
      <c r="E9490" s="2"/>
    </row>
    <row r="9491" spans="2:5" x14ac:dyDescent="0.35">
      <c r="B9491" s="42"/>
      <c r="C9491" s="2"/>
      <c r="E9491" s="2"/>
    </row>
    <row r="9492" spans="2:5" x14ac:dyDescent="0.35">
      <c r="B9492" s="42"/>
      <c r="C9492" s="2"/>
      <c r="E9492" s="2"/>
    </row>
    <row r="9493" spans="2:5" x14ac:dyDescent="0.35">
      <c r="B9493" s="42"/>
      <c r="C9493" s="2"/>
      <c r="E9493" s="2"/>
    </row>
    <row r="9494" spans="2:5" x14ac:dyDescent="0.35">
      <c r="B9494" s="42"/>
      <c r="C9494" s="2"/>
      <c r="E9494" s="2"/>
    </row>
    <row r="9495" spans="2:5" x14ac:dyDescent="0.35">
      <c r="B9495" s="42"/>
      <c r="C9495" s="2"/>
      <c r="E9495" s="2"/>
    </row>
    <row r="9496" spans="2:5" x14ac:dyDescent="0.35">
      <c r="B9496" s="42"/>
      <c r="C9496" s="2"/>
      <c r="E9496" s="2"/>
    </row>
    <row r="9497" spans="2:5" x14ac:dyDescent="0.35">
      <c r="B9497" s="42"/>
      <c r="C9497" s="2"/>
      <c r="E9497" s="2"/>
    </row>
    <row r="9498" spans="2:5" x14ac:dyDescent="0.35">
      <c r="B9498" s="42"/>
      <c r="C9498" s="2"/>
      <c r="E9498" s="2"/>
    </row>
    <row r="9499" spans="2:5" x14ac:dyDescent="0.35">
      <c r="B9499" s="42"/>
      <c r="C9499" s="2"/>
      <c r="E9499" s="2"/>
    </row>
    <row r="9500" spans="2:5" x14ac:dyDescent="0.35">
      <c r="B9500" s="42"/>
      <c r="C9500" s="2"/>
      <c r="E9500" s="2"/>
    </row>
    <row r="9501" spans="2:5" x14ac:dyDescent="0.35">
      <c r="B9501" s="42"/>
      <c r="C9501" s="2"/>
      <c r="E9501" s="2"/>
    </row>
    <row r="9502" spans="2:5" x14ac:dyDescent="0.35">
      <c r="B9502" s="42"/>
      <c r="C9502" s="2"/>
      <c r="E9502" s="2"/>
    </row>
    <row r="9503" spans="2:5" x14ac:dyDescent="0.35">
      <c r="B9503" s="42"/>
      <c r="C9503" s="2"/>
      <c r="E9503" s="2"/>
    </row>
    <row r="9504" spans="2:5" x14ac:dyDescent="0.35">
      <c r="B9504" s="42"/>
      <c r="C9504" s="2"/>
      <c r="E9504" s="2"/>
    </row>
    <row r="9505" spans="2:5" x14ac:dyDescent="0.35">
      <c r="B9505" s="42"/>
      <c r="C9505" s="2"/>
      <c r="E9505" s="2"/>
    </row>
    <row r="9506" spans="2:5" x14ac:dyDescent="0.35">
      <c r="B9506" s="42"/>
      <c r="C9506" s="2"/>
      <c r="E9506" s="2"/>
    </row>
    <row r="9507" spans="2:5" x14ac:dyDescent="0.35">
      <c r="B9507" s="42"/>
      <c r="C9507" s="2"/>
      <c r="E9507" s="2"/>
    </row>
    <row r="9508" spans="2:5" x14ac:dyDescent="0.35">
      <c r="B9508" s="42"/>
      <c r="C9508" s="2"/>
      <c r="E9508" s="2"/>
    </row>
    <row r="9509" spans="2:5" x14ac:dyDescent="0.35">
      <c r="B9509" s="42"/>
      <c r="C9509" s="2"/>
      <c r="E9509" s="2"/>
    </row>
    <row r="9510" spans="2:5" x14ac:dyDescent="0.35">
      <c r="B9510" s="42"/>
      <c r="C9510" s="2"/>
      <c r="E9510" s="2"/>
    </row>
    <row r="9511" spans="2:5" x14ac:dyDescent="0.35">
      <c r="B9511" s="42"/>
      <c r="C9511" s="2"/>
      <c r="E9511" s="2"/>
    </row>
    <row r="9512" spans="2:5" x14ac:dyDescent="0.35">
      <c r="B9512" s="42"/>
      <c r="C9512" s="2"/>
      <c r="E9512" s="2"/>
    </row>
    <row r="9513" spans="2:5" x14ac:dyDescent="0.35">
      <c r="B9513" s="42"/>
      <c r="C9513" s="2"/>
      <c r="E9513" s="2"/>
    </row>
    <row r="9514" spans="2:5" x14ac:dyDescent="0.35">
      <c r="B9514" s="42"/>
      <c r="C9514" s="2"/>
      <c r="E9514" s="2"/>
    </row>
    <row r="9515" spans="2:5" x14ac:dyDescent="0.35">
      <c r="B9515" s="42"/>
      <c r="C9515" s="2"/>
      <c r="E9515" s="2"/>
    </row>
    <row r="9516" spans="2:5" x14ac:dyDescent="0.35">
      <c r="B9516" s="42"/>
      <c r="C9516" s="2"/>
      <c r="E9516" s="2"/>
    </row>
    <row r="9517" spans="2:5" x14ac:dyDescent="0.35">
      <c r="B9517" s="42"/>
      <c r="C9517" s="2"/>
      <c r="E9517" s="2"/>
    </row>
    <row r="9518" spans="2:5" x14ac:dyDescent="0.35">
      <c r="B9518" s="42"/>
      <c r="C9518" s="2"/>
      <c r="E9518" s="2"/>
    </row>
    <row r="9519" spans="2:5" x14ac:dyDescent="0.35">
      <c r="B9519" s="42"/>
      <c r="C9519" s="2"/>
      <c r="E9519" s="2"/>
    </row>
    <row r="9520" spans="2:5" x14ac:dyDescent="0.35">
      <c r="B9520" s="42"/>
      <c r="C9520" s="2"/>
      <c r="E9520" s="2"/>
    </row>
    <row r="9521" spans="2:5" x14ac:dyDescent="0.35">
      <c r="B9521" s="42"/>
      <c r="C9521" s="2"/>
      <c r="E9521" s="2"/>
    </row>
    <row r="9522" spans="2:5" x14ac:dyDescent="0.35">
      <c r="B9522" s="42"/>
      <c r="C9522" s="2"/>
      <c r="E9522" s="2"/>
    </row>
    <row r="9523" spans="2:5" x14ac:dyDescent="0.35">
      <c r="B9523" s="42"/>
      <c r="C9523" s="2"/>
      <c r="E9523" s="2"/>
    </row>
    <row r="9524" spans="2:5" x14ac:dyDescent="0.35">
      <c r="B9524" s="42"/>
      <c r="C9524" s="2"/>
      <c r="E9524" s="2"/>
    </row>
    <row r="9525" spans="2:5" x14ac:dyDescent="0.35">
      <c r="B9525" s="42"/>
      <c r="C9525" s="2"/>
      <c r="E9525" s="2"/>
    </row>
    <row r="9526" spans="2:5" x14ac:dyDescent="0.35">
      <c r="B9526" s="42"/>
      <c r="C9526" s="2"/>
      <c r="E9526" s="2"/>
    </row>
    <row r="9527" spans="2:5" x14ac:dyDescent="0.35">
      <c r="B9527" s="42"/>
      <c r="C9527" s="2"/>
      <c r="E9527" s="2"/>
    </row>
    <row r="9528" spans="2:5" x14ac:dyDescent="0.35">
      <c r="B9528" s="42"/>
      <c r="C9528" s="2"/>
      <c r="E9528" s="2"/>
    </row>
    <row r="9529" spans="2:5" x14ac:dyDescent="0.35">
      <c r="B9529" s="42"/>
      <c r="C9529" s="2"/>
      <c r="E9529" s="2"/>
    </row>
    <row r="9530" spans="2:5" x14ac:dyDescent="0.35">
      <c r="B9530" s="42"/>
      <c r="C9530" s="2"/>
      <c r="E9530" s="2"/>
    </row>
    <row r="9531" spans="2:5" x14ac:dyDescent="0.35">
      <c r="B9531" s="42"/>
      <c r="C9531" s="2"/>
      <c r="E9531" s="2"/>
    </row>
    <row r="9532" spans="2:5" x14ac:dyDescent="0.35">
      <c r="B9532" s="42"/>
      <c r="C9532" s="2"/>
      <c r="E9532" s="2"/>
    </row>
    <row r="9533" spans="2:5" x14ac:dyDescent="0.35">
      <c r="B9533" s="42"/>
      <c r="C9533" s="2"/>
      <c r="E9533" s="2"/>
    </row>
    <row r="9534" spans="2:5" x14ac:dyDescent="0.35">
      <c r="B9534" s="42"/>
      <c r="C9534" s="2"/>
      <c r="E9534" s="2"/>
    </row>
    <row r="9535" spans="2:5" x14ac:dyDescent="0.35">
      <c r="B9535" s="42"/>
      <c r="C9535" s="2"/>
      <c r="E9535" s="2"/>
    </row>
    <row r="9536" spans="2:5" x14ac:dyDescent="0.35">
      <c r="B9536" s="42"/>
      <c r="C9536" s="2"/>
      <c r="E9536" s="2"/>
    </row>
    <row r="9537" spans="2:5" x14ac:dyDescent="0.35">
      <c r="B9537" s="42"/>
      <c r="C9537" s="2"/>
      <c r="E9537" s="2"/>
    </row>
    <row r="9538" spans="2:5" x14ac:dyDescent="0.35">
      <c r="B9538" s="42"/>
      <c r="C9538" s="2"/>
      <c r="E9538" s="2"/>
    </row>
    <row r="9539" spans="2:5" x14ac:dyDescent="0.35">
      <c r="B9539" s="42"/>
      <c r="C9539" s="2"/>
      <c r="E9539" s="2"/>
    </row>
    <row r="9540" spans="2:5" x14ac:dyDescent="0.35">
      <c r="B9540" s="42"/>
      <c r="C9540" s="2"/>
      <c r="E9540" s="2"/>
    </row>
    <row r="9541" spans="2:5" x14ac:dyDescent="0.35">
      <c r="B9541" s="42"/>
      <c r="C9541" s="2"/>
      <c r="E9541" s="2"/>
    </row>
    <row r="9542" spans="2:5" x14ac:dyDescent="0.35">
      <c r="B9542" s="42"/>
      <c r="C9542" s="2"/>
      <c r="E9542" s="2"/>
    </row>
    <row r="9543" spans="2:5" x14ac:dyDescent="0.35">
      <c r="B9543" s="42"/>
      <c r="C9543" s="2"/>
      <c r="E9543" s="2"/>
    </row>
    <row r="9544" spans="2:5" x14ac:dyDescent="0.35">
      <c r="B9544" s="42"/>
      <c r="C9544" s="2"/>
      <c r="E9544" s="2"/>
    </row>
    <row r="9545" spans="2:5" x14ac:dyDescent="0.35">
      <c r="B9545" s="42"/>
      <c r="C9545" s="2"/>
      <c r="E9545" s="2"/>
    </row>
    <row r="9546" spans="2:5" x14ac:dyDescent="0.35">
      <c r="B9546" s="42"/>
      <c r="C9546" s="2"/>
      <c r="E9546" s="2"/>
    </row>
    <row r="9547" spans="2:5" x14ac:dyDescent="0.35">
      <c r="B9547" s="42"/>
      <c r="C9547" s="2"/>
      <c r="E9547" s="2"/>
    </row>
    <row r="9548" spans="2:5" x14ac:dyDescent="0.35">
      <c r="B9548" s="42"/>
      <c r="C9548" s="2"/>
      <c r="E9548" s="2"/>
    </row>
    <row r="9549" spans="2:5" x14ac:dyDescent="0.35">
      <c r="B9549" s="42"/>
      <c r="C9549" s="2"/>
      <c r="E9549" s="2"/>
    </row>
    <row r="9550" spans="2:5" x14ac:dyDescent="0.35">
      <c r="B9550" s="42"/>
      <c r="C9550" s="2"/>
      <c r="E9550" s="2"/>
    </row>
    <row r="9551" spans="2:5" x14ac:dyDescent="0.35">
      <c r="B9551" s="42"/>
      <c r="C9551" s="2"/>
      <c r="E9551" s="2"/>
    </row>
    <row r="9552" spans="2:5" x14ac:dyDescent="0.35">
      <c r="B9552" s="42"/>
      <c r="C9552" s="2"/>
      <c r="E9552" s="2"/>
    </row>
    <row r="9553" spans="2:5" x14ac:dyDescent="0.35">
      <c r="B9553" s="42"/>
      <c r="C9553" s="2"/>
      <c r="E9553" s="2"/>
    </row>
    <row r="9554" spans="2:5" x14ac:dyDescent="0.35">
      <c r="B9554" s="42"/>
      <c r="C9554" s="2"/>
      <c r="E9554" s="2"/>
    </row>
    <row r="9555" spans="2:5" x14ac:dyDescent="0.35">
      <c r="B9555" s="42"/>
      <c r="C9555" s="2"/>
      <c r="E9555" s="2"/>
    </row>
    <row r="9556" spans="2:5" x14ac:dyDescent="0.35">
      <c r="B9556" s="42"/>
      <c r="C9556" s="2"/>
      <c r="E9556" s="2"/>
    </row>
    <row r="9557" spans="2:5" x14ac:dyDescent="0.35">
      <c r="B9557" s="42"/>
      <c r="C9557" s="2"/>
      <c r="E9557" s="2"/>
    </row>
    <row r="9558" spans="2:5" x14ac:dyDescent="0.35">
      <c r="B9558" s="42"/>
      <c r="C9558" s="2"/>
      <c r="E9558" s="2"/>
    </row>
    <row r="9559" spans="2:5" x14ac:dyDescent="0.35">
      <c r="B9559" s="42"/>
      <c r="C9559" s="2"/>
      <c r="E9559" s="2"/>
    </row>
    <row r="9560" spans="2:5" x14ac:dyDescent="0.35">
      <c r="B9560" s="42"/>
      <c r="C9560" s="2"/>
      <c r="E9560" s="2"/>
    </row>
    <row r="9561" spans="2:5" x14ac:dyDescent="0.35">
      <c r="B9561" s="42"/>
      <c r="C9561" s="2"/>
      <c r="E9561" s="2"/>
    </row>
    <row r="9562" spans="2:5" x14ac:dyDescent="0.35">
      <c r="B9562" s="42"/>
      <c r="C9562" s="2"/>
      <c r="E9562" s="2"/>
    </row>
    <row r="9563" spans="2:5" x14ac:dyDescent="0.35">
      <c r="B9563" s="42"/>
      <c r="C9563" s="2"/>
      <c r="E9563" s="2"/>
    </row>
    <row r="9564" spans="2:5" x14ac:dyDescent="0.35">
      <c r="B9564" s="42"/>
      <c r="C9564" s="2"/>
      <c r="E9564" s="2"/>
    </row>
    <row r="9565" spans="2:5" x14ac:dyDescent="0.35">
      <c r="B9565" s="42"/>
      <c r="C9565" s="2"/>
      <c r="E9565" s="2"/>
    </row>
    <row r="9566" spans="2:5" x14ac:dyDescent="0.35">
      <c r="B9566" s="42"/>
      <c r="C9566" s="2"/>
      <c r="E9566" s="2"/>
    </row>
    <row r="9567" spans="2:5" x14ac:dyDescent="0.35">
      <c r="B9567" s="42"/>
      <c r="C9567" s="2"/>
      <c r="E9567" s="2"/>
    </row>
    <row r="9568" spans="2:5" x14ac:dyDescent="0.35">
      <c r="B9568" s="42"/>
      <c r="C9568" s="2"/>
      <c r="E9568" s="2"/>
    </row>
    <row r="9569" spans="2:5" x14ac:dyDescent="0.35">
      <c r="B9569" s="42"/>
      <c r="C9569" s="2"/>
      <c r="E9569" s="2"/>
    </row>
    <row r="9570" spans="2:5" x14ac:dyDescent="0.35">
      <c r="B9570" s="42"/>
      <c r="C9570" s="2"/>
      <c r="E9570" s="2"/>
    </row>
    <row r="9571" spans="2:5" x14ac:dyDescent="0.35">
      <c r="B9571" s="42"/>
      <c r="C9571" s="2"/>
      <c r="E9571" s="2"/>
    </row>
    <row r="9572" spans="2:5" x14ac:dyDescent="0.35">
      <c r="B9572" s="42"/>
      <c r="C9572" s="2"/>
      <c r="E9572" s="2"/>
    </row>
    <row r="9573" spans="2:5" x14ac:dyDescent="0.35">
      <c r="B9573" s="42"/>
      <c r="C9573" s="2"/>
      <c r="E9573" s="2"/>
    </row>
    <row r="9574" spans="2:5" x14ac:dyDescent="0.35">
      <c r="B9574" s="42"/>
      <c r="C9574" s="2"/>
      <c r="E9574" s="2"/>
    </row>
    <row r="9575" spans="2:5" x14ac:dyDescent="0.35">
      <c r="B9575" s="42"/>
      <c r="C9575" s="2"/>
      <c r="E9575" s="2"/>
    </row>
    <row r="9576" spans="2:5" x14ac:dyDescent="0.35">
      <c r="B9576" s="42"/>
      <c r="C9576" s="2"/>
      <c r="E9576" s="2"/>
    </row>
    <row r="9577" spans="2:5" x14ac:dyDescent="0.35">
      <c r="B9577" s="42"/>
      <c r="C9577" s="2"/>
      <c r="E9577" s="2"/>
    </row>
    <row r="9578" spans="2:5" x14ac:dyDescent="0.35">
      <c r="B9578" s="42"/>
      <c r="C9578" s="2"/>
      <c r="E9578" s="2"/>
    </row>
    <row r="9579" spans="2:5" x14ac:dyDescent="0.35">
      <c r="B9579" s="42"/>
      <c r="C9579" s="2"/>
      <c r="E9579" s="2"/>
    </row>
    <row r="9580" spans="2:5" x14ac:dyDescent="0.35">
      <c r="B9580" s="42"/>
      <c r="C9580" s="2"/>
      <c r="E9580" s="2"/>
    </row>
    <row r="9581" spans="2:5" x14ac:dyDescent="0.35">
      <c r="B9581" s="42"/>
      <c r="C9581" s="2"/>
      <c r="E9581" s="2"/>
    </row>
    <row r="9582" spans="2:5" x14ac:dyDescent="0.35">
      <c r="B9582" s="42"/>
      <c r="C9582" s="2"/>
      <c r="E9582" s="2"/>
    </row>
    <row r="9583" spans="2:5" x14ac:dyDescent="0.35">
      <c r="B9583" s="42"/>
      <c r="C9583" s="2"/>
      <c r="E9583" s="2"/>
    </row>
    <row r="9584" spans="2:5" x14ac:dyDescent="0.35">
      <c r="B9584" s="42"/>
      <c r="C9584" s="2"/>
      <c r="E9584" s="2"/>
    </row>
    <row r="9585" spans="2:5" x14ac:dyDescent="0.35">
      <c r="B9585" s="42"/>
      <c r="C9585" s="2"/>
      <c r="E9585" s="2"/>
    </row>
    <row r="9586" spans="2:5" x14ac:dyDescent="0.35">
      <c r="B9586" s="42"/>
      <c r="C9586" s="2"/>
      <c r="E9586" s="2"/>
    </row>
    <row r="9587" spans="2:5" x14ac:dyDescent="0.35">
      <c r="B9587" s="42"/>
      <c r="C9587" s="2"/>
      <c r="E9587" s="2"/>
    </row>
    <row r="9588" spans="2:5" x14ac:dyDescent="0.35">
      <c r="B9588" s="42"/>
      <c r="C9588" s="2"/>
      <c r="E9588" s="2"/>
    </row>
    <row r="9589" spans="2:5" x14ac:dyDescent="0.35">
      <c r="B9589" s="42"/>
      <c r="C9589" s="2"/>
      <c r="E9589" s="2"/>
    </row>
    <row r="9590" spans="2:5" x14ac:dyDescent="0.35">
      <c r="B9590" s="42"/>
      <c r="C9590" s="2"/>
      <c r="E9590" s="2"/>
    </row>
    <row r="9591" spans="2:5" x14ac:dyDescent="0.35">
      <c r="B9591" s="42"/>
      <c r="C9591" s="2"/>
      <c r="E9591" s="2"/>
    </row>
    <row r="9592" spans="2:5" x14ac:dyDescent="0.35">
      <c r="B9592" s="42"/>
      <c r="C9592" s="2"/>
      <c r="E9592" s="2"/>
    </row>
    <row r="9593" spans="2:5" x14ac:dyDescent="0.35">
      <c r="B9593" s="42"/>
      <c r="C9593" s="2"/>
      <c r="E9593" s="2"/>
    </row>
    <row r="9594" spans="2:5" x14ac:dyDescent="0.35">
      <c r="B9594" s="42"/>
      <c r="C9594" s="2"/>
      <c r="E9594" s="2"/>
    </row>
    <row r="9595" spans="2:5" x14ac:dyDescent="0.35">
      <c r="B9595" s="42"/>
      <c r="C9595" s="2"/>
      <c r="E9595" s="2"/>
    </row>
    <row r="9596" spans="2:5" x14ac:dyDescent="0.35">
      <c r="B9596" s="42"/>
      <c r="C9596" s="2"/>
      <c r="E9596" s="2"/>
    </row>
    <row r="9597" spans="2:5" x14ac:dyDescent="0.35">
      <c r="B9597" s="42"/>
      <c r="C9597" s="2"/>
      <c r="E9597" s="2"/>
    </row>
    <row r="9598" spans="2:5" x14ac:dyDescent="0.35">
      <c r="B9598" s="42"/>
      <c r="C9598" s="2"/>
      <c r="E9598" s="2"/>
    </row>
    <row r="9599" spans="2:5" x14ac:dyDescent="0.35">
      <c r="B9599" s="42"/>
      <c r="C9599" s="2"/>
      <c r="E9599" s="2"/>
    </row>
    <row r="9600" spans="2:5" x14ac:dyDescent="0.35">
      <c r="B9600" s="42"/>
      <c r="C9600" s="2"/>
      <c r="E9600" s="2"/>
    </row>
    <row r="9601" spans="2:5" x14ac:dyDescent="0.35">
      <c r="B9601" s="42"/>
      <c r="C9601" s="2"/>
      <c r="E9601" s="2"/>
    </row>
    <row r="9602" spans="2:5" x14ac:dyDescent="0.35">
      <c r="B9602" s="42"/>
      <c r="C9602" s="2"/>
      <c r="E9602" s="2"/>
    </row>
    <row r="9603" spans="2:5" x14ac:dyDescent="0.35">
      <c r="B9603" s="42"/>
      <c r="C9603" s="2"/>
      <c r="E9603" s="2"/>
    </row>
    <row r="9604" spans="2:5" x14ac:dyDescent="0.35">
      <c r="B9604" s="42"/>
      <c r="C9604" s="2"/>
      <c r="E9604" s="2"/>
    </row>
    <row r="9605" spans="2:5" x14ac:dyDescent="0.35">
      <c r="B9605" s="42"/>
      <c r="C9605" s="2"/>
      <c r="E9605" s="2"/>
    </row>
    <row r="9606" spans="2:5" x14ac:dyDescent="0.35">
      <c r="B9606" s="42"/>
      <c r="C9606" s="2"/>
      <c r="E9606" s="2"/>
    </row>
    <row r="9607" spans="2:5" x14ac:dyDescent="0.35">
      <c r="B9607" s="42"/>
      <c r="C9607" s="2"/>
      <c r="E9607" s="2"/>
    </row>
    <row r="9608" spans="2:5" x14ac:dyDescent="0.35">
      <c r="B9608" s="42"/>
      <c r="C9608" s="2"/>
      <c r="E9608" s="2"/>
    </row>
    <row r="9609" spans="2:5" x14ac:dyDescent="0.35">
      <c r="B9609" s="42"/>
      <c r="C9609" s="2"/>
      <c r="E9609" s="2"/>
    </row>
    <row r="9610" spans="2:5" x14ac:dyDescent="0.35">
      <c r="B9610" s="42"/>
      <c r="C9610" s="2"/>
      <c r="E9610" s="2"/>
    </row>
    <row r="9611" spans="2:5" x14ac:dyDescent="0.35">
      <c r="B9611" s="42"/>
      <c r="C9611" s="2"/>
      <c r="E9611" s="2"/>
    </row>
    <row r="9612" spans="2:5" x14ac:dyDescent="0.35">
      <c r="B9612" s="42"/>
      <c r="C9612" s="2"/>
      <c r="E9612" s="2"/>
    </row>
    <row r="9613" spans="2:5" x14ac:dyDescent="0.35">
      <c r="B9613" s="42"/>
      <c r="C9613" s="2"/>
      <c r="E9613" s="2"/>
    </row>
    <row r="9614" spans="2:5" x14ac:dyDescent="0.35">
      <c r="B9614" s="42"/>
      <c r="C9614" s="2"/>
      <c r="E9614" s="2"/>
    </row>
    <row r="9615" spans="2:5" x14ac:dyDescent="0.35">
      <c r="B9615" s="42"/>
      <c r="C9615" s="2"/>
      <c r="E9615" s="2"/>
    </row>
    <row r="9616" spans="2:5" x14ac:dyDescent="0.35">
      <c r="B9616" s="42"/>
      <c r="C9616" s="2"/>
      <c r="E9616" s="2"/>
    </row>
    <row r="9617" spans="2:5" x14ac:dyDescent="0.35">
      <c r="B9617" s="42"/>
      <c r="C9617" s="2"/>
      <c r="E9617" s="2"/>
    </row>
    <row r="9618" spans="2:5" x14ac:dyDescent="0.35">
      <c r="B9618" s="42"/>
      <c r="C9618" s="2"/>
      <c r="E9618" s="2"/>
    </row>
    <row r="9619" spans="2:5" x14ac:dyDescent="0.35">
      <c r="B9619" s="42"/>
      <c r="C9619" s="2"/>
      <c r="E9619" s="2"/>
    </row>
    <row r="9620" spans="2:5" x14ac:dyDescent="0.35">
      <c r="B9620" s="42"/>
      <c r="C9620" s="2"/>
      <c r="E9620" s="2"/>
    </row>
    <row r="9621" spans="2:5" x14ac:dyDescent="0.35">
      <c r="B9621" s="42"/>
      <c r="C9621" s="2"/>
      <c r="E9621" s="2"/>
    </row>
    <row r="9622" spans="2:5" x14ac:dyDescent="0.35">
      <c r="B9622" s="42"/>
      <c r="C9622" s="2"/>
      <c r="E9622" s="2"/>
    </row>
    <row r="9623" spans="2:5" x14ac:dyDescent="0.35">
      <c r="B9623" s="42"/>
      <c r="C9623" s="2"/>
      <c r="E9623" s="2"/>
    </row>
    <row r="9624" spans="2:5" x14ac:dyDescent="0.35">
      <c r="B9624" s="42"/>
      <c r="C9624" s="2"/>
      <c r="E9624" s="2"/>
    </row>
    <row r="9625" spans="2:5" x14ac:dyDescent="0.35">
      <c r="B9625" s="42"/>
      <c r="C9625" s="2"/>
      <c r="E9625" s="2"/>
    </row>
    <row r="9626" spans="2:5" x14ac:dyDescent="0.35">
      <c r="B9626" s="42"/>
      <c r="C9626" s="2"/>
      <c r="E9626" s="2"/>
    </row>
    <row r="9627" spans="2:5" x14ac:dyDescent="0.35">
      <c r="B9627" s="42"/>
      <c r="C9627" s="2"/>
      <c r="E9627" s="2"/>
    </row>
    <row r="9628" spans="2:5" x14ac:dyDescent="0.35">
      <c r="B9628" s="42"/>
      <c r="C9628" s="2"/>
      <c r="E9628" s="2"/>
    </row>
    <row r="9629" spans="2:5" x14ac:dyDescent="0.35">
      <c r="B9629" s="42"/>
      <c r="C9629" s="2"/>
      <c r="E9629" s="2"/>
    </row>
    <row r="9630" spans="2:5" x14ac:dyDescent="0.35">
      <c r="B9630" s="42"/>
      <c r="C9630" s="2"/>
      <c r="E9630" s="2"/>
    </row>
    <row r="9631" spans="2:5" x14ac:dyDescent="0.35">
      <c r="B9631" s="42"/>
      <c r="C9631" s="2"/>
      <c r="E9631" s="2"/>
    </row>
    <row r="9632" spans="2:5" x14ac:dyDescent="0.35">
      <c r="B9632" s="42"/>
      <c r="C9632" s="2"/>
      <c r="E9632" s="2"/>
    </row>
    <row r="9633" spans="2:5" x14ac:dyDescent="0.35">
      <c r="B9633" s="42"/>
      <c r="C9633" s="2"/>
      <c r="E9633" s="2"/>
    </row>
    <row r="9634" spans="2:5" x14ac:dyDescent="0.35">
      <c r="B9634" s="42"/>
      <c r="C9634" s="2"/>
      <c r="E9634" s="2"/>
    </row>
    <row r="9635" spans="2:5" x14ac:dyDescent="0.35">
      <c r="B9635" s="42"/>
      <c r="C9635" s="2"/>
      <c r="E9635" s="2"/>
    </row>
    <row r="9636" spans="2:5" x14ac:dyDescent="0.35">
      <c r="B9636" s="42"/>
      <c r="C9636" s="2"/>
      <c r="E9636" s="2"/>
    </row>
    <row r="9637" spans="2:5" x14ac:dyDescent="0.35">
      <c r="B9637" s="42"/>
      <c r="C9637" s="2"/>
      <c r="E9637" s="2"/>
    </row>
    <row r="9638" spans="2:5" x14ac:dyDescent="0.35">
      <c r="B9638" s="42"/>
      <c r="C9638" s="2"/>
      <c r="E9638" s="2"/>
    </row>
    <row r="9639" spans="2:5" x14ac:dyDescent="0.35">
      <c r="B9639" s="42"/>
      <c r="C9639" s="2"/>
      <c r="E9639" s="2"/>
    </row>
    <row r="9640" spans="2:5" x14ac:dyDescent="0.35">
      <c r="B9640" s="42"/>
      <c r="C9640" s="2"/>
      <c r="E9640" s="2"/>
    </row>
    <row r="9641" spans="2:5" x14ac:dyDescent="0.35">
      <c r="B9641" s="42"/>
      <c r="C9641" s="2"/>
      <c r="E9641" s="2"/>
    </row>
    <row r="9642" spans="2:5" x14ac:dyDescent="0.35">
      <c r="B9642" s="42"/>
      <c r="C9642" s="2"/>
      <c r="E9642" s="2"/>
    </row>
    <row r="9643" spans="2:5" x14ac:dyDescent="0.35">
      <c r="B9643" s="42"/>
      <c r="C9643" s="2"/>
      <c r="E9643" s="2"/>
    </row>
    <row r="9644" spans="2:5" x14ac:dyDescent="0.35">
      <c r="B9644" s="42"/>
      <c r="C9644" s="2"/>
      <c r="E9644" s="2"/>
    </row>
    <row r="9645" spans="2:5" x14ac:dyDescent="0.35">
      <c r="B9645" s="42"/>
      <c r="C9645" s="2"/>
      <c r="E9645" s="2"/>
    </row>
    <row r="9646" spans="2:5" x14ac:dyDescent="0.35">
      <c r="B9646" s="42"/>
      <c r="C9646" s="2"/>
      <c r="E9646" s="2"/>
    </row>
    <row r="9647" spans="2:5" x14ac:dyDescent="0.35">
      <c r="B9647" s="42"/>
      <c r="C9647" s="2"/>
      <c r="E9647" s="2"/>
    </row>
    <row r="9648" spans="2:5" x14ac:dyDescent="0.35">
      <c r="B9648" s="42"/>
      <c r="C9648" s="2"/>
      <c r="E9648" s="2"/>
    </row>
    <row r="9649" spans="2:5" x14ac:dyDescent="0.35">
      <c r="B9649" s="42"/>
      <c r="C9649" s="2"/>
      <c r="E9649" s="2"/>
    </row>
    <row r="9650" spans="2:5" x14ac:dyDescent="0.35">
      <c r="B9650" s="42"/>
      <c r="C9650" s="2"/>
      <c r="E9650" s="2"/>
    </row>
    <row r="9651" spans="2:5" x14ac:dyDescent="0.35">
      <c r="B9651" s="42"/>
      <c r="C9651" s="2"/>
      <c r="E9651" s="2"/>
    </row>
    <row r="9652" spans="2:5" x14ac:dyDescent="0.35">
      <c r="B9652" s="42"/>
      <c r="C9652" s="2"/>
      <c r="E9652" s="2"/>
    </row>
    <row r="9653" spans="2:5" x14ac:dyDescent="0.35">
      <c r="B9653" s="42"/>
      <c r="C9653" s="2"/>
      <c r="E9653" s="2"/>
    </row>
    <row r="9654" spans="2:5" x14ac:dyDescent="0.35">
      <c r="B9654" s="42"/>
      <c r="C9654" s="2"/>
      <c r="E9654" s="2"/>
    </row>
    <row r="9655" spans="2:5" x14ac:dyDescent="0.35">
      <c r="B9655" s="42"/>
      <c r="C9655" s="2"/>
      <c r="E9655" s="2"/>
    </row>
    <row r="9656" spans="2:5" x14ac:dyDescent="0.35">
      <c r="B9656" s="42"/>
      <c r="C9656" s="2"/>
      <c r="E9656" s="2"/>
    </row>
    <row r="9657" spans="2:5" x14ac:dyDescent="0.35">
      <c r="B9657" s="42"/>
      <c r="C9657" s="2"/>
      <c r="E9657" s="2"/>
    </row>
    <row r="9658" spans="2:5" x14ac:dyDescent="0.35">
      <c r="B9658" s="42"/>
      <c r="C9658" s="2"/>
      <c r="E9658" s="2"/>
    </row>
    <row r="9659" spans="2:5" x14ac:dyDescent="0.35">
      <c r="B9659" s="42"/>
      <c r="C9659" s="2"/>
      <c r="E9659" s="2"/>
    </row>
    <row r="9660" spans="2:5" x14ac:dyDescent="0.35">
      <c r="B9660" s="42"/>
      <c r="C9660" s="2"/>
      <c r="E9660" s="2"/>
    </row>
    <row r="9661" spans="2:5" x14ac:dyDescent="0.35">
      <c r="B9661" s="42"/>
      <c r="C9661" s="2"/>
      <c r="E9661" s="2"/>
    </row>
    <row r="9662" spans="2:5" x14ac:dyDescent="0.35">
      <c r="B9662" s="42"/>
      <c r="C9662" s="2"/>
      <c r="E9662" s="2"/>
    </row>
    <row r="9663" spans="2:5" x14ac:dyDescent="0.35">
      <c r="B9663" s="42"/>
      <c r="C9663" s="2"/>
      <c r="E9663" s="2"/>
    </row>
    <row r="9664" spans="2:5" x14ac:dyDescent="0.35">
      <c r="B9664" s="42"/>
      <c r="C9664" s="2"/>
      <c r="E9664" s="2"/>
    </row>
    <row r="9665" spans="2:5" x14ac:dyDescent="0.35">
      <c r="B9665" s="42"/>
      <c r="C9665" s="2"/>
      <c r="E9665" s="2"/>
    </row>
    <row r="9666" spans="2:5" x14ac:dyDescent="0.35">
      <c r="B9666" s="42"/>
      <c r="C9666" s="2"/>
      <c r="E9666" s="2"/>
    </row>
    <row r="9667" spans="2:5" x14ac:dyDescent="0.35">
      <c r="B9667" s="42"/>
      <c r="C9667" s="2"/>
      <c r="E9667" s="2"/>
    </row>
    <row r="9668" spans="2:5" x14ac:dyDescent="0.35">
      <c r="B9668" s="42"/>
      <c r="C9668" s="2"/>
      <c r="E9668" s="2"/>
    </row>
    <row r="9669" spans="2:5" x14ac:dyDescent="0.35">
      <c r="B9669" s="42"/>
      <c r="C9669" s="2"/>
      <c r="E9669" s="2"/>
    </row>
    <row r="9670" spans="2:5" x14ac:dyDescent="0.35">
      <c r="B9670" s="42"/>
      <c r="C9670" s="2"/>
      <c r="E9670" s="2"/>
    </row>
    <row r="9671" spans="2:5" x14ac:dyDescent="0.35">
      <c r="B9671" s="42"/>
      <c r="C9671" s="2"/>
      <c r="E9671" s="2"/>
    </row>
    <row r="9672" spans="2:5" x14ac:dyDescent="0.35">
      <c r="B9672" s="42"/>
      <c r="C9672" s="2"/>
      <c r="E9672" s="2"/>
    </row>
    <row r="9673" spans="2:5" x14ac:dyDescent="0.35">
      <c r="B9673" s="42"/>
      <c r="C9673" s="2"/>
      <c r="E9673" s="2"/>
    </row>
    <row r="9674" spans="2:5" x14ac:dyDescent="0.35">
      <c r="B9674" s="42"/>
      <c r="C9674" s="2"/>
      <c r="E9674" s="2"/>
    </row>
    <row r="9675" spans="2:5" x14ac:dyDescent="0.35">
      <c r="B9675" s="42"/>
      <c r="C9675" s="2"/>
      <c r="E9675" s="2"/>
    </row>
    <row r="9676" spans="2:5" x14ac:dyDescent="0.35">
      <c r="B9676" s="42"/>
      <c r="C9676" s="2"/>
      <c r="E9676" s="2"/>
    </row>
    <row r="9677" spans="2:5" x14ac:dyDescent="0.35">
      <c r="B9677" s="42"/>
      <c r="C9677" s="2"/>
      <c r="E9677" s="2"/>
    </row>
    <row r="9678" spans="2:5" x14ac:dyDescent="0.35">
      <c r="B9678" s="42"/>
      <c r="C9678" s="2"/>
      <c r="E9678" s="2"/>
    </row>
    <row r="9679" spans="2:5" x14ac:dyDescent="0.35">
      <c r="B9679" s="42"/>
      <c r="C9679" s="2"/>
      <c r="E9679" s="2"/>
    </row>
    <row r="9680" spans="2:5" x14ac:dyDescent="0.35">
      <c r="B9680" s="42"/>
      <c r="C9680" s="2"/>
      <c r="E9680" s="2"/>
    </row>
    <row r="9681" spans="2:5" x14ac:dyDescent="0.35">
      <c r="B9681" s="42"/>
      <c r="C9681" s="2"/>
      <c r="E9681" s="2"/>
    </row>
    <row r="9682" spans="2:5" x14ac:dyDescent="0.35">
      <c r="B9682" s="42"/>
      <c r="C9682" s="2"/>
      <c r="E9682" s="2"/>
    </row>
    <row r="9683" spans="2:5" x14ac:dyDescent="0.35">
      <c r="B9683" s="42"/>
      <c r="C9683" s="2"/>
      <c r="E9683" s="2"/>
    </row>
    <row r="9684" spans="2:5" x14ac:dyDescent="0.35">
      <c r="B9684" s="42"/>
      <c r="C9684" s="2"/>
      <c r="E9684" s="2"/>
    </row>
    <row r="9685" spans="2:5" x14ac:dyDescent="0.35">
      <c r="B9685" s="42"/>
      <c r="C9685" s="2"/>
      <c r="E9685" s="2"/>
    </row>
    <row r="9686" spans="2:5" x14ac:dyDescent="0.35">
      <c r="B9686" s="42"/>
      <c r="C9686" s="2"/>
      <c r="E9686" s="2"/>
    </row>
    <row r="9687" spans="2:5" x14ac:dyDescent="0.35">
      <c r="B9687" s="42"/>
      <c r="C9687" s="2"/>
      <c r="E9687" s="2"/>
    </row>
    <row r="9688" spans="2:5" x14ac:dyDescent="0.35">
      <c r="B9688" s="42"/>
      <c r="C9688" s="2"/>
      <c r="E9688" s="2"/>
    </row>
    <row r="9689" spans="2:5" x14ac:dyDescent="0.35">
      <c r="B9689" s="42"/>
      <c r="C9689" s="2"/>
      <c r="E9689" s="2"/>
    </row>
    <row r="9690" spans="2:5" x14ac:dyDescent="0.35">
      <c r="B9690" s="42"/>
      <c r="C9690" s="2"/>
      <c r="E9690" s="2"/>
    </row>
    <row r="9691" spans="2:5" x14ac:dyDescent="0.35">
      <c r="B9691" s="42"/>
      <c r="C9691" s="2"/>
      <c r="E9691" s="2"/>
    </row>
    <row r="9692" spans="2:5" x14ac:dyDescent="0.35">
      <c r="B9692" s="42"/>
      <c r="C9692" s="2"/>
      <c r="E9692" s="2"/>
    </row>
    <row r="9693" spans="2:5" x14ac:dyDescent="0.35">
      <c r="B9693" s="42"/>
      <c r="C9693" s="2"/>
      <c r="E9693" s="2"/>
    </row>
    <row r="9694" spans="2:5" x14ac:dyDescent="0.35">
      <c r="B9694" s="42"/>
      <c r="C9694" s="2"/>
      <c r="E9694" s="2"/>
    </row>
    <row r="9695" spans="2:5" x14ac:dyDescent="0.35">
      <c r="B9695" s="42"/>
      <c r="C9695" s="2"/>
      <c r="E9695" s="2"/>
    </row>
    <row r="9696" spans="2:5" x14ac:dyDescent="0.35">
      <c r="B9696" s="42"/>
      <c r="C9696" s="2"/>
      <c r="E9696" s="2"/>
    </row>
    <row r="9697" spans="2:5" x14ac:dyDescent="0.35">
      <c r="B9697" s="42"/>
      <c r="C9697" s="2"/>
      <c r="E9697" s="2"/>
    </row>
    <row r="9698" spans="2:5" x14ac:dyDescent="0.35">
      <c r="B9698" s="42"/>
      <c r="C9698" s="2"/>
      <c r="E9698" s="2"/>
    </row>
    <row r="9699" spans="2:5" x14ac:dyDescent="0.35">
      <c r="B9699" s="42"/>
      <c r="C9699" s="2"/>
      <c r="E9699" s="2"/>
    </row>
    <row r="9700" spans="2:5" x14ac:dyDescent="0.35">
      <c r="B9700" s="42"/>
      <c r="C9700" s="2"/>
      <c r="E9700" s="2"/>
    </row>
    <row r="9701" spans="2:5" x14ac:dyDescent="0.35">
      <c r="B9701" s="42"/>
      <c r="C9701" s="2"/>
      <c r="E9701" s="2"/>
    </row>
    <row r="9702" spans="2:5" x14ac:dyDescent="0.35">
      <c r="B9702" s="42"/>
      <c r="C9702" s="2"/>
      <c r="E9702" s="2"/>
    </row>
    <row r="9703" spans="2:5" x14ac:dyDescent="0.35">
      <c r="B9703" s="42"/>
      <c r="C9703" s="2"/>
      <c r="E9703" s="2"/>
    </row>
    <row r="9704" spans="2:5" x14ac:dyDescent="0.35">
      <c r="B9704" s="42"/>
      <c r="C9704" s="2"/>
      <c r="E9704" s="2"/>
    </row>
    <row r="9705" spans="2:5" x14ac:dyDescent="0.35">
      <c r="B9705" s="42"/>
      <c r="C9705" s="2"/>
      <c r="E9705" s="2"/>
    </row>
    <row r="9706" spans="2:5" x14ac:dyDescent="0.35">
      <c r="B9706" s="42"/>
      <c r="C9706" s="2"/>
      <c r="E9706" s="2"/>
    </row>
    <row r="9707" spans="2:5" x14ac:dyDescent="0.35">
      <c r="B9707" s="42"/>
      <c r="C9707" s="2"/>
      <c r="E9707" s="2"/>
    </row>
    <row r="9708" spans="2:5" x14ac:dyDescent="0.35">
      <c r="B9708" s="42"/>
      <c r="C9708" s="2"/>
      <c r="E9708" s="2"/>
    </row>
    <row r="9709" spans="2:5" x14ac:dyDescent="0.35">
      <c r="B9709" s="42"/>
      <c r="C9709" s="2"/>
      <c r="E9709" s="2"/>
    </row>
    <row r="9710" spans="2:5" x14ac:dyDescent="0.35">
      <c r="B9710" s="42"/>
      <c r="C9710" s="2"/>
      <c r="E9710" s="2"/>
    </row>
    <row r="9711" spans="2:5" x14ac:dyDescent="0.35">
      <c r="B9711" s="42"/>
      <c r="C9711" s="2"/>
      <c r="E9711" s="2"/>
    </row>
    <row r="9712" spans="2:5" x14ac:dyDescent="0.35">
      <c r="B9712" s="42"/>
      <c r="C9712" s="2"/>
      <c r="E9712" s="2"/>
    </row>
    <row r="9713" spans="2:5" x14ac:dyDescent="0.35">
      <c r="B9713" s="42"/>
      <c r="C9713" s="2"/>
      <c r="E9713" s="2"/>
    </row>
    <row r="9714" spans="2:5" x14ac:dyDescent="0.35">
      <c r="B9714" s="42"/>
      <c r="C9714" s="2"/>
      <c r="E9714" s="2"/>
    </row>
    <row r="9715" spans="2:5" x14ac:dyDescent="0.35">
      <c r="B9715" s="42"/>
      <c r="C9715" s="2"/>
      <c r="E9715" s="2"/>
    </row>
    <row r="9716" spans="2:5" x14ac:dyDescent="0.35">
      <c r="B9716" s="42"/>
      <c r="C9716" s="2"/>
      <c r="E9716" s="2"/>
    </row>
    <row r="9717" spans="2:5" x14ac:dyDescent="0.35">
      <c r="B9717" s="42"/>
      <c r="C9717" s="2"/>
      <c r="E9717" s="2"/>
    </row>
    <row r="9718" spans="2:5" x14ac:dyDescent="0.35">
      <c r="B9718" s="42"/>
      <c r="C9718" s="2"/>
      <c r="E9718" s="2"/>
    </row>
    <row r="9719" spans="2:5" x14ac:dyDescent="0.35">
      <c r="B9719" s="42"/>
      <c r="C9719" s="2"/>
      <c r="E9719" s="2"/>
    </row>
    <row r="9720" spans="2:5" x14ac:dyDescent="0.35">
      <c r="B9720" s="42"/>
      <c r="C9720" s="2"/>
      <c r="E9720" s="2"/>
    </row>
    <row r="9721" spans="2:5" x14ac:dyDescent="0.35">
      <c r="B9721" s="42"/>
      <c r="C9721" s="2"/>
      <c r="E9721" s="2"/>
    </row>
    <row r="9722" spans="2:5" x14ac:dyDescent="0.35">
      <c r="B9722" s="42"/>
      <c r="C9722" s="2"/>
      <c r="E9722" s="2"/>
    </row>
    <row r="9723" spans="2:5" x14ac:dyDescent="0.35">
      <c r="B9723" s="42"/>
      <c r="C9723" s="2"/>
      <c r="E9723" s="2"/>
    </row>
    <row r="9724" spans="2:5" x14ac:dyDescent="0.35">
      <c r="B9724" s="42"/>
      <c r="C9724" s="2"/>
      <c r="E9724" s="2"/>
    </row>
    <row r="9725" spans="2:5" x14ac:dyDescent="0.35">
      <c r="B9725" s="42"/>
      <c r="C9725" s="2"/>
      <c r="E9725" s="2"/>
    </row>
    <row r="9726" spans="2:5" x14ac:dyDescent="0.35">
      <c r="B9726" s="42"/>
      <c r="C9726" s="2"/>
      <c r="E9726" s="2"/>
    </row>
    <row r="9727" spans="2:5" x14ac:dyDescent="0.35">
      <c r="B9727" s="42"/>
      <c r="C9727" s="2"/>
      <c r="E9727" s="2"/>
    </row>
    <row r="9728" spans="2:5" x14ac:dyDescent="0.35">
      <c r="B9728" s="42"/>
      <c r="C9728" s="2"/>
      <c r="E9728" s="2"/>
    </row>
    <row r="9729" spans="2:5" x14ac:dyDescent="0.35">
      <c r="B9729" s="42"/>
      <c r="C9729" s="2"/>
      <c r="E9729" s="2"/>
    </row>
    <row r="9730" spans="2:5" x14ac:dyDescent="0.35">
      <c r="B9730" s="42"/>
      <c r="C9730" s="2"/>
      <c r="E9730" s="2"/>
    </row>
    <row r="9731" spans="2:5" x14ac:dyDescent="0.35">
      <c r="B9731" s="42"/>
      <c r="C9731" s="2"/>
      <c r="E9731" s="2"/>
    </row>
    <row r="9732" spans="2:5" x14ac:dyDescent="0.35">
      <c r="B9732" s="42"/>
      <c r="C9732" s="2"/>
      <c r="E9732" s="2"/>
    </row>
    <row r="9733" spans="2:5" x14ac:dyDescent="0.35">
      <c r="B9733" s="42"/>
      <c r="C9733" s="2"/>
      <c r="E9733" s="2"/>
    </row>
    <row r="9734" spans="2:5" x14ac:dyDescent="0.35">
      <c r="B9734" s="42"/>
      <c r="C9734" s="2"/>
      <c r="E9734" s="2"/>
    </row>
    <row r="9735" spans="2:5" x14ac:dyDescent="0.35">
      <c r="B9735" s="42"/>
      <c r="C9735" s="2"/>
      <c r="E9735" s="2"/>
    </row>
    <row r="9736" spans="2:5" x14ac:dyDescent="0.35">
      <c r="B9736" s="42"/>
      <c r="C9736" s="2"/>
      <c r="E9736" s="2"/>
    </row>
    <row r="9737" spans="2:5" x14ac:dyDescent="0.35">
      <c r="B9737" s="42"/>
      <c r="C9737" s="2"/>
      <c r="E9737" s="2"/>
    </row>
    <row r="9738" spans="2:5" x14ac:dyDescent="0.35">
      <c r="B9738" s="42"/>
      <c r="C9738" s="2"/>
      <c r="E9738" s="2"/>
    </row>
    <row r="9739" spans="2:5" x14ac:dyDescent="0.35">
      <c r="B9739" s="42"/>
      <c r="C9739" s="2"/>
      <c r="E9739" s="2"/>
    </row>
    <row r="9740" spans="2:5" x14ac:dyDescent="0.35">
      <c r="B9740" s="42"/>
      <c r="C9740" s="2"/>
      <c r="E9740" s="2"/>
    </row>
    <row r="9741" spans="2:5" x14ac:dyDescent="0.35">
      <c r="B9741" s="42"/>
      <c r="C9741" s="2"/>
      <c r="E9741" s="2"/>
    </row>
    <row r="9742" spans="2:5" x14ac:dyDescent="0.35">
      <c r="B9742" s="42"/>
      <c r="C9742" s="2"/>
      <c r="E9742" s="2"/>
    </row>
    <row r="9743" spans="2:5" x14ac:dyDescent="0.35">
      <c r="B9743" s="42"/>
      <c r="C9743" s="2"/>
      <c r="E9743" s="2"/>
    </row>
    <row r="9744" spans="2:5" x14ac:dyDescent="0.35">
      <c r="B9744" s="42"/>
      <c r="C9744" s="2"/>
      <c r="E9744" s="2"/>
    </row>
    <row r="9745" spans="2:5" x14ac:dyDescent="0.35">
      <c r="B9745" s="42"/>
      <c r="C9745" s="2"/>
      <c r="E9745" s="2"/>
    </row>
    <row r="9746" spans="2:5" x14ac:dyDescent="0.35">
      <c r="B9746" s="42"/>
      <c r="C9746" s="2"/>
      <c r="E9746" s="2"/>
    </row>
    <row r="9747" spans="2:5" x14ac:dyDescent="0.35">
      <c r="B9747" s="42"/>
      <c r="C9747" s="2"/>
      <c r="E9747" s="2"/>
    </row>
    <row r="9748" spans="2:5" x14ac:dyDescent="0.35">
      <c r="B9748" s="42"/>
      <c r="C9748" s="2"/>
      <c r="E9748" s="2"/>
    </row>
    <row r="9749" spans="2:5" x14ac:dyDescent="0.35">
      <c r="B9749" s="42"/>
      <c r="C9749" s="2"/>
      <c r="E9749" s="2"/>
    </row>
    <row r="9750" spans="2:5" x14ac:dyDescent="0.35">
      <c r="B9750" s="42"/>
      <c r="C9750" s="2"/>
      <c r="E9750" s="2"/>
    </row>
    <row r="9751" spans="2:5" x14ac:dyDescent="0.35">
      <c r="B9751" s="42"/>
      <c r="C9751" s="2"/>
      <c r="E9751" s="2"/>
    </row>
    <row r="9752" spans="2:5" x14ac:dyDescent="0.35">
      <c r="B9752" s="42"/>
      <c r="C9752" s="2"/>
      <c r="E9752" s="2"/>
    </row>
    <row r="9753" spans="2:5" x14ac:dyDescent="0.35">
      <c r="B9753" s="42"/>
      <c r="C9753" s="2"/>
      <c r="E9753" s="2"/>
    </row>
    <row r="9754" spans="2:5" x14ac:dyDescent="0.35">
      <c r="B9754" s="42"/>
      <c r="C9754" s="2"/>
      <c r="E9754" s="2"/>
    </row>
    <row r="9755" spans="2:5" x14ac:dyDescent="0.35">
      <c r="B9755" s="42"/>
      <c r="C9755" s="2"/>
      <c r="E9755" s="2"/>
    </row>
    <row r="9756" spans="2:5" x14ac:dyDescent="0.35">
      <c r="B9756" s="42"/>
      <c r="C9756" s="2"/>
      <c r="E9756" s="2"/>
    </row>
    <row r="9757" spans="2:5" x14ac:dyDescent="0.35">
      <c r="B9757" s="42"/>
      <c r="C9757" s="2"/>
      <c r="E9757" s="2"/>
    </row>
    <row r="9758" spans="2:5" x14ac:dyDescent="0.35">
      <c r="B9758" s="42"/>
      <c r="C9758" s="2"/>
      <c r="E9758" s="2"/>
    </row>
    <row r="9759" spans="2:5" x14ac:dyDescent="0.35">
      <c r="B9759" s="42"/>
      <c r="C9759" s="2"/>
      <c r="E9759" s="2"/>
    </row>
    <row r="9760" spans="2:5" x14ac:dyDescent="0.35">
      <c r="B9760" s="42"/>
      <c r="C9760" s="2"/>
      <c r="E9760" s="2"/>
    </row>
    <row r="9761" spans="2:5" x14ac:dyDescent="0.35">
      <c r="B9761" s="42"/>
      <c r="C9761" s="2"/>
      <c r="E9761" s="2"/>
    </row>
    <row r="9762" spans="2:5" x14ac:dyDescent="0.35">
      <c r="B9762" s="42"/>
      <c r="C9762" s="2"/>
      <c r="E9762" s="2"/>
    </row>
    <row r="9763" spans="2:5" x14ac:dyDescent="0.35">
      <c r="B9763" s="42"/>
      <c r="C9763" s="2"/>
      <c r="E9763" s="2"/>
    </row>
    <row r="9764" spans="2:5" x14ac:dyDescent="0.35">
      <c r="B9764" s="42"/>
      <c r="C9764" s="2"/>
      <c r="E9764" s="2"/>
    </row>
    <row r="9765" spans="2:5" x14ac:dyDescent="0.35">
      <c r="B9765" s="42"/>
      <c r="C9765" s="2"/>
      <c r="E9765" s="2"/>
    </row>
    <row r="9766" spans="2:5" x14ac:dyDescent="0.35">
      <c r="B9766" s="42"/>
      <c r="C9766" s="2"/>
      <c r="E9766" s="2"/>
    </row>
    <row r="9767" spans="2:5" x14ac:dyDescent="0.35">
      <c r="B9767" s="42"/>
      <c r="C9767" s="2"/>
      <c r="E9767" s="2"/>
    </row>
    <row r="9768" spans="2:5" x14ac:dyDescent="0.35">
      <c r="B9768" s="42"/>
      <c r="C9768" s="2"/>
      <c r="E9768" s="2"/>
    </row>
    <row r="9769" spans="2:5" x14ac:dyDescent="0.35">
      <c r="B9769" s="42"/>
      <c r="C9769" s="2"/>
      <c r="E9769" s="2"/>
    </row>
    <row r="9770" spans="2:5" x14ac:dyDescent="0.35">
      <c r="B9770" s="42"/>
      <c r="C9770" s="2"/>
      <c r="E9770" s="2"/>
    </row>
    <row r="9771" spans="2:5" x14ac:dyDescent="0.35">
      <c r="B9771" s="42"/>
      <c r="C9771" s="2"/>
      <c r="E9771" s="2"/>
    </row>
    <row r="9772" spans="2:5" x14ac:dyDescent="0.35">
      <c r="B9772" s="42"/>
      <c r="C9772" s="2"/>
      <c r="E9772" s="2"/>
    </row>
    <row r="9773" spans="2:5" x14ac:dyDescent="0.35">
      <c r="B9773" s="42"/>
      <c r="C9773" s="2"/>
      <c r="E9773" s="2"/>
    </row>
    <row r="9774" spans="2:5" x14ac:dyDescent="0.35">
      <c r="B9774" s="42"/>
      <c r="C9774" s="2"/>
      <c r="E9774" s="2"/>
    </row>
    <row r="9775" spans="2:5" x14ac:dyDescent="0.35">
      <c r="B9775" s="42"/>
      <c r="C9775" s="2"/>
      <c r="E9775" s="2"/>
    </row>
    <row r="9776" spans="2:5" x14ac:dyDescent="0.35">
      <c r="B9776" s="42"/>
      <c r="C9776" s="2"/>
      <c r="E9776" s="2"/>
    </row>
    <row r="9777" spans="2:5" x14ac:dyDescent="0.35">
      <c r="B9777" s="42"/>
      <c r="C9777" s="2"/>
      <c r="E9777" s="2"/>
    </row>
    <row r="9778" spans="2:5" x14ac:dyDescent="0.35">
      <c r="B9778" s="42"/>
      <c r="C9778" s="2"/>
      <c r="E9778" s="2"/>
    </row>
    <row r="9779" spans="2:5" x14ac:dyDescent="0.35">
      <c r="B9779" s="42"/>
      <c r="C9779" s="2"/>
      <c r="E9779" s="2"/>
    </row>
    <row r="9780" spans="2:5" x14ac:dyDescent="0.35">
      <c r="B9780" s="42"/>
      <c r="C9780" s="2"/>
      <c r="E9780" s="2"/>
    </row>
    <row r="9781" spans="2:5" x14ac:dyDescent="0.35">
      <c r="B9781" s="42"/>
      <c r="C9781" s="2"/>
      <c r="E9781" s="2"/>
    </row>
    <row r="9782" spans="2:5" x14ac:dyDescent="0.35">
      <c r="B9782" s="42"/>
      <c r="C9782" s="2"/>
      <c r="E9782" s="2"/>
    </row>
    <row r="9783" spans="2:5" x14ac:dyDescent="0.35">
      <c r="B9783" s="42"/>
      <c r="C9783" s="2"/>
      <c r="E9783" s="2"/>
    </row>
    <row r="9784" spans="2:5" x14ac:dyDescent="0.35">
      <c r="B9784" s="42"/>
      <c r="C9784" s="2"/>
      <c r="E9784" s="2"/>
    </row>
    <row r="9785" spans="2:5" x14ac:dyDescent="0.35">
      <c r="B9785" s="42"/>
      <c r="C9785" s="2"/>
      <c r="E9785" s="2"/>
    </row>
    <row r="9786" spans="2:5" x14ac:dyDescent="0.35">
      <c r="B9786" s="42"/>
      <c r="C9786" s="2"/>
      <c r="E9786" s="2"/>
    </row>
    <row r="9787" spans="2:5" x14ac:dyDescent="0.35">
      <c r="B9787" s="42"/>
      <c r="C9787" s="2"/>
      <c r="E9787" s="2"/>
    </row>
    <row r="9788" spans="2:5" x14ac:dyDescent="0.35">
      <c r="B9788" s="42"/>
      <c r="C9788" s="2"/>
      <c r="E9788" s="2"/>
    </row>
    <row r="9789" spans="2:5" x14ac:dyDescent="0.35">
      <c r="B9789" s="42"/>
      <c r="C9789" s="2"/>
      <c r="E9789" s="2"/>
    </row>
    <row r="9790" spans="2:5" x14ac:dyDescent="0.35">
      <c r="B9790" s="42"/>
      <c r="C9790" s="2"/>
      <c r="E9790" s="2"/>
    </row>
    <row r="9791" spans="2:5" x14ac:dyDescent="0.35">
      <c r="B9791" s="42"/>
      <c r="C9791" s="2"/>
      <c r="E9791" s="2"/>
    </row>
    <row r="9792" spans="2:5" x14ac:dyDescent="0.35">
      <c r="B9792" s="42"/>
      <c r="C9792" s="2"/>
      <c r="E9792" s="2"/>
    </row>
    <row r="9793" spans="2:5" x14ac:dyDescent="0.35">
      <c r="B9793" s="42"/>
      <c r="C9793" s="2"/>
      <c r="E9793" s="2"/>
    </row>
    <row r="9794" spans="2:5" x14ac:dyDescent="0.35">
      <c r="B9794" s="42"/>
      <c r="C9794" s="2"/>
      <c r="E9794" s="2"/>
    </row>
    <row r="9795" spans="2:5" x14ac:dyDescent="0.35">
      <c r="B9795" s="42"/>
      <c r="C9795" s="2"/>
      <c r="E9795" s="2"/>
    </row>
    <row r="9796" spans="2:5" x14ac:dyDescent="0.35">
      <c r="B9796" s="42"/>
      <c r="C9796" s="2"/>
      <c r="E9796" s="2"/>
    </row>
    <row r="9797" spans="2:5" x14ac:dyDescent="0.35">
      <c r="B9797" s="42"/>
      <c r="C9797" s="2"/>
      <c r="E9797" s="2"/>
    </row>
    <row r="9798" spans="2:5" x14ac:dyDescent="0.35">
      <c r="B9798" s="42"/>
      <c r="C9798" s="2"/>
      <c r="E9798" s="2"/>
    </row>
    <row r="9799" spans="2:5" x14ac:dyDescent="0.35">
      <c r="B9799" s="42"/>
      <c r="C9799" s="2"/>
      <c r="E9799" s="2"/>
    </row>
    <row r="9800" spans="2:5" x14ac:dyDescent="0.35">
      <c r="B9800" s="42"/>
      <c r="C9800" s="2"/>
      <c r="E9800" s="2"/>
    </row>
    <row r="9801" spans="2:5" x14ac:dyDescent="0.35">
      <c r="B9801" s="42"/>
      <c r="C9801" s="2"/>
      <c r="E9801" s="2"/>
    </row>
    <row r="9802" spans="2:5" x14ac:dyDescent="0.35">
      <c r="B9802" s="42"/>
      <c r="C9802" s="2"/>
      <c r="E9802" s="2"/>
    </row>
    <row r="9803" spans="2:5" x14ac:dyDescent="0.35">
      <c r="B9803" s="42"/>
      <c r="C9803" s="2"/>
      <c r="E9803" s="2"/>
    </row>
    <row r="9804" spans="2:5" x14ac:dyDescent="0.35">
      <c r="B9804" s="42"/>
      <c r="C9804" s="2"/>
      <c r="E9804" s="2"/>
    </row>
    <row r="9805" spans="2:5" x14ac:dyDescent="0.35">
      <c r="B9805" s="42"/>
      <c r="C9805" s="2"/>
      <c r="E9805" s="2"/>
    </row>
    <row r="9806" spans="2:5" x14ac:dyDescent="0.35">
      <c r="B9806" s="42"/>
      <c r="C9806" s="2"/>
      <c r="E9806" s="2"/>
    </row>
    <row r="9807" spans="2:5" x14ac:dyDescent="0.35">
      <c r="B9807" s="42"/>
      <c r="C9807" s="2"/>
      <c r="E9807" s="2"/>
    </row>
    <row r="9808" spans="2:5" x14ac:dyDescent="0.35">
      <c r="B9808" s="42"/>
      <c r="C9808" s="2"/>
      <c r="E9808" s="2"/>
    </row>
    <row r="9809" spans="2:5" x14ac:dyDescent="0.35">
      <c r="B9809" s="42"/>
      <c r="C9809" s="2"/>
      <c r="E9809" s="2"/>
    </row>
    <row r="9810" spans="2:5" x14ac:dyDescent="0.35">
      <c r="B9810" s="42"/>
      <c r="C9810" s="2"/>
      <c r="E9810" s="2"/>
    </row>
    <row r="9811" spans="2:5" x14ac:dyDescent="0.35">
      <c r="B9811" s="42"/>
      <c r="C9811" s="2"/>
      <c r="E9811" s="2"/>
    </row>
    <row r="9812" spans="2:5" x14ac:dyDescent="0.35">
      <c r="B9812" s="42"/>
      <c r="C9812" s="2"/>
      <c r="E9812" s="2"/>
    </row>
    <row r="9813" spans="2:5" x14ac:dyDescent="0.35">
      <c r="B9813" s="42"/>
      <c r="C9813" s="2"/>
      <c r="E9813" s="2"/>
    </row>
    <row r="9814" spans="2:5" x14ac:dyDescent="0.35">
      <c r="B9814" s="42"/>
      <c r="C9814" s="2"/>
      <c r="E9814" s="2"/>
    </row>
    <row r="9815" spans="2:5" x14ac:dyDescent="0.35">
      <c r="B9815" s="42"/>
      <c r="C9815" s="2"/>
      <c r="E9815" s="2"/>
    </row>
    <row r="9816" spans="2:5" x14ac:dyDescent="0.35">
      <c r="B9816" s="42"/>
      <c r="C9816" s="2"/>
      <c r="E9816" s="2"/>
    </row>
    <row r="9817" spans="2:5" x14ac:dyDescent="0.35">
      <c r="B9817" s="42"/>
      <c r="C9817" s="2"/>
      <c r="E9817" s="2"/>
    </row>
    <row r="9818" spans="2:5" x14ac:dyDescent="0.35">
      <c r="B9818" s="42"/>
      <c r="C9818" s="2"/>
      <c r="E9818" s="2"/>
    </row>
    <row r="9819" spans="2:5" x14ac:dyDescent="0.35">
      <c r="B9819" s="42"/>
      <c r="C9819" s="2"/>
      <c r="E9819" s="2"/>
    </row>
    <row r="9820" spans="2:5" x14ac:dyDescent="0.35">
      <c r="B9820" s="42"/>
      <c r="C9820" s="2"/>
      <c r="E9820" s="2"/>
    </row>
    <row r="9821" spans="2:5" x14ac:dyDescent="0.35">
      <c r="B9821" s="42"/>
      <c r="C9821" s="2"/>
      <c r="E9821" s="2"/>
    </row>
    <row r="9822" spans="2:5" x14ac:dyDescent="0.35">
      <c r="B9822" s="42"/>
      <c r="C9822" s="2"/>
      <c r="E9822" s="2"/>
    </row>
    <row r="9823" spans="2:5" x14ac:dyDescent="0.35">
      <c r="B9823" s="42"/>
      <c r="C9823" s="2"/>
      <c r="E9823" s="2"/>
    </row>
    <row r="9824" spans="2:5" x14ac:dyDescent="0.35">
      <c r="B9824" s="42"/>
      <c r="C9824" s="2"/>
      <c r="E9824" s="2"/>
    </row>
    <row r="9825" spans="2:5" x14ac:dyDescent="0.35">
      <c r="B9825" s="42"/>
      <c r="C9825" s="2"/>
      <c r="E9825" s="2"/>
    </row>
    <row r="9826" spans="2:5" x14ac:dyDescent="0.35">
      <c r="B9826" s="42"/>
      <c r="C9826" s="2"/>
      <c r="E9826" s="2"/>
    </row>
    <row r="9827" spans="2:5" x14ac:dyDescent="0.35">
      <c r="B9827" s="42"/>
      <c r="C9827" s="2"/>
      <c r="E9827" s="2"/>
    </row>
    <row r="9828" spans="2:5" x14ac:dyDescent="0.35">
      <c r="B9828" s="42"/>
      <c r="C9828" s="2"/>
      <c r="E9828" s="2"/>
    </row>
    <row r="9829" spans="2:5" x14ac:dyDescent="0.35">
      <c r="B9829" s="42"/>
      <c r="C9829" s="2"/>
      <c r="E9829" s="2"/>
    </row>
    <row r="9830" spans="2:5" x14ac:dyDescent="0.35">
      <c r="B9830" s="42"/>
      <c r="C9830" s="2"/>
      <c r="E9830" s="2"/>
    </row>
    <row r="9831" spans="2:5" x14ac:dyDescent="0.35">
      <c r="B9831" s="42"/>
      <c r="C9831" s="2"/>
      <c r="E9831" s="2"/>
    </row>
    <row r="9832" spans="2:5" x14ac:dyDescent="0.35">
      <c r="B9832" s="42"/>
      <c r="C9832" s="2"/>
      <c r="E9832" s="2"/>
    </row>
    <row r="9833" spans="2:5" x14ac:dyDescent="0.35">
      <c r="B9833" s="42"/>
      <c r="C9833" s="2"/>
      <c r="E9833" s="2"/>
    </row>
    <row r="9834" spans="2:5" x14ac:dyDescent="0.35">
      <c r="B9834" s="42"/>
      <c r="C9834" s="2"/>
      <c r="E9834" s="2"/>
    </row>
    <row r="9835" spans="2:5" x14ac:dyDescent="0.35">
      <c r="B9835" s="42"/>
      <c r="C9835" s="2"/>
      <c r="E9835" s="2"/>
    </row>
    <row r="9836" spans="2:5" x14ac:dyDescent="0.35">
      <c r="B9836" s="42"/>
      <c r="C9836" s="2"/>
      <c r="E9836" s="2"/>
    </row>
    <row r="9837" spans="2:5" x14ac:dyDescent="0.35">
      <c r="B9837" s="42"/>
      <c r="C9837" s="2"/>
      <c r="E9837" s="2"/>
    </row>
    <row r="9838" spans="2:5" x14ac:dyDescent="0.35">
      <c r="B9838" s="42"/>
      <c r="C9838" s="2"/>
      <c r="E9838" s="2"/>
    </row>
    <row r="9839" spans="2:5" x14ac:dyDescent="0.35">
      <c r="B9839" s="42"/>
      <c r="C9839" s="2"/>
      <c r="E9839" s="2"/>
    </row>
    <row r="9840" spans="2:5" x14ac:dyDescent="0.35">
      <c r="B9840" s="42"/>
      <c r="C9840" s="2"/>
      <c r="E9840" s="2"/>
    </row>
    <row r="9841" spans="2:5" x14ac:dyDescent="0.35">
      <c r="B9841" s="42"/>
      <c r="C9841" s="2"/>
      <c r="E9841" s="2"/>
    </row>
    <row r="9842" spans="2:5" x14ac:dyDescent="0.35">
      <c r="B9842" s="42"/>
      <c r="C9842" s="2"/>
      <c r="E9842" s="2"/>
    </row>
    <row r="9843" spans="2:5" x14ac:dyDescent="0.35">
      <c r="B9843" s="42"/>
      <c r="C9843" s="2"/>
      <c r="E9843" s="2"/>
    </row>
    <row r="9844" spans="2:5" x14ac:dyDescent="0.35">
      <c r="B9844" s="42"/>
      <c r="C9844" s="2"/>
      <c r="E9844" s="2"/>
    </row>
    <row r="9845" spans="2:5" x14ac:dyDescent="0.35">
      <c r="B9845" s="42"/>
      <c r="C9845" s="2"/>
      <c r="E9845" s="2"/>
    </row>
    <row r="9846" spans="2:5" x14ac:dyDescent="0.35">
      <c r="B9846" s="42"/>
      <c r="C9846" s="2"/>
      <c r="E9846" s="2"/>
    </row>
    <row r="9847" spans="2:5" x14ac:dyDescent="0.35">
      <c r="B9847" s="42"/>
      <c r="C9847" s="2"/>
      <c r="E9847" s="2"/>
    </row>
    <row r="9848" spans="2:5" x14ac:dyDescent="0.35">
      <c r="B9848" s="42"/>
      <c r="C9848" s="2"/>
      <c r="E9848" s="2"/>
    </row>
    <row r="9849" spans="2:5" x14ac:dyDescent="0.35">
      <c r="B9849" s="42"/>
      <c r="C9849" s="2"/>
      <c r="E9849" s="2"/>
    </row>
    <row r="9850" spans="2:5" x14ac:dyDescent="0.35">
      <c r="B9850" s="42"/>
      <c r="C9850" s="2"/>
      <c r="E9850" s="2"/>
    </row>
    <row r="9851" spans="2:5" x14ac:dyDescent="0.35">
      <c r="B9851" s="42"/>
      <c r="C9851" s="2"/>
      <c r="E9851" s="2"/>
    </row>
    <row r="9852" spans="2:5" x14ac:dyDescent="0.35">
      <c r="B9852" s="42"/>
      <c r="C9852" s="2"/>
      <c r="E9852" s="2"/>
    </row>
    <row r="9853" spans="2:5" x14ac:dyDescent="0.35">
      <c r="B9853" s="42"/>
      <c r="C9853" s="2"/>
      <c r="E9853" s="2"/>
    </row>
    <row r="9854" spans="2:5" x14ac:dyDescent="0.35">
      <c r="B9854" s="42"/>
      <c r="C9854" s="2"/>
      <c r="E9854" s="2"/>
    </row>
    <row r="9855" spans="2:5" x14ac:dyDescent="0.35">
      <c r="B9855" s="42"/>
      <c r="C9855" s="2"/>
      <c r="E9855" s="2"/>
    </row>
    <row r="9856" spans="2:5" x14ac:dyDescent="0.35">
      <c r="B9856" s="42"/>
      <c r="C9856" s="2"/>
      <c r="E9856" s="2"/>
    </row>
    <row r="9857" spans="2:5" x14ac:dyDescent="0.35">
      <c r="B9857" s="42"/>
      <c r="C9857" s="2"/>
      <c r="E9857" s="2"/>
    </row>
    <row r="9858" spans="2:5" x14ac:dyDescent="0.35">
      <c r="B9858" s="42"/>
      <c r="C9858" s="2"/>
      <c r="E9858" s="2"/>
    </row>
    <row r="9859" spans="2:5" x14ac:dyDescent="0.35">
      <c r="B9859" s="42"/>
      <c r="C9859" s="2"/>
      <c r="E9859" s="2"/>
    </row>
    <row r="9860" spans="2:5" x14ac:dyDescent="0.35">
      <c r="B9860" s="42"/>
      <c r="C9860" s="2"/>
      <c r="E9860" s="2"/>
    </row>
    <row r="9861" spans="2:5" x14ac:dyDescent="0.35">
      <c r="B9861" s="42"/>
      <c r="C9861" s="2"/>
      <c r="E9861" s="2"/>
    </row>
    <row r="9862" spans="2:5" x14ac:dyDescent="0.35">
      <c r="B9862" s="42"/>
      <c r="C9862" s="2"/>
      <c r="E9862" s="2"/>
    </row>
    <row r="9863" spans="2:5" x14ac:dyDescent="0.35">
      <c r="B9863" s="42"/>
      <c r="C9863" s="2"/>
      <c r="E9863" s="2"/>
    </row>
    <row r="9864" spans="2:5" x14ac:dyDescent="0.35">
      <c r="B9864" s="42"/>
      <c r="C9864" s="2"/>
      <c r="E9864" s="2"/>
    </row>
    <row r="9865" spans="2:5" x14ac:dyDescent="0.35">
      <c r="B9865" s="42"/>
      <c r="C9865" s="2"/>
      <c r="E9865" s="2"/>
    </row>
    <row r="9866" spans="2:5" x14ac:dyDescent="0.35">
      <c r="B9866" s="42"/>
      <c r="C9866" s="2"/>
      <c r="E9866" s="2"/>
    </row>
    <row r="9867" spans="2:5" x14ac:dyDescent="0.35">
      <c r="B9867" s="42"/>
      <c r="C9867" s="2"/>
      <c r="E9867" s="2"/>
    </row>
    <row r="9868" spans="2:5" x14ac:dyDescent="0.35">
      <c r="B9868" s="42"/>
      <c r="C9868" s="2"/>
      <c r="E9868" s="2"/>
    </row>
    <row r="9869" spans="2:5" x14ac:dyDescent="0.35">
      <c r="B9869" s="42"/>
      <c r="C9869" s="2"/>
      <c r="E9869" s="2"/>
    </row>
    <row r="9870" spans="2:5" x14ac:dyDescent="0.35">
      <c r="B9870" s="42"/>
      <c r="C9870" s="2"/>
      <c r="E9870" s="2"/>
    </row>
    <row r="9871" spans="2:5" x14ac:dyDescent="0.35">
      <c r="B9871" s="42"/>
      <c r="C9871" s="2"/>
      <c r="E9871" s="2"/>
    </row>
    <row r="9872" spans="2:5" x14ac:dyDescent="0.35">
      <c r="B9872" s="42"/>
      <c r="C9872" s="2"/>
      <c r="E9872" s="2"/>
    </row>
    <row r="9873" spans="2:5" x14ac:dyDescent="0.35">
      <c r="B9873" s="42"/>
      <c r="C9873" s="2"/>
      <c r="E9873" s="2"/>
    </row>
    <row r="9874" spans="2:5" x14ac:dyDescent="0.35">
      <c r="B9874" s="42"/>
      <c r="C9874" s="2"/>
      <c r="E9874" s="2"/>
    </row>
    <row r="9875" spans="2:5" x14ac:dyDescent="0.35">
      <c r="B9875" s="42"/>
      <c r="C9875" s="2"/>
      <c r="E9875" s="2"/>
    </row>
    <row r="9876" spans="2:5" x14ac:dyDescent="0.35">
      <c r="B9876" s="42"/>
      <c r="C9876" s="2"/>
      <c r="E9876" s="2"/>
    </row>
    <row r="9877" spans="2:5" x14ac:dyDescent="0.35">
      <c r="B9877" s="42"/>
      <c r="C9877" s="2"/>
      <c r="E9877" s="2"/>
    </row>
    <row r="9878" spans="2:5" x14ac:dyDescent="0.35">
      <c r="B9878" s="42"/>
      <c r="C9878" s="2"/>
      <c r="E9878" s="2"/>
    </row>
    <row r="9879" spans="2:5" x14ac:dyDescent="0.35">
      <c r="B9879" s="42"/>
      <c r="C9879" s="2"/>
      <c r="E9879" s="2"/>
    </row>
    <row r="9880" spans="2:5" x14ac:dyDescent="0.35">
      <c r="B9880" s="42"/>
      <c r="C9880" s="2"/>
      <c r="E9880" s="2"/>
    </row>
    <row r="9881" spans="2:5" x14ac:dyDescent="0.35">
      <c r="B9881" s="42"/>
      <c r="C9881" s="2"/>
      <c r="E9881" s="2"/>
    </row>
    <row r="9882" spans="2:5" x14ac:dyDescent="0.35">
      <c r="B9882" s="42"/>
      <c r="C9882" s="2"/>
      <c r="E9882" s="2"/>
    </row>
    <row r="9883" spans="2:5" x14ac:dyDescent="0.35">
      <c r="B9883" s="42"/>
      <c r="C9883" s="2"/>
      <c r="E9883" s="2"/>
    </row>
    <row r="9884" spans="2:5" x14ac:dyDescent="0.35">
      <c r="B9884" s="42"/>
      <c r="C9884" s="2"/>
      <c r="E9884" s="2"/>
    </row>
    <row r="9885" spans="2:5" x14ac:dyDescent="0.35">
      <c r="B9885" s="42"/>
      <c r="C9885" s="2"/>
      <c r="E9885" s="2"/>
    </row>
    <row r="9886" spans="2:5" x14ac:dyDescent="0.35">
      <c r="B9886" s="42"/>
      <c r="C9886" s="2"/>
      <c r="E9886" s="2"/>
    </row>
    <row r="9887" spans="2:5" x14ac:dyDescent="0.35">
      <c r="B9887" s="42"/>
      <c r="C9887" s="2"/>
      <c r="E9887" s="2"/>
    </row>
    <row r="9888" spans="2:5" x14ac:dyDescent="0.35">
      <c r="B9888" s="42"/>
      <c r="C9888" s="2"/>
      <c r="E9888" s="2"/>
    </row>
    <row r="9889" spans="2:5" x14ac:dyDescent="0.35">
      <c r="B9889" s="42"/>
      <c r="C9889" s="2"/>
      <c r="E9889" s="2"/>
    </row>
    <row r="9890" spans="2:5" x14ac:dyDescent="0.35">
      <c r="B9890" s="42"/>
      <c r="C9890" s="2"/>
      <c r="E9890" s="2"/>
    </row>
    <row r="9891" spans="2:5" x14ac:dyDescent="0.35">
      <c r="B9891" s="42"/>
      <c r="C9891" s="2"/>
      <c r="E9891" s="2"/>
    </row>
    <row r="9892" spans="2:5" x14ac:dyDescent="0.35">
      <c r="B9892" s="42"/>
      <c r="C9892" s="2"/>
      <c r="E9892" s="2"/>
    </row>
    <row r="9893" spans="2:5" x14ac:dyDescent="0.35">
      <c r="B9893" s="42"/>
      <c r="C9893" s="2"/>
      <c r="E9893" s="2"/>
    </row>
    <row r="9894" spans="2:5" x14ac:dyDescent="0.35">
      <c r="B9894" s="42"/>
      <c r="C9894" s="2"/>
      <c r="E9894" s="2"/>
    </row>
    <row r="9895" spans="2:5" x14ac:dyDescent="0.35">
      <c r="B9895" s="42"/>
      <c r="C9895" s="2"/>
      <c r="E9895" s="2"/>
    </row>
    <row r="9896" spans="2:5" x14ac:dyDescent="0.35">
      <c r="B9896" s="42"/>
      <c r="C9896" s="2"/>
      <c r="E9896" s="2"/>
    </row>
    <row r="9897" spans="2:5" x14ac:dyDescent="0.35">
      <c r="B9897" s="42"/>
      <c r="C9897" s="2"/>
      <c r="E9897" s="2"/>
    </row>
    <row r="9898" spans="2:5" x14ac:dyDescent="0.35">
      <c r="B9898" s="42"/>
      <c r="C9898" s="2"/>
      <c r="E9898" s="2"/>
    </row>
    <row r="9899" spans="2:5" x14ac:dyDescent="0.35">
      <c r="B9899" s="42"/>
      <c r="C9899" s="2"/>
      <c r="E9899" s="2"/>
    </row>
    <row r="9900" spans="2:5" x14ac:dyDescent="0.35">
      <c r="B9900" s="42"/>
      <c r="C9900" s="2"/>
      <c r="E9900" s="2"/>
    </row>
    <row r="9901" spans="2:5" x14ac:dyDescent="0.35">
      <c r="B9901" s="42"/>
      <c r="C9901" s="2"/>
      <c r="E9901" s="2"/>
    </row>
    <row r="9902" spans="2:5" x14ac:dyDescent="0.35">
      <c r="B9902" s="42"/>
      <c r="C9902" s="2"/>
      <c r="E9902" s="2"/>
    </row>
    <row r="9903" spans="2:5" x14ac:dyDescent="0.35">
      <c r="B9903" s="42"/>
      <c r="C9903" s="2"/>
      <c r="E9903" s="2"/>
    </row>
    <row r="9904" spans="2:5" x14ac:dyDescent="0.35">
      <c r="B9904" s="42"/>
      <c r="C9904" s="2"/>
      <c r="E9904" s="2"/>
    </row>
    <row r="9905" spans="2:5" x14ac:dyDescent="0.35">
      <c r="B9905" s="42"/>
      <c r="C9905" s="2"/>
      <c r="E9905" s="2"/>
    </row>
    <row r="9906" spans="2:5" x14ac:dyDescent="0.35">
      <c r="B9906" s="42"/>
      <c r="C9906" s="2"/>
      <c r="E9906" s="2"/>
    </row>
    <row r="9907" spans="2:5" x14ac:dyDescent="0.35">
      <c r="B9907" s="42"/>
      <c r="C9907" s="2"/>
      <c r="E9907" s="2"/>
    </row>
    <row r="9908" spans="2:5" x14ac:dyDescent="0.35">
      <c r="B9908" s="42"/>
      <c r="C9908" s="2"/>
      <c r="E9908" s="2"/>
    </row>
    <row r="9909" spans="2:5" x14ac:dyDescent="0.35">
      <c r="B9909" s="42"/>
      <c r="C9909" s="2"/>
      <c r="E9909" s="2"/>
    </row>
    <row r="9910" spans="2:5" x14ac:dyDescent="0.35">
      <c r="B9910" s="42"/>
      <c r="C9910" s="2"/>
      <c r="E9910" s="2"/>
    </row>
    <row r="9911" spans="2:5" x14ac:dyDescent="0.35">
      <c r="B9911" s="42"/>
      <c r="C9911" s="2"/>
      <c r="E9911" s="2"/>
    </row>
    <row r="9912" spans="2:5" x14ac:dyDescent="0.35">
      <c r="B9912" s="42"/>
      <c r="C9912" s="2"/>
      <c r="E9912" s="2"/>
    </row>
    <row r="9913" spans="2:5" x14ac:dyDescent="0.35">
      <c r="B9913" s="42"/>
      <c r="C9913" s="2"/>
      <c r="E9913" s="2"/>
    </row>
    <row r="9914" spans="2:5" x14ac:dyDescent="0.35">
      <c r="B9914" s="42"/>
      <c r="C9914" s="2"/>
      <c r="E9914" s="2"/>
    </row>
    <row r="9915" spans="2:5" x14ac:dyDescent="0.35">
      <c r="B9915" s="42"/>
      <c r="C9915" s="2"/>
      <c r="E9915" s="2"/>
    </row>
    <row r="9916" spans="2:5" x14ac:dyDescent="0.35">
      <c r="B9916" s="42"/>
      <c r="C9916" s="2"/>
      <c r="E9916" s="2"/>
    </row>
    <row r="9917" spans="2:5" x14ac:dyDescent="0.35">
      <c r="B9917" s="42"/>
      <c r="C9917" s="2"/>
      <c r="E9917" s="2"/>
    </row>
    <row r="9918" spans="2:5" x14ac:dyDescent="0.35">
      <c r="B9918" s="42"/>
      <c r="C9918" s="2"/>
      <c r="E9918" s="2"/>
    </row>
    <row r="9919" spans="2:5" x14ac:dyDescent="0.35">
      <c r="B9919" s="42"/>
      <c r="C9919" s="2"/>
      <c r="E9919" s="2"/>
    </row>
    <row r="9920" spans="2:5" x14ac:dyDescent="0.35">
      <c r="B9920" s="42"/>
      <c r="C9920" s="2"/>
      <c r="E9920" s="2"/>
    </row>
    <row r="9921" spans="2:5" x14ac:dyDescent="0.35">
      <c r="B9921" s="42"/>
      <c r="C9921" s="2"/>
      <c r="E9921" s="2"/>
    </row>
    <row r="9922" spans="2:5" x14ac:dyDescent="0.35">
      <c r="B9922" s="42"/>
      <c r="C9922" s="2"/>
      <c r="E9922" s="2"/>
    </row>
    <row r="9923" spans="2:5" x14ac:dyDescent="0.35">
      <c r="B9923" s="42"/>
      <c r="C9923" s="2"/>
      <c r="E9923" s="2"/>
    </row>
    <row r="9924" spans="2:5" x14ac:dyDescent="0.35">
      <c r="B9924" s="42"/>
      <c r="C9924" s="2"/>
      <c r="E9924" s="2"/>
    </row>
    <row r="9925" spans="2:5" x14ac:dyDescent="0.35">
      <c r="B9925" s="42"/>
      <c r="C9925" s="2"/>
      <c r="E9925" s="2"/>
    </row>
    <row r="9926" spans="2:5" x14ac:dyDescent="0.35">
      <c r="B9926" s="42"/>
      <c r="C9926" s="2"/>
      <c r="E9926" s="2"/>
    </row>
    <row r="9927" spans="2:5" x14ac:dyDescent="0.35">
      <c r="B9927" s="42"/>
      <c r="C9927" s="2"/>
      <c r="E9927" s="2"/>
    </row>
    <row r="9928" spans="2:5" x14ac:dyDescent="0.35">
      <c r="B9928" s="42"/>
      <c r="C9928" s="2"/>
      <c r="E9928" s="2"/>
    </row>
    <row r="9929" spans="2:5" x14ac:dyDescent="0.35">
      <c r="B9929" s="42"/>
      <c r="C9929" s="2"/>
      <c r="E9929" s="2"/>
    </row>
    <row r="9930" spans="2:5" x14ac:dyDescent="0.35">
      <c r="B9930" s="42"/>
      <c r="C9930" s="2"/>
      <c r="E9930" s="2"/>
    </row>
    <row r="9931" spans="2:5" x14ac:dyDescent="0.35">
      <c r="B9931" s="42"/>
      <c r="C9931" s="2"/>
      <c r="E9931" s="2"/>
    </row>
    <row r="9932" spans="2:5" x14ac:dyDescent="0.35">
      <c r="B9932" s="42"/>
      <c r="C9932" s="2"/>
      <c r="E9932" s="2"/>
    </row>
    <row r="9933" spans="2:5" x14ac:dyDescent="0.35">
      <c r="B9933" s="42"/>
      <c r="C9933" s="2"/>
      <c r="E9933" s="2"/>
    </row>
    <row r="9934" spans="2:5" x14ac:dyDescent="0.35">
      <c r="B9934" s="42"/>
      <c r="C9934" s="2"/>
      <c r="E9934" s="2"/>
    </row>
    <row r="9935" spans="2:5" x14ac:dyDescent="0.35">
      <c r="B9935" s="42"/>
      <c r="C9935" s="2"/>
      <c r="E9935" s="2"/>
    </row>
    <row r="9936" spans="2:5" x14ac:dyDescent="0.35">
      <c r="B9936" s="42"/>
      <c r="C9936" s="2"/>
      <c r="E9936" s="2"/>
    </row>
    <row r="9937" spans="2:5" x14ac:dyDescent="0.35">
      <c r="B9937" s="42"/>
      <c r="C9937" s="2"/>
      <c r="E9937" s="2"/>
    </row>
    <row r="9938" spans="2:5" x14ac:dyDescent="0.35">
      <c r="B9938" s="42"/>
      <c r="C9938" s="2"/>
      <c r="E9938" s="2"/>
    </row>
    <row r="9939" spans="2:5" x14ac:dyDescent="0.35">
      <c r="B9939" s="42"/>
      <c r="C9939" s="2"/>
      <c r="E9939" s="2"/>
    </row>
    <row r="9940" spans="2:5" x14ac:dyDescent="0.35">
      <c r="B9940" s="42"/>
      <c r="C9940" s="2"/>
      <c r="E9940" s="2"/>
    </row>
    <row r="9941" spans="2:5" x14ac:dyDescent="0.35">
      <c r="B9941" s="42"/>
      <c r="C9941" s="2"/>
      <c r="E9941" s="2"/>
    </row>
    <row r="9942" spans="2:5" x14ac:dyDescent="0.35">
      <c r="B9942" s="42"/>
      <c r="C9942" s="2"/>
      <c r="E9942" s="2"/>
    </row>
    <row r="9943" spans="2:5" x14ac:dyDescent="0.35">
      <c r="B9943" s="42"/>
      <c r="C9943" s="2"/>
      <c r="E9943" s="2"/>
    </row>
    <row r="9944" spans="2:5" x14ac:dyDescent="0.35">
      <c r="B9944" s="42"/>
      <c r="C9944" s="2"/>
      <c r="E9944" s="2"/>
    </row>
    <row r="9945" spans="2:5" x14ac:dyDescent="0.35">
      <c r="B9945" s="42"/>
      <c r="C9945" s="2"/>
      <c r="E9945" s="2"/>
    </row>
    <row r="9946" spans="2:5" x14ac:dyDescent="0.35">
      <c r="B9946" s="42"/>
      <c r="C9946" s="2"/>
      <c r="E9946" s="2"/>
    </row>
    <row r="9947" spans="2:5" x14ac:dyDescent="0.35">
      <c r="B9947" s="42"/>
      <c r="C9947" s="2"/>
      <c r="E9947" s="2"/>
    </row>
    <row r="9948" spans="2:5" x14ac:dyDescent="0.35">
      <c r="B9948" s="42"/>
      <c r="C9948" s="2"/>
      <c r="E9948" s="2"/>
    </row>
    <row r="9949" spans="2:5" x14ac:dyDescent="0.35">
      <c r="B9949" s="42"/>
      <c r="C9949" s="2"/>
      <c r="E9949" s="2"/>
    </row>
    <row r="9950" spans="2:5" x14ac:dyDescent="0.35">
      <c r="B9950" s="42"/>
      <c r="C9950" s="2"/>
      <c r="E9950" s="2"/>
    </row>
    <row r="9951" spans="2:5" x14ac:dyDescent="0.35">
      <c r="B9951" s="42"/>
      <c r="C9951" s="2"/>
      <c r="E9951" s="2"/>
    </row>
    <row r="9952" spans="2:5" x14ac:dyDescent="0.35">
      <c r="B9952" s="42"/>
      <c r="C9952" s="2"/>
      <c r="E9952" s="2"/>
    </row>
    <row r="9953" spans="2:5" x14ac:dyDescent="0.35">
      <c r="B9953" s="42"/>
      <c r="C9953" s="2"/>
      <c r="E9953" s="2"/>
    </row>
    <row r="9954" spans="2:5" x14ac:dyDescent="0.35">
      <c r="B9954" s="42"/>
      <c r="C9954" s="2"/>
      <c r="E9954" s="2"/>
    </row>
    <row r="9955" spans="2:5" x14ac:dyDescent="0.35">
      <c r="B9955" s="42"/>
      <c r="C9955" s="2"/>
      <c r="E9955" s="2"/>
    </row>
    <row r="9956" spans="2:5" x14ac:dyDescent="0.35">
      <c r="B9956" s="42"/>
      <c r="C9956" s="2"/>
      <c r="E9956" s="2"/>
    </row>
    <row r="9957" spans="2:5" x14ac:dyDescent="0.35">
      <c r="B9957" s="42"/>
      <c r="C9957" s="2"/>
      <c r="E9957" s="2"/>
    </row>
    <row r="9958" spans="2:5" x14ac:dyDescent="0.35">
      <c r="B9958" s="42"/>
      <c r="C9958" s="2"/>
      <c r="E9958" s="2"/>
    </row>
    <row r="9959" spans="2:5" x14ac:dyDescent="0.35">
      <c r="B9959" s="42"/>
      <c r="C9959" s="2"/>
      <c r="E9959" s="2"/>
    </row>
    <row r="9960" spans="2:5" x14ac:dyDescent="0.35">
      <c r="B9960" s="42"/>
      <c r="C9960" s="2"/>
      <c r="E9960" s="2"/>
    </row>
    <row r="9961" spans="2:5" x14ac:dyDescent="0.35">
      <c r="B9961" s="42"/>
      <c r="C9961" s="2"/>
      <c r="E9961" s="2"/>
    </row>
    <row r="9962" spans="2:5" x14ac:dyDescent="0.35">
      <c r="B9962" s="42"/>
      <c r="C9962" s="2"/>
      <c r="E9962" s="2"/>
    </row>
    <row r="9963" spans="2:5" x14ac:dyDescent="0.35">
      <c r="B9963" s="42"/>
      <c r="C9963" s="2"/>
      <c r="E9963" s="2"/>
    </row>
    <row r="9964" spans="2:5" x14ac:dyDescent="0.35">
      <c r="B9964" s="42"/>
      <c r="C9964" s="2"/>
      <c r="E9964" s="2"/>
    </row>
    <row r="9965" spans="2:5" x14ac:dyDescent="0.35">
      <c r="B9965" s="42"/>
      <c r="C9965" s="2"/>
      <c r="E9965" s="2"/>
    </row>
    <row r="9966" spans="2:5" x14ac:dyDescent="0.35">
      <c r="B9966" s="42"/>
      <c r="C9966" s="2"/>
      <c r="E9966" s="2"/>
    </row>
    <row r="9967" spans="2:5" x14ac:dyDescent="0.35">
      <c r="B9967" s="42"/>
      <c r="C9967" s="2"/>
      <c r="E9967" s="2"/>
    </row>
    <row r="9968" spans="2:5" x14ac:dyDescent="0.35">
      <c r="B9968" s="42"/>
      <c r="C9968" s="2"/>
      <c r="E9968" s="2"/>
    </row>
    <row r="9969" spans="2:5" x14ac:dyDescent="0.35">
      <c r="B9969" s="42"/>
      <c r="C9969" s="2"/>
      <c r="E9969" s="2"/>
    </row>
    <row r="9970" spans="2:5" x14ac:dyDescent="0.35">
      <c r="B9970" s="42"/>
      <c r="C9970" s="2"/>
      <c r="E9970" s="2"/>
    </row>
    <row r="9971" spans="2:5" x14ac:dyDescent="0.35">
      <c r="B9971" s="42"/>
      <c r="C9971" s="2"/>
      <c r="E9971" s="2"/>
    </row>
    <row r="9972" spans="2:5" x14ac:dyDescent="0.35">
      <c r="B9972" s="42"/>
      <c r="C9972" s="2"/>
      <c r="E9972" s="2"/>
    </row>
    <row r="9973" spans="2:5" x14ac:dyDescent="0.35">
      <c r="B9973" s="42"/>
      <c r="C9973" s="2"/>
      <c r="E9973" s="2"/>
    </row>
    <row r="9974" spans="2:5" x14ac:dyDescent="0.35">
      <c r="B9974" s="42"/>
      <c r="C9974" s="2"/>
      <c r="E9974" s="2"/>
    </row>
    <row r="9975" spans="2:5" x14ac:dyDescent="0.35">
      <c r="B9975" s="42"/>
      <c r="C9975" s="2"/>
      <c r="E9975" s="2"/>
    </row>
    <row r="9976" spans="2:5" x14ac:dyDescent="0.35">
      <c r="B9976" s="42"/>
      <c r="C9976" s="2"/>
      <c r="E9976" s="2"/>
    </row>
    <row r="9977" spans="2:5" x14ac:dyDescent="0.35">
      <c r="B9977" s="42"/>
      <c r="C9977" s="2"/>
      <c r="E9977" s="2"/>
    </row>
    <row r="9978" spans="2:5" x14ac:dyDescent="0.35">
      <c r="B9978" s="42"/>
      <c r="C9978" s="2"/>
      <c r="E9978" s="2"/>
    </row>
    <row r="9979" spans="2:5" x14ac:dyDescent="0.35">
      <c r="B9979" s="42"/>
      <c r="C9979" s="2"/>
      <c r="E9979" s="2"/>
    </row>
    <row r="9980" spans="2:5" x14ac:dyDescent="0.35">
      <c r="B9980" s="42"/>
      <c r="C9980" s="2"/>
      <c r="E9980" s="2"/>
    </row>
    <row r="9981" spans="2:5" x14ac:dyDescent="0.35">
      <c r="B9981" s="42"/>
      <c r="C9981" s="2"/>
      <c r="E9981" s="2"/>
    </row>
    <row r="9982" spans="2:5" x14ac:dyDescent="0.35">
      <c r="B9982" s="42"/>
      <c r="C9982" s="2"/>
      <c r="E9982" s="2"/>
    </row>
    <row r="9983" spans="2:5" x14ac:dyDescent="0.35">
      <c r="B9983" s="42"/>
      <c r="C9983" s="2"/>
      <c r="E9983" s="2"/>
    </row>
    <row r="9984" spans="2:5" x14ac:dyDescent="0.35">
      <c r="B9984" s="42"/>
      <c r="C9984" s="2"/>
      <c r="E9984" s="2"/>
    </row>
    <row r="9985" spans="2:5" x14ac:dyDescent="0.35">
      <c r="B9985" s="42"/>
      <c r="C9985" s="2"/>
      <c r="E9985" s="2"/>
    </row>
    <row r="9986" spans="2:5" x14ac:dyDescent="0.35">
      <c r="B9986" s="42"/>
      <c r="C9986" s="2"/>
      <c r="E9986" s="2"/>
    </row>
    <row r="9987" spans="2:5" x14ac:dyDescent="0.35">
      <c r="B9987" s="42"/>
      <c r="C9987" s="2"/>
      <c r="E9987" s="2"/>
    </row>
    <row r="9988" spans="2:5" x14ac:dyDescent="0.35">
      <c r="B9988" s="42"/>
      <c r="C9988" s="2"/>
      <c r="E9988" s="2"/>
    </row>
    <row r="9989" spans="2:5" x14ac:dyDescent="0.35">
      <c r="B9989" s="42"/>
      <c r="C9989" s="2"/>
      <c r="E9989" s="2"/>
    </row>
    <row r="9990" spans="2:5" x14ac:dyDescent="0.35">
      <c r="B9990" s="42"/>
      <c r="C9990" s="2"/>
      <c r="E9990" s="2"/>
    </row>
    <row r="9991" spans="2:5" x14ac:dyDescent="0.35">
      <c r="B9991" s="42"/>
      <c r="C9991" s="2"/>
      <c r="E9991" s="2"/>
    </row>
    <row r="9992" spans="2:5" x14ac:dyDescent="0.35">
      <c r="B9992" s="42"/>
      <c r="C9992" s="2"/>
      <c r="E9992" s="2"/>
    </row>
    <row r="9993" spans="2:5" x14ac:dyDescent="0.35">
      <c r="B9993" s="42"/>
      <c r="C9993" s="2"/>
      <c r="E9993" s="2"/>
    </row>
    <row r="9994" spans="2:5" x14ac:dyDescent="0.35">
      <c r="B9994" s="42"/>
      <c r="C9994" s="2"/>
      <c r="E9994" s="2"/>
    </row>
    <row r="9995" spans="2:5" x14ac:dyDescent="0.35">
      <c r="B9995" s="42"/>
      <c r="C9995" s="2"/>
      <c r="E9995" s="2"/>
    </row>
    <row r="9996" spans="2:5" x14ac:dyDescent="0.35">
      <c r="B9996" s="42"/>
      <c r="C9996" s="2"/>
      <c r="E9996" s="2"/>
    </row>
    <row r="9997" spans="2:5" x14ac:dyDescent="0.35">
      <c r="B9997" s="42"/>
      <c r="C9997" s="2"/>
      <c r="E9997" s="2"/>
    </row>
    <row r="9998" spans="2:5" x14ac:dyDescent="0.35">
      <c r="B9998" s="42"/>
      <c r="C9998" s="2"/>
      <c r="E9998" s="2"/>
    </row>
    <row r="9999" spans="2:5" x14ac:dyDescent="0.35">
      <c r="B9999" s="42"/>
      <c r="C9999" s="2"/>
      <c r="E9999" s="2"/>
    </row>
    <row r="10000" spans="2:5" x14ac:dyDescent="0.35">
      <c r="B10000" s="42"/>
      <c r="C10000" s="2"/>
      <c r="E10000" s="2"/>
    </row>
    <row r="10001" spans="2:5" x14ac:dyDescent="0.35">
      <c r="B10001" s="42"/>
      <c r="C10001" s="2"/>
      <c r="E10001" s="2"/>
    </row>
    <row r="10002" spans="2:5" x14ac:dyDescent="0.35">
      <c r="B10002" s="42"/>
      <c r="C10002" s="2"/>
      <c r="E10002" s="2"/>
    </row>
    <row r="10003" spans="2:5" x14ac:dyDescent="0.35">
      <c r="B10003" s="42"/>
      <c r="C10003" s="2"/>
      <c r="E10003" s="2"/>
    </row>
    <row r="10004" spans="2:5" x14ac:dyDescent="0.35">
      <c r="B10004" s="42"/>
      <c r="C10004" s="2"/>
      <c r="E10004" s="2"/>
    </row>
    <row r="10005" spans="2:5" x14ac:dyDescent="0.35">
      <c r="B10005" s="42"/>
      <c r="C10005" s="2"/>
      <c r="E10005" s="2"/>
    </row>
    <row r="10006" spans="2:5" x14ac:dyDescent="0.35">
      <c r="B10006" s="42"/>
      <c r="C10006" s="2"/>
      <c r="E10006" s="2"/>
    </row>
    <row r="10007" spans="2:5" x14ac:dyDescent="0.35">
      <c r="B10007" s="42"/>
      <c r="C10007" s="2"/>
      <c r="E10007" s="2"/>
    </row>
    <row r="10008" spans="2:5" x14ac:dyDescent="0.35">
      <c r="B10008" s="42"/>
      <c r="C10008" s="2"/>
      <c r="E10008" s="2"/>
    </row>
    <row r="10009" spans="2:5" x14ac:dyDescent="0.35">
      <c r="B10009" s="42"/>
      <c r="C10009" s="2"/>
      <c r="E10009" s="2"/>
    </row>
    <row r="10010" spans="2:5" x14ac:dyDescent="0.35">
      <c r="B10010" s="42"/>
      <c r="C10010" s="2"/>
      <c r="E10010" s="2"/>
    </row>
    <row r="10011" spans="2:5" x14ac:dyDescent="0.35">
      <c r="B10011" s="42"/>
      <c r="C10011" s="2"/>
      <c r="E10011" s="2"/>
    </row>
    <row r="10012" spans="2:5" x14ac:dyDescent="0.35">
      <c r="B10012" s="42"/>
      <c r="C10012" s="2"/>
      <c r="E10012" s="2"/>
    </row>
    <row r="10013" spans="2:5" x14ac:dyDescent="0.35">
      <c r="B10013" s="42"/>
      <c r="C10013" s="2"/>
      <c r="E10013" s="2"/>
    </row>
    <row r="10014" spans="2:5" x14ac:dyDescent="0.35">
      <c r="B10014" s="42"/>
      <c r="C10014" s="2"/>
      <c r="E10014" s="2"/>
    </row>
    <row r="10015" spans="2:5" x14ac:dyDescent="0.35">
      <c r="B10015" s="42"/>
      <c r="C10015" s="2"/>
      <c r="E10015" s="2"/>
    </row>
    <row r="10016" spans="2:5" x14ac:dyDescent="0.35">
      <c r="B10016" s="42"/>
      <c r="C10016" s="2"/>
      <c r="E10016" s="2"/>
    </row>
    <row r="10017" spans="2:5" x14ac:dyDescent="0.35">
      <c r="B10017" s="42"/>
      <c r="C10017" s="2"/>
      <c r="E10017" s="2"/>
    </row>
    <row r="10018" spans="2:5" x14ac:dyDescent="0.35">
      <c r="B10018" s="42"/>
      <c r="C10018" s="2"/>
      <c r="E10018" s="2"/>
    </row>
    <row r="10019" spans="2:5" x14ac:dyDescent="0.35">
      <c r="B10019" s="42"/>
      <c r="C10019" s="2"/>
      <c r="E10019" s="2"/>
    </row>
    <row r="10020" spans="2:5" x14ac:dyDescent="0.35">
      <c r="B10020" s="42"/>
      <c r="C10020" s="2"/>
      <c r="E10020" s="2"/>
    </row>
    <row r="10021" spans="2:5" x14ac:dyDescent="0.35">
      <c r="B10021" s="42"/>
      <c r="C10021" s="2"/>
      <c r="E10021" s="2"/>
    </row>
    <row r="10022" spans="2:5" x14ac:dyDescent="0.35">
      <c r="B10022" s="42"/>
      <c r="C10022" s="2"/>
      <c r="E10022" s="2"/>
    </row>
    <row r="10023" spans="2:5" x14ac:dyDescent="0.35">
      <c r="B10023" s="42"/>
      <c r="C10023" s="2"/>
      <c r="E10023" s="2"/>
    </row>
    <row r="10024" spans="2:5" x14ac:dyDescent="0.35">
      <c r="B10024" s="42"/>
      <c r="C10024" s="2"/>
      <c r="E10024" s="2"/>
    </row>
    <row r="10025" spans="2:5" x14ac:dyDescent="0.35">
      <c r="B10025" s="42"/>
      <c r="C10025" s="2"/>
      <c r="E10025" s="2"/>
    </row>
    <row r="10026" spans="2:5" x14ac:dyDescent="0.35">
      <c r="B10026" s="42"/>
      <c r="C10026" s="2"/>
      <c r="E10026" s="2"/>
    </row>
    <row r="10027" spans="2:5" x14ac:dyDescent="0.35">
      <c r="B10027" s="42"/>
      <c r="C10027" s="2"/>
      <c r="E10027" s="2"/>
    </row>
    <row r="10028" spans="2:5" x14ac:dyDescent="0.35">
      <c r="B10028" s="42"/>
      <c r="C10028" s="2"/>
      <c r="E10028" s="2"/>
    </row>
    <row r="10029" spans="2:5" x14ac:dyDescent="0.35">
      <c r="B10029" s="42"/>
      <c r="C10029" s="2"/>
      <c r="E10029" s="2"/>
    </row>
    <row r="10030" spans="2:5" x14ac:dyDescent="0.35">
      <c r="B10030" s="42"/>
      <c r="C10030" s="2"/>
      <c r="E10030" s="2"/>
    </row>
    <row r="10031" spans="2:5" x14ac:dyDescent="0.35">
      <c r="B10031" s="42"/>
      <c r="C10031" s="2"/>
      <c r="E10031" s="2"/>
    </row>
    <row r="10032" spans="2:5" x14ac:dyDescent="0.35">
      <c r="B10032" s="42"/>
      <c r="C10032" s="2"/>
      <c r="E10032" s="2"/>
    </row>
    <row r="10033" spans="2:5" x14ac:dyDescent="0.35">
      <c r="B10033" s="42"/>
      <c r="C10033" s="2"/>
      <c r="E10033" s="2"/>
    </row>
    <row r="10034" spans="2:5" x14ac:dyDescent="0.35">
      <c r="B10034" s="42"/>
      <c r="C10034" s="2"/>
      <c r="E10034" s="2"/>
    </row>
    <row r="10035" spans="2:5" x14ac:dyDescent="0.35">
      <c r="B10035" s="42"/>
      <c r="C10035" s="2"/>
      <c r="E10035" s="2"/>
    </row>
    <row r="10036" spans="2:5" x14ac:dyDescent="0.35">
      <c r="B10036" s="42"/>
      <c r="C10036" s="2"/>
      <c r="E10036" s="2"/>
    </row>
    <row r="10037" spans="2:5" x14ac:dyDescent="0.35">
      <c r="B10037" s="42"/>
      <c r="C10037" s="2"/>
      <c r="E10037" s="2"/>
    </row>
    <row r="10038" spans="2:5" x14ac:dyDescent="0.35">
      <c r="B10038" s="42"/>
      <c r="C10038" s="2"/>
      <c r="E10038" s="2"/>
    </row>
    <row r="10039" spans="2:5" x14ac:dyDescent="0.35">
      <c r="B10039" s="42"/>
      <c r="C10039" s="2"/>
      <c r="E10039" s="2"/>
    </row>
    <row r="10040" spans="2:5" x14ac:dyDescent="0.35">
      <c r="B10040" s="42"/>
      <c r="C10040" s="2"/>
      <c r="E10040" s="2"/>
    </row>
    <row r="10041" spans="2:5" x14ac:dyDescent="0.35">
      <c r="B10041" s="42"/>
      <c r="C10041" s="2"/>
      <c r="E10041" s="2"/>
    </row>
    <row r="10042" spans="2:5" x14ac:dyDescent="0.35">
      <c r="B10042" s="42"/>
      <c r="C10042" s="2"/>
      <c r="E10042" s="2"/>
    </row>
    <row r="10043" spans="2:5" x14ac:dyDescent="0.35">
      <c r="B10043" s="42"/>
      <c r="C10043" s="2"/>
      <c r="E10043" s="2"/>
    </row>
    <row r="10044" spans="2:5" x14ac:dyDescent="0.35">
      <c r="B10044" s="42"/>
      <c r="C10044" s="2"/>
      <c r="E10044" s="2"/>
    </row>
    <row r="10045" spans="2:5" x14ac:dyDescent="0.35">
      <c r="B10045" s="42"/>
      <c r="C10045" s="2"/>
      <c r="E10045" s="2"/>
    </row>
    <row r="10046" spans="2:5" x14ac:dyDescent="0.35">
      <c r="B10046" s="42"/>
      <c r="C10046" s="2"/>
      <c r="E10046" s="2"/>
    </row>
    <row r="10047" spans="2:5" x14ac:dyDescent="0.35">
      <c r="B10047" s="42"/>
      <c r="C10047" s="2"/>
      <c r="E10047" s="2"/>
    </row>
    <row r="10048" spans="2:5" x14ac:dyDescent="0.35">
      <c r="B10048" s="42"/>
      <c r="C10048" s="2"/>
      <c r="E10048" s="2"/>
    </row>
    <row r="10049" spans="2:5" x14ac:dyDescent="0.35">
      <c r="B10049" s="42"/>
      <c r="C10049" s="2"/>
      <c r="E10049" s="2"/>
    </row>
    <row r="10050" spans="2:5" x14ac:dyDescent="0.35">
      <c r="B10050" s="42"/>
      <c r="C10050" s="2"/>
      <c r="E10050" s="2"/>
    </row>
    <row r="10051" spans="2:5" x14ac:dyDescent="0.35">
      <c r="B10051" s="42"/>
      <c r="C10051" s="2"/>
      <c r="E10051" s="2"/>
    </row>
    <row r="10052" spans="2:5" x14ac:dyDescent="0.35">
      <c r="B10052" s="42"/>
      <c r="C10052" s="2"/>
      <c r="E10052" s="2"/>
    </row>
    <row r="10053" spans="2:5" x14ac:dyDescent="0.35">
      <c r="B10053" s="42"/>
      <c r="C10053" s="2"/>
      <c r="E10053" s="2"/>
    </row>
    <row r="10054" spans="2:5" x14ac:dyDescent="0.35">
      <c r="B10054" s="42"/>
      <c r="C10054" s="2"/>
      <c r="E10054" s="2"/>
    </row>
    <row r="10055" spans="2:5" x14ac:dyDescent="0.35">
      <c r="B10055" s="42"/>
      <c r="C10055" s="2"/>
      <c r="E10055" s="2"/>
    </row>
    <row r="10056" spans="2:5" x14ac:dyDescent="0.35">
      <c r="B10056" s="42"/>
      <c r="C10056" s="2"/>
      <c r="E10056" s="2"/>
    </row>
    <row r="10057" spans="2:5" x14ac:dyDescent="0.35">
      <c r="B10057" s="42"/>
      <c r="C10057" s="2"/>
      <c r="E10057" s="2"/>
    </row>
    <row r="10058" spans="2:5" x14ac:dyDescent="0.35">
      <c r="B10058" s="42"/>
      <c r="C10058" s="2"/>
      <c r="E10058" s="2"/>
    </row>
    <row r="10059" spans="2:5" x14ac:dyDescent="0.35">
      <c r="B10059" s="42"/>
      <c r="C10059" s="2"/>
      <c r="E10059" s="2"/>
    </row>
    <row r="10060" spans="2:5" x14ac:dyDescent="0.35">
      <c r="B10060" s="42"/>
      <c r="C10060" s="2"/>
      <c r="E10060" s="2"/>
    </row>
    <row r="10061" spans="2:5" x14ac:dyDescent="0.35">
      <c r="B10061" s="42"/>
      <c r="C10061" s="2"/>
      <c r="E10061" s="2"/>
    </row>
    <row r="10062" spans="2:5" x14ac:dyDescent="0.35">
      <c r="B10062" s="42"/>
      <c r="C10062" s="2"/>
      <c r="E10062" s="2"/>
    </row>
    <row r="10063" spans="2:5" x14ac:dyDescent="0.35">
      <c r="B10063" s="42"/>
      <c r="C10063" s="2"/>
      <c r="E10063" s="2"/>
    </row>
    <row r="10064" spans="2:5" x14ac:dyDescent="0.35">
      <c r="B10064" s="42"/>
      <c r="C10064" s="2"/>
      <c r="E10064" s="2"/>
    </row>
    <row r="10065" spans="2:5" x14ac:dyDescent="0.35">
      <c r="B10065" s="42"/>
      <c r="C10065" s="2"/>
      <c r="E10065" s="2"/>
    </row>
    <row r="10066" spans="2:5" x14ac:dyDescent="0.35">
      <c r="B10066" s="42"/>
      <c r="C10066" s="2"/>
      <c r="E10066" s="2"/>
    </row>
    <row r="10067" spans="2:5" x14ac:dyDescent="0.35">
      <c r="B10067" s="42"/>
      <c r="C10067" s="2"/>
      <c r="E10067" s="2"/>
    </row>
    <row r="10068" spans="2:5" x14ac:dyDescent="0.35">
      <c r="B10068" s="42"/>
      <c r="C10068" s="2"/>
      <c r="E10068" s="2"/>
    </row>
    <row r="10069" spans="2:5" x14ac:dyDescent="0.35">
      <c r="B10069" s="42"/>
      <c r="C10069" s="2"/>
      <c r="E10069" s="2"/>
    </row>
    <row r="10070" spans="2:5" x14ac:dyDescent="0.35">
      <c r="B10070" s="42"/>
      <c r="C10070" s="2"/>
      <c r="E10070" s="2"/>
    </row>
    <row r="10071" spans="2:5" x14ac:dyDescent="0.35">
      <c r="B10071" s="42"/>
      <c r="C10071" s="2"/>
      <c r="E10071" s="2"/>
    </row>
    <row r="10072" spans="2:5" x14ac:dyDescent="0.35">
      <c r="B10072" s="42"/>
      <c r="C10072" s="2"/>
      <c r="E10072" s="2"/>
    </row>
    <row r="10073" spans="2:5" x14ac:dyDescent="0.35">
      <c r="B10073" s="42"/>
      <c r="C10073" s="2"/>
      <c r="E10073" s="2"/>
    </row>
    <row r="10074" spans="2:5" x14ac:dyDescent="0.35">
      <c r="B10074" s="42"/>
      <c r="C10074" s="2"/>
      <c r="E10074" s="2"/>
    </row>
    <row r="10075" spans="2:5" x14ac:dyDescent="0.35">
      <c r="B10075" s="42"/>
      <c r="C10075" s="2"/>
      <c r="E10075" s="2"/>
    </row>
    <row r="10076" spans="2:5" x14ac:dyDescent="0.35">
      <c r="B10076" s="42"/>
      <c r="C10076" s="2"/>
      <c r="E10076" s="2"/>
    </row>
    <row r="10077" spans="2:5" x14ac:dyDescent="0.35">
      <c r="B10077" s="42"/>
      <c r="C10077" s="2"/>
      <c r="E10077" s="2"/>
    </row>
    <row r="10078" spans="2:5" x14ac:dyDescent="0.35">
      <c r="B10078" s="42"/>
      <c r="C10078" s="2"/>
      <c r="E10078" s="2"/>
    </row>
    <row r="10079" spans="2:5" x14ac:dyDescent="0.35">
      <c r="B10079" s="42"/>
      <c r="C10079" s="2"/>
      <c r="E10079" s="2"/>
    </row>
    <row r="10080" spans="2:5" x14ac:dyDescent="0.35">
      <c r="B10080" s="42"/>
      <c r="C10080" s="2"/>
      <c r="E10080" s="2"/>
    </row>
    <row r="10081" spans="2:5" x14ac:dyDescent="0.35">
      <c r="B10081" s="42"/>
      <c r="C10081" s="2"/>
      <c r="E10081" s="2"/>
    </row>
    <row r="10082" spans="2:5" x14ac:dyDescent="0.35">
      <c r="B10082" s="42"/>
      <c r="C10082" s="2"/>
      <c r="E10082" s="2"/>
    </row>
    <row r="10083" spans="2:5" x14ac:dyDescent="0.35">
      <c r="B10083" s="42"/>
      <c r="C10083" s="2"/>
      <c r="E10083" s="2"/>
    </row>
    <row r="10084" spans="2:5" x14ac:dyDescent="0.35">
      <c r="B10084" s="42"/>
      <c r="C10084" s="2"/>
      <c r="E10084" s="2"/>
    </row>
    <row r="10085" spans="2:5" x14ac:dyDescent="0.35">
      <c r="B10085" s="42"/>
      <c r="C10085" s="2"/>
      <c r="E10085" s="2"/>
    </row>
    <row r="10086" spans="2:5" x14ac:dyDescent="0.35">
      <c r="B10086" s="42"/>
      <c r="C10086" s="2"/>
      <c r="E10086" s="2"/>
    </row>
    <row r="10087" spans="2:5" x14ac:dyDescent="0.35">
      <c r="B10087" s="42"/>
      <c r="C10087" s="2"/>
      <c r="E10087" s="2"/>
    </row>
    <row r="10088" spans="2:5" x14ac:dyDescent="0.35">
      <c r="B10088" s="42"/>
      <c r="C10088" s="2"/>
      <c r="E10088" s="2"/>
    </row>
    <row r="10089" spans="2:5" x14ac:dyDescent="0.35">
      <c r="B10089" s="42"/>
      <c r="C10089" s="2"/>
      <c r="E10089" s="2"/>
    </row>
    <row r="10090" spans="2:5" x14ac:dyDescent="0.35">
      <c r="B10090" s="42"/>
      <c r="C10090" s="2"/>
      <c r="E10090" s="2"/>
    </row>
    <row r="10091" spans="2:5" x14ac:dyDescent="0.35">
      <c r="B10091" s="42"/>
      <c r="C10091" s="2"/>
      <c r="E10091" s="2"/>
    </row>
    <row r="10092" spans="2:5" x14ac:dyDescent="0.35">
      <c r="B10092" s="42"/>
      <c r="C10092" s="2"/>
      <c r="E10092" s="2"/>
    </row>
    <row r="10093" spans="2:5" x14ac:dyDescent="0.35">
      <c r="B10093" s="42"/>
      <c r="C10093" s="2"/>
      <c r="E10093" s="2"/>
    </row>
    <row r="10094" spans="2:5" x14ac:dyDescent="0.35">
      <c r="B10094" s="42"/>
      <c r="C10094" s="2"/>
      <c r="E10094" s="2"/>
    </row>
    <row r="10095" spans="2:5" x14ac:dyDescent="0.35">
      <c r="B10095" s="42"/>
      <c r="C10095" s="2"/>
      <c r="E10095" s="2"/>
    </row>
    <row r="10096" spans="2:5" x14ac:dyDescent="0.35">
      <c r="B10096" s="42"/>
      <c r="C10096" s="2"/>
      <c r="E10096" s="2"/>
    </row>
    <row r="10097" spans="2:5" x14ac:dyDescent="0.35">
      <c r="B10097" s="42"/>
      <c r="C10097" s="2"/>
      <c r="E10097" s="2"/>
    </row>
    <row r="10098" spans="2:5" x14ac:dyDescent="0.35">
      <c r="B10098" s="42"/>
      <c r="C10098" s="2"/>
      <c r="E10098" s="2"/>
    </row>
    <row r="10099" spans="2:5" x14ac:dyDescent="0.35">
      <c r="B10099" s="42"/>
      <c r="C10099" s="2"/>
      <c r="E10099" s="2"/>
    </row>
    <row r="10100" spans="2:5" x14ac:dyDescent="0.35">
      <c r="B10100" s="42"/>
      <c r="C10100" s="2"/>
      <c r="E10100" s="2"/>
    </row>
    <row r="10101" spans="2:5" x14ac:dyDescent="0.35">
      <c r="B10101" s="42"/>
      <c r="C10101" s="2"/>
      <c r="E10101" s="2"/>
    </row>
    <row r="10102" spans="2:5" x14ac:dyDescent="0.35">
      <c r="B10102" s="42"/>
      <c r="C10102" s="2"/>
      <c r="E10102" s="2"/>
    </row>
    <row r="10103" spans="2:5" x14ac:dyDescent="0.35">
      <c r="B10103" s="42"/>
      <c r="C10103" s="2"/>
      <c r="E10103" s="2"/>
    </row>
    <row r="10104" spans="2:5" x14ac:dyDescent="0.35">
      <c r="B10104" s="42"/>
      <c r="C10104" s="2"/>
      <c r="E10104" s="2"/>
    </row>
    <row r="10105" spans="2:5" x14ac:dyDescent="0.35">
      <c r="B10105" s="42"/>
      <c r="C10105" s="2"/>
      <c r="E10105" s="2"/>
    </row>
    <row r="10106" spans="2:5" x14ac:dyDescent="0.35">
      <c r="B10106" s="42"/>
      <c r="C10106" s="2"/>
      <c r="E10106" s="2"/>
    </row>
    <row r="10107" spans="2:5" x14ac:dyDescent="0.35">
      <c r="B10107" s="42"/>
      <c r="C10107" s="2"/>
      <c r="E10107" s="2"/>
    </row>
    <row r="10108" spans="2:5" x14ac:dyDescent="0.35">
      <c r="B10108" s="42"/>
      <c r="C10108" s="2"/>
      <c r="E10108" s="2"/>
    </row>
    <row r="10109" spans="2:5" x14ac:dyDescent="0.35">
      <c r="B10109" s="42"/>
      <c r="C10109" s="2"/>
      <c r="E10109" s="2"/>
    </row>
    <row r="10110" spans="2:5" x14ac:dyDescent="0.35">
      <c r="B10110" s="42"/>
      <c r="C10110" s="2"/>
      <c r="E10110" s="2"/>
    </row>
    <row r="10111" spans="2:5" x14ac:dyDescent="0.35">
      <c r="B10111" s="42"/>
      <c r="C10111" s="2"/>
      <c r="E10111" s="2"/>
    </row>
    <row r="10112" spans="2:5" x14ac:dyDescent="0.35">
      <c r="B10112" s="42"/>
      <c r="C10112" s="2"/>
      <c r="E10112" s="2"/>
    </row>
    <row r="10113" spans="2:5" x14ac:dyDescent="0.35">
      <c r="B10113" s="42"/>
      <c r="C10113" s="2"/>
      <c r="E10113" s="2"/>
    </row>
    <row r="10114" spans="2:5" x14ac:dyDescent="0.35">
      <c r="B10114" s="42"/>
      <c r="C10114" s="2"/>
      <c r="E10114" s="2"/>
    </row>
    <row r="10115" spans="2:5" x14ac:dyDescent="0.35">
      <c r="B10115" s="42"/>
      <c r="C10115" s="2"/>
      <c r="E10115" s="2"/>
    </row>
    <row r="10116" spans="2:5" x14ac:dyDescent="0.35">
      <c r="B10116" s="42"/>
      <c r="C10116" s="2"/>
      <c r="E10116" s="2"/>
    </row>
    <row r="10117" spans="2:5" x14ac:dyDescent="0.35">
      <c r="B10117" s="42"/>
      <c r="C10117" s="2"/>
      <c r="E10117" s="2"/>
    </row>
    <row r="10118" spans="2:5" x14ac:dyDescent="0.35">
      <c r="B10118" s="42"/>
      <c r="C10118" s="2"/>
      <c r="E10118" s="2"/>
    </row>
    <row r="10119" spans="2:5" x14ac:dyDescent="0.35">
      <c r="B10119" s="42"/>
      <c r="C10119" s="2"/>
      <c r="E10119" s="2"/>
    </row>
    <row r="10120" spans="2:5" x14ac:dyDescent="0.35">
      <c r="B10120" s="42"/>
      <c r="C10120" s="2"/>
      <c r="E10120" s="2"/>
    </row>
    <row r="10121" spans="2:5" x14ac:dyDescent="0.35">
      <c r="B10121" s="42"/>
      <c r="C10121" s="2"/>
      <c r="E10121" s="2"/>
    </row>
    <row r="10122" spans="2:5" x14ac:dyDescent="0.35">
      <c r="B10122" s="42"/>
      <c r="C10122" s="2"/>
      <c r="E10122" s="2"/>
    </row>
    <row r="10123" spans="2:5" x14ac:dyDescent="0.35">
      <c r="B10123" s="42"/>
      <c r="C10123" s="2"/>
      <c r="E10123" s="2"/>
    </row>
    <row r="10124" spans="2:5" x14ac:dyDescent="0.35">
      <c r="B10124" s="42"/>
      <c r="C10124" s="2"/>
      <c r="E10124" s="2"/>
    </row>
    <row r="10125" spans="2:5" x14ac:dyDescent="0.35">
      <c r="B10125" s="42"/>
      <c r="C10125" s="2"/>
      <c r="E10125" s="2"/>
    </row>
    <row r="10126" spans="2:5" x14ac:dyDescent="0.35">
      <c r="B10126" s="42"/>
      <c r="C10126" s="2"/>
      <c r="E10126" s="2"/>
    </row>
    <row r="10127" spans="2:5" x14ac:dyDescent="0.35">
      <c r="B10127" s="42"/>
      <c r="C10127" s="2"/>
      <c r="E10127" s="2"/>
    </row>
    <row r="10128" spans="2:5" x14ac:dyDescent="0.35">
      <c r="B10128" s="42"/>
      <c r="C10128" s="2"/>
      <c r="E10128" s="2"/>
    </row>
    <row r="10129" spans="2:5" x14ac:dyDescent="0.35">
      <c r="B10129" s="42"/>
      <c r="C10129" s="2"/>
      <c r="E10129" s="2"/>
    </row>
    <row r="10130" spans="2:5" x14ac:dyDescent="0.35">
      <c r="B10130" s="42"/>
      <c r="C10130" s="2"/>
      <c r="E10130" s="2"/>
    </row>
    <row r="10131" spans="2:5" x14ac:dyDescent="0.35">
      <c r="B10131" s="42"/>
      <c r="C10131" s="2"/>
      <c r="E10131" s="2"/>
    </row>
    <row r="10132" spans="2:5" x14ac:dyDescent="0.35">
      <c r="B10132" s="42"/>
      <c r="C10132" s="2"/>
      <c r="E10132" s="2"/>
    </row>
    <row r="10133" spans="2:5" x14ac:dyDescent="0.35">
      <c r="B10133" s="42"/>
      <c r="C10133" s="2"/>
      <c r="E10133" s="2"/>
    </row>
    <row r="10134" spans="2:5" x14ac:dyDescent="0.35">
      <c r="B10134" s="42"/>
      <c r="C10134" s="2"/>
      <c r="E10134" s="2"/>
    </row>
    <row r="10135" spans="2:5" x14ac:dyDescent="0.35">
      <c r="B10135" s="42"/>
      <c r="C10135" s="2"/>
      <c r="E10135" s="2"/>
    </row>
    <row r="10136" spans="2:5" x14ac:dyDescent="0.35">
      <c r="B10136" s="42"/>
      <c r="C10136" s="2"/>
      <c r="E10136" s="2"/>
    </row>
    <row r="10137" spans="2:5" x14ac:dyDescent="0.35">
      <c r="B10137" s="42"/>
      <c r="C10137" s="2"/>
      <c r="E10137" s="2"/>
    </row>
    <row r="10138" spans="2:5" x14ac:dyDescent="0.35">
      <c r="B10138" s="42"/>
      <c r="C10138" s="2"/>
      <c r="E10138" s="2"/>
    </row>
    <row r="10139" spans="2:5" x14ac:dyDescent="0.35">
      <c r="B10139" s="42"/>
      <c r="C10139" s="2"/>
      <c r="E10139" s="2"/>
    </row>
    <row r="10140" spans="2:5" x14ac:dyDescent="0.35">
      <c r="B10140" s="42"/>
      <c r="C10140" s="2"/>
      <c r="E10140" s="2"/>
    </row>
    <row r="10141" spans="2:5" x14ac:dyDescent="0.35">
      <c r="B10141" s="42"/>
      <c r="C10141" s="2"/>
      <c r="E10141" s="2"/>
    </row>
    <row r="10142" spans="2:5" x14ac:dyDescent="0.35">
      <c r="B10142" s="42"/>
      <c r="C10142" s="2"/>
      <c r="E10142" s="2"/>
    </row>
    <row r="10143" spans="2:5" x14ac:dyDescent="0.35">
      <c r="B10143" s="42"/>
      <c r="C10143" s="2"/>
      <c r="E10143" s="2"/>
    </row>
    <row r="10144" spans="2:5" x14ac:dyDescent="0.35">
      <c r="B10144" s="42"/>
      <c r="C10144" s="2"/>
      <c r="E10144" s="2"/>
    </row>
    <row r="10145" spans="2:5" x14ac:dyDescent="0.35">
      <c r="B10145" s="42"/>
      <c r="C10145" s="2"/>
      <c r="E10145" s="2"/>
    </row>
    <row r="10146" spans="2:5" x14ac:dyDescent="0.35">
      <c r="B10146" s="42"/>
      <c r="C10146" s="2"/>
      <c r="E10146" s="2"/>
    </row>
    <row r="10147" spans="2:5" x14ac:dyDescent="0.35">
      <c r="B10147" s="42"/>
      <c r="C10147" s="2"/>
      <c r="E10147" s="2"/>
    </row>
    <row r="10148" spans="2:5" x14ac:dyDescent="0.35">
      <c r="B10148" s="42"/>
      <c r="C10148" s="2"/>
      <c r="E10148" s="2"/>
    </row>
    <row r="10149" spans="2:5" x14ac:dyDescent="0.35">
      <c r="B10149" s="42"/>
      <c r="C10149" s="2"/>
      <c r="E10149" s="2"/>
    </row>
    <row r="10150" spans="2:5" x14ac:dyDescent="0.35">
      <c r="B10150" s="42"/>
      <c r="C10150" s="2"/>
      <c r="E10150" s="2"/>
    </row>
    <row r="10151" spans="2:5" x14ac:dyDescent="0.35">
      <c r="B10151" s="42"/>
      <c r="C10151" s="2"/>
      <c r="E10151" s="2"/>
    </row>
    <row r="10152" spans="2:5" x14ac:dyDescent="0.35">
      <c r="B10152" s="42"/>
      <c r="C10152" s="2"/>
      <c r="E10152" s="2"/>
    </row>
    <row r="10153" spans="2:5" x14ac:dyDescent="0.35">
      <c r="B10153" s="42"/>
      <c r="C10153" s="2"/>
      <c r="E10153" s="2"/>
    </row>
    <row r="10154" spans="2:5" x14ac:dyDescent="0.35">
      <c r="B10154" s="42"/>
      <c r="C10154" s="2"/>
      <c r="E10154" s="2"/>
    </row>
    <row r="10155" spans="2:5" x14ac:dyDescent="0.35">
      <c r="B10155" s="42"/>
      <c r="C10155" s="2"/>
      <c r="E10155" s="2"/>
    </row>
    <row r="10156" spans="2:5" x14ac:dyDescent="0.35">
      <c r="B10156" s="42"/>
      <c r="C10156" s="2"/>
      <c r="E10156" s="2"/>
    </row>
    <row r="10157" spans="2:5" x14ac:dyDescent="0.35">
      <c r="B10157" s="42"/>
      <c r="C10157" s="2"/>
      <c r="E10157" s="2"/>
    </row>
    <row r="10158" spans="2:5" x14ac:dyDescent="0.35">
      <c r="B10158" s="42"/>
      <c r="C10158" s="2"/>
      <c r="E10158" s="2"/>
    </row>
    <row r="10159" spans="2:5" x14ac:dyDescent="0.35">
      <c r="B10159" s="42"/>
      <c r="C10159" s="2"/>
      <c r="E10159" s="2"/>
    </row>
    <row r="10160" spans="2:5" x14ac:dyDescent="0.35">
      <c r="B10160" s="42"/>
      <c r="C10160" s="2"/>
      <c r="E10160" s="2"/>
    </row>
    <row r="10161" spans="2:5" x14ac:dyDescent="0.35">
      <c r="B10161" s="42"/>
      <c r="C10161" s="2"/>
      <c r="E10161" s="2"/>
    </row>
    <row r="10162" spans="2:5" x14ac:dyDescent="0.35">
      <c r="B10162" s="42"/>
      <c r="C10162" s="2"/>
      <c r="E10162" s="2"/>
    </row>
    <row r="10163" spans="2:5" x14ac:dyDescent="0.35">
      <c r="B10163" s="42"/>
      <c r="C10163" s="2"/>
      <c r="E10163" s="2"/>
    </row>
    <row r="10164" spans="2:5" x14ac:dyDescent="0.35">
      <c r="B10164" s="42"/>
      <c r="C10164" s="2"/>
      <c r="E10164" s="2"/>
    </row>
    <row r="10165" spans="2:5" x14ac:dyDescent="0.35">
      <c r="B10165" s="42"/>
      <c r="C10165" s="2"/>
      <c r="E10165" s="2"/>
    </row>
    <row r="10166" spans="2:5" x14ac:dyDescent="0.35">
      <c r="B10166" s="42"/>
      <c r="C10166" s="2"/>
      <c r="E10166" s="2"/>
    </row>
    <row r="10167" spans="2:5" x14ac:dyDescent="0.35">
      <c r="B10167" s="42"/>
      <c r="C10167" s="2"/>
      <c r="E10167" s="2"/>
    </row>
    <row r="10168" spans="2:5" x14ac:dyDescent="0.35">
      <c r="B10168" s="42"/>
      <c r="C10168" s="2"/>
      <c r="E10168" s="2"/>
    </row>
    <row r="10169" spans="2:5" x14ac:dyDescent="0.35">
      <c r="B10169" s="42"/>
      <c r="C10169" s="2"/>
      <c r="E10169" s="2"/>
    </row>
    <row r="10170" spans="2:5" x14ac:dyDescent="0.35">
      <c r="B10170" s="42"/>
      <c r="C10170" s="2"/>
      <c r="E10170" s="2"/>
    </row>
    <row r="10171" spans="2:5" x14ac:dyDescent="0.35">
      <c r="B10171" s="42"/>
      <c r="C10171" s="2"/>
      <c r="E10171" s="2"/>
    </row>
    <row r="10172" spans="2:5" x14ac:dyDescent="0.35">
      <c r="B10172" s="42"/>
      <c r="C10172" s="2"/>
      <c r="E10172" s="2"/>
    </row>
    <row r="10173" spans="2:5" x14ac:dyDescent="0.35">
      <c r="B10173" s="42"/>
      <c r="C10173" s="2"/>
      <c r="E10173" s="2"/>
    </row>
    <row r="10174" spans="2:5" x14ac:dyDescent="0.35">
      <c r="B10174" s="42"/>
      <c r="C10174" s="2"/>
      <c r="E10174" s="2"/>
    </row>
    <row r="10175" spans="2:5" x14ac:dyDescent="0.35">
      <c r="B10175" s="42"/>
      <c r="C10175" s="2"/>
      <c r="E10175" s="2"/>
    </row>
    <row r="10176" spans="2:5" x14ac:dyDescent="0.35">
      <c r="B10176" s="42"/>
      <c r="C10176" s="2"/>
      <c r="E10176" s="2"/>
    </row>
    <row r="10177" spans="2:5" x14ac:dyDescent="0.35">
      <c r="B10177" s="42"/>
      <c r="C10177" s="2"/>
      <c r="E10177" s="2"/>
    </row>
    <row r="10178" spans="2:5" x14ac:dyDescent="0.35">
      <c r="B10178" s="42"/>
      <c r="C10178" s="2"/>
      <c r="E10178" s="2"/>
    </row>
    <row r="10179" spans="2:5" x14ac:dyDescent="0.35">
      <c r="B10179" s="42"/>
      <c r="C10179" s="2"/>
      <c r="E10179" s="2"/>
    </row>
    <row r="10180" spans="2:5" x14ac:dyDescent="0.35">
      <c r="B10180" s="42"/>
      <c r="C10180" s="2"/>
      <c r="E10180" s="2"/>
    </row>
    <row r="10181" spans="2:5" x14ac:dyDescent="0.35">
      <c r="B10181" s="42"/>
      <c r="C10181" s="2"/>
      <c r="E10181" s="2"/>
    </row>
    <row r="10182" spans="2:5" x14ac:dyDescent="0.35">
      <c r="B10182" s="42"/>
      <c r="C10182" s="2"/>
      <c r="E10182" s="2"/>
    </row>
    <row r="10183" spans="2:5" x14ac:dyDescent="0.35">
      <c r="B10183" s="42"/>
      <c r="C10183" s="2"/>
      <c r="E10183" s="2"/>
    </row>
    <row r="10184" spans="2:5" x14ac:dyDescent="0.35">
      <c r="B10184" s="42"/>
      <c r="C10184" s="2"/>
      <c r="E10184" s="2"/>
    </row>
    <row r="10185" spans="2:5" x14ac:dyDescent="0.35">
      <c r="B10185" s="42"/>
      <c r="C10185" s="2"/>
      <c r="E10185" s="2"/>
    </row>
    <row r="10186" spans="2:5" x14ac:dyDescent="0.35">
      <c r="B10186" s="42"/>
      <c r="C10186" s="2"/>
      <c r="E10186" s="2"/>
    </row>
    <row r="10187" spans="2:5" x14ac:dyDescent="0.35">
      <c r="B10187" s="42"/>
      <c r="C10187" s="2"/>
      <c r="E10187" s="2"/>
    </row>
    <row r="10188" spans="2:5" x14ac:dyDescent="0.35">
      <c r="B10188" s="42"/>
      <c r="C10188" s="2"/>
      <c r="E10188" s="2"/>
    </row>
    <row r="10189" spans="2:5" x14ac:dyDescent="0.35">
      <c r="B10189" s="42"/>
      <c r="C10189" s="2"/>
      <c r="E10189" s="2"/>
    </row>
    <row r="10190" spans="2:5" x14ac:dyDescent="0.35">
      <c r="B10190" s="42"/>
      <c r="C10190" s="2"/>
      <c r="E10190" s="2"/>
    </row>
    <row r="10191" spans="2:5" x14ac:dyDescent="0.35">
      <c r="B10191" s="42"/>
      <c r="C10191" s="2"/>
      <c r="E10191" s="2"/>
    </row>
    <row r="10192" spans="2:5" x14ac:dyDescent="0.35">
      <c r="B10192" s="42"/>
      <c r="C10192" s="2"/>
      <c r="E10192" s="2"/>
    </row>
    <row r="10193" spans="2:5" x14ac:dyDescent="0.35">
      <c r="B10193" s="42"/>
      <c r="C10193" s="2"/>
      <c r="E10193" s="2"/>
    </row>
    <row r="10194" spans="2:5" x14ac:dyDescent="0.35">
      <c r="B10194" s="42"/>
      <c r="C10194" s="2"/>
      <c r="E10194" s="2"/>
    </row>
    <row r="10195" spans="2:5" x14ac:dyDescent="0.35">
      <c r="B10195" s="42"/>
      <c r="C10195" s="2"/>
      <c r="E10195" s="2"/>
    </row>
    <row r="10196" spans="2:5" x14ac:dyDescent="0.35">
      <c r="B10196" s="42"/>
      <c r="C10196" s="2"/>
      <c r="E10196" s="2"/>
    </row>
    <row r="10197" spans="2:5" x14ac:dyDescent="0.35">
      <c r="B10197" s="42"/>
      <c r="C10197" s="2"/>
      <c r="E10197" s="2"/>
    </row>
    <row r="10198" spans="2:5" x14ac:dyDescent="0.35">
      <c r="B10198" s="42"/>
      <c r="C10198" s="2"/>
      <c r="E10198" s="2"/>
    </row>
    <row r="10199" spans="2:5" x14ac:dyDescent="0.35">
      <c r="B10199" s="42"/>
      <c r="C10199" s="2"/>
      <c r="E10199" s="2"/>
    </row>
    <row r="10200" spans="2:5" x14ac:dyDescent="0.35">
      <c r="B10200" s="42"/>
      <c r="C10200" s="2"/>
      <c r="E10200" s="2"/>
    </row>
    <row r="10201" spans="2:5" x14ac:dyDescent="0.35">
      <c r="B10201" s="42"/>
      <c r="C10201" s="2"/>
      <c r="E10201" s="2"/>
    </row>
    <row r="10202" spans="2:5" x14ac:dyDescent="0.35">
      <c r="B10202" s="42"/>
      <c r="C10202" s="2"/>
      <c r="E10202" s="2"/>
    </row>
    <row r="10203" spans="2:5" x14ac:dyDescent="0.35">
      <c r="B10203" s="42"/>
      <c r="C10203" s="2"/>
      <c r="E10203" s="2"/>
    </row>
    <row r="10204" spans="2:5" x14ac:dyDescent="0.35">
      <c r="B10204" s="42"/>
      <c r="C10204" s="2"/>
      <c r="E10204" s="2"/>
    </row>
    <row r="10205" spans="2:5" x14ac:dyDescent="0.35">
      <c r="B10205" s="42"/>
      <c r="C10205" s="2"/>
      <c r="E10205" s="2"/>
    </row>
    <row r="10206" spans="2:5" x14ac:dyDescent="0.35">
      <c r="B10206" s="42"/>
      <c r="C10206" s="2"/>
      <c r="E10206" s="2"/>
    </row>
    <row r="10207" spans="2:5" x14ac:dyDescent="0.35">
      <c r="B10207" s="42"/>
      <c r="C10207" s="2"/>
      <c r="E10207" s="2"/>
    </row>
    <row r="10208" spans="2:5" x14ac:dyDescent="0.35">
      <c r="B10208" s="42"/>
      <c r="C10208" s="2"/>
      <c r="E10208" s="2"/>
    </row>
    <row r="10209" spans="2:5" x14ac:dyDescent="0.35">
      <c r="B10209" s="42"/>
      <c r="C10209" s="2"/>
      <c r="E10209" s="2"/>
    </row>
    <row r="10210" spans="2:5" x14ac:dyDescent="0.35">
      <c r="B10210" s="42"/>
      <c r="C10210" s="2"/>
      <c r="E10210" s="2"/>
    </row>
    <row r="10211" spans="2:5" x14ac:dyDescent="0.35">
      <c r="B10211" s="42"/>
      <c r="C10211" s="2"/>
      <c r="E10211" s="2"/>
    </row>
    <row r="10212" spans="2:5" x14ac:dyDescent="0.35">
      <c r="B10212" s="42"/>
      <c r="C10212" s="2"/>
      <c r="E10212" s="2"/>
    </row>
    <row r="10213" spans="2:5" x14ac:dyDescent="0.35">
      <c r="B10213" s="42"/>
      <c r="C10213" s="2"/>
      <c r="E10213" s="2"/>
    </row>
    <row r="10214" spans="2:5" x14ac:dyDescent="0.35">
      <c r="B10214" s="42"/>
      <c r="C10214" s="2"/>
      <c r="E10214" s="2"/>
    </row>
    <row r="10215" spans="2:5" x14ac:dyDescent="0.35">
      <c r="B10215" s="42"/>
      <c r="C10215" s="2"/>
      <c r="E10215" s="2"/>
    </row>
    <row r="10216" spans="2:5" x14ac:dyDescent="0.35">
      <c r="B10216" s="42"/>
      <c r="C10216" s="2"/>
      <c r="E10216" s="2"/>
    </row>
    <row r="10217" spans="2:5" x14ac:dyDescent="0.35">
      <c r="B10217" s="42"/>
      <c r="C10217" s="2"/>
      <c r="E10217" s="2"/>
    </row>
    <row r="10218" spans="2:5" x14ac:dyDescent="0.35">
      <c r="B10218" s="42"/>
      <c r="C10218" s="2"/>
      <c r="E10218" s="2"/>
    </row>
    <row r="10219" spans="2:5" x14ac:dyDescent="0.35">
      <c r="B10219" s="42"/>
      <c r="C10219" s="2"/>
      <c r="E10219" s="2"/>
    </row>
    <row r="10220" spans="2:5" x14ac:dyDescent="0.35">
      <c r="B10220" s="42"/>
      <c r="C10220" s="2"/>
      <c r="E10220" s="2"/>
    </row>
    <row r="10221" spans="2:5" x14ac:dyDescent="0.35">
      <c r="B10221" s="42"/>
      <c r="C10221" s="2"/>
      <c r="E10221" s="2"/>
    </row>
    <row r="10222" spans="2:5" x14ac:dyDescent="0.35">
      <c r="B10222" s="42"/>
      <c r="C10222" s="2"/>
      <c r="E10222" s="2"/>
    </row>
    <row r="10223" spans="2:5" x14ac:dyDescent="0.35">
      <c r="B10223" s="42"/>
      <c r="C10223" s="2"/>
      <c r="E10223" s="2"/>
    </row>
    <row r="10224" spans="2:5" x14ac:dyDescent="0.35">
      <c r="B10224" s="42"/>
      <c r="C10224" s="2"/>
      <c r="E10224" s="2"/>
    </row>
    <row r="10225" spans="2:5" x14ac:dyDescent="0.35">
      <c r="B10225" s="42"/>
      <c r="C10225" s="2"/>
      <c r="E10225" s="2"/>
    </row>
    <row r="10226" spans="2:5" x14ac:dyDescent="0.35">
      <c r="B10226" s="42"/>
      <c r="C10226" s="2"/>
      <c r="E10226" s="2"/>
    </row>
    <row r="10227" spans="2:5" x14ac:dyDescent="0.35">
      <c r="B10227" s="42"/>
      <c r="C10227" s="2"/>
      <c r="E10227" s="2"/>
    </row>
    <row r="10228" spans="2:5" x14ac:dyDescent="0.35">
      <c r="B10228" s="42"/>
      <c r="C10228" s="2"/>
      <c r="E10228" s="2"/>
    </row>
    <row r="10229" spans="2:5" x14ac:dyDescent="0.35">
      <c r="B10229" s="42"/>
      <c r="C10229" s="2"/>
      <c r="E10229" s="2"/>
    </row>
    <row r="10230" spans="2:5" x14ac:dyDescent="0.35">
      <c r="B10230" s="42"/>
      <c r="C10230" s="2"/>
      <c r="E10230" s="2"/>
    </row>
    <row r="10231" spans="2:5" x14ac:dyDescent="0.35">
      <c r="B10231" s="42"/>
      <c r="C10231" s="2"/>
      <c r="E10231" s="2"/>
    </row>
    <row r="10232" spans="2:5" x14ac:dyDescent="0.35">
      <c r="B10232" s="42"/>
      <c r="C10232" s="2"/>
      <c r="E10232" s="2"/>
    </row>
    <row r="10233" spans="2:5" x14ac:dyDescent="0.35">
      <c r="B10233" s="42"/>
      <c r="C10233" s="2"/>
      <c r="E10233" s="2"/>
    </row>
    <row r="10234" spans="2:5" x14ac:dyDescent="0.35">
      <c r="B10234" s="42"/>
      <c r="C10234" s="2"/>
      <c r="E10234" s="2"/>
    </row>
    <row r="10235" spans="2:5" x14ac:dyDescent="0.35">
      <c r="B10235" s="42"/>
      <c r="C10235" s="2"/>
      <c r="E10235" s="2"/>
    </row>
    <row r="10236" spans="2:5" x14ac:dyDescent="0.35">
      <c r="B10236" s="42"/>
      <c r="C10236" s="2"/>
      <c r="E10236" s="2"/>
    </row>
    <row r="10237" spans="2:5" x14ac:dyDescent="0.35">
      <c r="B10237" s="42"/>
      <c r="C10237" s="2"/>
      <c r="E10237" s="2"/>
    </row>
    <row r="10238" spans="2:5" x14ac:dyDescent="0.35">
      <c r="B10238" s="42"/>
      <c r="C10238" s="2"/>
      <c r="E10238" s="2"/>
    </row>
    <row r="10239" spans="2:5" x14ac:dyDescent="0.35">
      <c r="B10239" s="42"/>
      <c r="C10239" s="2"/>
      <c r="E10239" s="2"/>
    </row>
    <row r="10240" spans="2:5" x14ac:dyDescent="0.35">
      <c r="B10240" s="42"/>
      <c r="C10240" s="2"/>
      <c r="E10240" s="2"/>
    </row>
    <row r="10241" spans="2:5" x14ac:dyDescent="0.35">
      <c r="B10241" s="42"/>
      <c r="C10241" s="2"/>
      <c r="E10241" s="2"/>
    </row>
    <row r="10242" spans="2:5" x14ac:dyDescent="0.35">
      <c r="B10242" s="42"/>
      <c r="C10242" s="2"/>
      <c r="E10242" s="2"/>
    </row>
    <row r="10243" spans="2:5" x14ac:dyDescent="0.35">
      <c r="B10243" s="42"/>
      <c r="C10243" s="2"/>
      <c r="E10243" s="2"/>
    </row>
    <row r="10244" spans="2:5" x14ac:dyDescent="0.35">
      <c r="B10244" s="42"/>
      <c r="C10244" s="2"/>
      <c r="E10244" s="2"/>
    </row>
    <row r="10245" spans="2:5" x14ac:dyDescent="0.35">
      <c r="B10245" s="42"/>
      <c r="C10245" s="2"/>
      <c r="E10245" s="2"/>
    </row>
    <row r="10246" spans="2:5" x14ac:dyDescent="0.35">
      <c r="B10246" s="42"/>
      <c r="C10246" s="2"/>
      <c r="E10246" s="2"/>
    </row>
    <row r="10247" spans="2:5" x14ac:dyDescent="0.35">
      <c r="B10247" s="42"/>
      <c r="C10247" s="2"/>
      <c r="E10247" s="2"/>
    </row>
    <row r="10248" spans="2:5" x14ac:dyDescent="0.35">
      <c r="B10248" s="42"/>
      <c r="C10248" s="2"/>
      <c r="E10248" s="2"/>
    </row>
    <row r="10249" spans="2:5" x14ac:dyDescent="0.35">
      <c r="B10249" s="42"/>
      <c r="C10249" s="2"/>
      <c r="E10249" s="2"/>
    </row>
    <row r="10250" spans="2:5" x14ac:dyDescent="0.35">
      <c r="B10250" s="42"/>
      <c r="C10250" s="2"/>
      <c r="E10250" s="2"/>
    </row>
    <row r="10251" spans="2:5" x14ac:dyDescent="0.35">
      <c r="B10251" s="42"/>
      <c r="C10251" s="2"/>
      <c r="E10251" s="2"/>
    </row>
    <row r="10252" spans="2:5" x14ac:dyDescent="0.35">
      <c r="B10252" s="42"/>
      <c r="C10252" s="2"/>
      <c r="E10252" s="2"/>
    </row>
    <row r="10253" spans="2:5" x14ac:dyDescent="0.35">
      <c r="B10253" s="42"/>
      <c r="C10253" s="2"/>
      <c r="E10253" s="2"/>
    </row>
    <row r="10254" spans="2:5" x14ac:dyDescent="0.35">
      <c r="B10254" s="42"/>
      <c r="C10254" s="2"/>
      <c r="E10254" s="2"/>
    </row>
    <row r="10255" spans="2:5" x14ac:dyDescent="0.35">
      <c r="B10255" s="42"/>
      <c r="C10255" s="2"/>
      <c r="E10255" s="2"/>
    </row>
    <row r="10256" spans="2:5" x14ac:dyDescent="0.35">
      <c r="B10256" s="42"/>
      <c r="C10256" s="2"/>
      <c r="E10256" s="2"/>
    </row>
    <row r="10257" spans="2:5" x14ac:dyDescent="0.35">
      <c r="B10257" s="42"/>
      <c r="C10257" s="2"/>
      <c r="E10257" s="2"/>
    </row>
    <row r="10258" spans="2:5" x14ac:dyDescent="0.35">
      <c r="B10258" s="42"/>
      <c r="C10258" s="2"/>
      <c r="E10258" s="2"/>
    </row>
    <row r="10259" spans="2:5" x14ac:dyDescent="0.35">
      <c r="B10259" s="42"/>
      <c r="C10259" s="2"/>
      <c r="E10259" s="2"/>
    </row>
    <row r="10260" spans="2:5" x14ac:dyDescent="0.35">
      <c r="B10260" s="42"/>
      <c r="C10260" s="2"/>
      <c r="E10260" s="2"/>
    </row>
    <row r="10261" spans="2:5" x14ac:dyDescent="0.35">
      <c r="B10261" s="42"/>
      <c r="C10261" s="2"/>
      <c r="E10261" s="2"/>
    </row>
    <row r="10262" spans="2:5" x14ac:dyDescent="0.35">
      <c r="B10262" s="42"/>
      <c r="C10262" s="2"/>
      <c r="E10262" s="2"/>
    </row>
    <row r="10263" spans="2:5" x14ac:dyDescent="0.35">
      <c r="B10263" s="42"/>
      <c r="C10263" s="2"/>
      <c r="E10263" s="2"/>
    </row>
    <row r="10264" spans="2:5" x14ac:dyDescent="0.35">
      <c r="B10264" s="42"/>
      <c r="C10264" s="2"/>
      <c r="E10264" s="2"/>
    </row>
    <row r="10265" spans="2:5" x14ac:dyDescent="0.35">
      <c r="B10265" s="42"/>
      <c r="C10265" s="2"/>
      <c r="E10265" s="2"/>
    </row>
    <row r="10266" spans="2:5" x14ac:dyDescent="0.35">
      <c r="B10266" s="42"/>
      <c r="C10266" s="2"/>
      <c r="E10266" s="2"/>
    </row>
    <row r="10267" spans="2:5" x14ac:dyDescent="0.35">
      <c r="B10267" s="42"/>
      <c r="C10267" s="2"/>
      <c r="E10267" s="2"/>
    </row>
    <row r="10268" spans="2:5" x14ac:dyDescent="0.35">
      <c r="B10268" s="42"/>
      <c r="C10268" s="2"/>
      <c r="E10268" s="2"/>
    </row>
    <row r="10269" spans="2:5" x14ac:dyDescent="0.35">
      <c r="B10269" s="42"/>
      <c r="C10269" s="2"/>
      <c r="E10269" s="2"/>
    </row>
    <row r="10270" spans="2:5" x14ac:dyDescent="0.35">
      <c r="B10270" s="42"/>
      <c r="C10270" s="2"/>
      <c r="E10270" s="2"/>
    </row>
    <row r="10271" spans="2:5" x14ac:dyDescent="0.35">
      <c r="B10271" s="42"/>
      <c r="C10271" s="2"/>
      <c r="E10271" s="2"/>
    </row>
    <row r="10272" spans="2:5" x14ac:dyDescent="0.35">
      <c r="B10272" s="42"/>
      <c r="C10272" s="2"/>
      <c r="E10272" s="2"/>
    </row>
    <row r="10273" spans="2:5" x14ac:dyDescent="0.35">
      <c r="B10273" s="42"/>
      <c r="C10273" s="2"/>
      <c r="E10273" s="2"/>
    </row>
    <row r="10274" spans="2:5" x14ac:dyDescent="0.35">
      <c r="B10274" s="42"/>
      <c r="C10274" s="2"/>
      <c r="E10274" s="2"/>
    </row>
    <row r="10275" spans="2:5" x14ac:dyDescent="0.35">
      <c r="B10275" s="42"/>
      <c r="C10275" s="2"/>
      <c r="E10275" s="2"/>
    </row>
    <row r="10276" spans="2:5" x14ac:dyDescent="0.35">
      <c r="B10276" s="42"/>
      <c r="C10276" s="2"/>
      <c r="E10276" s="2"/>
    </row>
    <row r="10277" spans="2:5" x14ac:dyDescent="0.35">
      <c r="B10277" s="42"/>
      <c r="C10277" s="2"/>
      <c r="E10277" s="2"/>
    </row>
    <row r="10278" spans="2:5" x14ac:dyDescent="0.35">
      <c r="B10278" s="42"/>
      <c r="C10278" s="2"/>
      <c r="E10278" s="2"/>
    </row>
    <row r="10279" spans="2:5" x14ac:dyDescent="0.35">
      <c r="B10279" s="42"/>
      <c r="C10279" s="2"/>
      <c r="E10279" s="2"/>
    </row>
    <row r="10280" spans="2:5" x14ac:dyDescent="0.35">
      <c r="B10280" s="42"/>
      <c r="C10280" s="2"/>
      <c r="E10280" s="2"/>
    </row>
    <row r="10281" spans="2:5" x14ac:dyDescent="0.35">
      <c r="B10281" s="42"/>
      <c r="C10281" s="2"/>
      <c r="E10281" s="2"/>
    </row>
    <row r="10282" spans="2:5" x14ac:dyDescent="0.35">
      <c r="B10282" s="42"/>
      <c r="C10282" s="2"/>
      <c r="E10282" s="2"/>
    </row>
    <row r="10283" spans="2:5" x14ac:dyDescent="0.35">
      <c r="B10283" s="42"/>
      <c r="C10283" s="2"/>
      <c r="E10283" s="2"/>
    </row>
    <row r="10284" spans="2:5" x14ac:dyDescent="0.35">
      <c r="B10284" s="42"/>
      <c r="C10284" s="2"/>
      <c r="E10284" s="2"/>
    </row>
    <row r="10285" spans="2:5" x14ac:dyDescent="0.35">
      <c r="B10285" s="42"/>
      <c r="C10285" s="2"/>
      <c r="E10285" s="2"/>
    </row>
    <row r="10286" spans="2:5" x14ac:dyDescent="0.35">
      <c r="B10286" s="42"/>
      <c r="C10286" s="2"/>
      <c r="E10286" s="2"/>
    </row>
    <row r="10287" spans="2:5" x14ac:dyDescent="0.35">
      <c r="B10287" s="42"/>
      <c r="C10287" s="2"/>
      <c r="E10287" s="2"/>
    </row>
    <row r="10288" spans="2:5" x14ac:dyDescent="0.35">
      <c r="B10288" s="42"/>
      <c r="C10288" s="2"/>
      <c r="E10288" s="2"/>
    </row>
    <row r="10289" spans="2:5" x14ac:dyDescent="0.35">
      <c r="B10289" s="42"/>
      <c r="C10289" s="2"/>
      <c r="E10289" s="2"/>
    </row>
    <row r="10290" spans="2:5" x14ac:dyDescent="0.35">
      <c r="B10290" s="42"/>
      <c r="C10290" s="2"/>
      <c r="E10290" s="2"/>
    </row>
    <row r="10291" spans="2:5" x14ac:dyDescent="0.35">
      <c r="B10291" s="42"/>
      <c r="C10291" s="2"/>
      <c r="E10291" s="2"/>
    </row>
    <row r="10292" spans="2:5" x14ac:dyDescent="0.35">
      <c r="B10292" s="42"/>
      <c r="C10292" s="2"/>
      <c r="E10292" s="2"/>
    </row>
    <row r="10293" spans="2:5" x14ac:dyDescent="0.35">
      <c r="B10293" s="42"/>
      <c r="C10293" s="2"/>
      <c r="E10293" s="2"/>
    </row>
    <row r="10294" spans="2:5" x14ac:dyDescent="0.35">
      <c r="B10294" s="42"/>
      <c r="C10294" s="2"/>
      <c r="E10294" s="2"/>
    </row>
    <row r="10295" spans="2:5" x14ac:dyDescent="0.35">
      <c r="B10295" s="42"/>
      <c r="C10295" s="2"/>
      <c r="E10295" s="2"/>
    </row>
    <row r="10296" spans="2:5" x14ac:dyDescent="0.35">
      <c r="B10296" s="42"/>
      <c r="C10296" s="2"/>
      <c r="E10296" s="2"/>
    </row>
    <row r="10297" spans="2:5" x14ac:dyDescent="0.35">
      <c r="B10297" s="42"/>
      <c r="C10297" s="2"/>
      <c r="E10297" s="2"/>
    </row>
    <row r="10298" spans="2:5" x14ac:dyDescent="0.35">
      <c r="B10298" s="42"/>
      <c r="C10298" s="2"/>
      <c r="E10298" s="2"/>
    </row>
    <row r="10299" spans="2:5" x14ac:dyDescent="0.35">
      <c r="B10299" s="42"/>
      <c r="C10299" s="2"/>
      <c r="E10299" s="2"/>
    </row>
    <row r="10300" spans="2:5" x14ac:dyDescent="0.35">
      <c r="B10300" s="42"/>
      <c r="C10300" s="2"/>
      <c r="E10300" s="2"/>
    </row>
    <row r="10301" spans="2:5" x14ac:dyDescent="0.35">
      <c r="B10301" s="42"/>
      <c r="C10301" s="2"/>
      <c r="E10301" s="2"/>
    </row>
    <row r="10302" spans="2:5" x14ac:dyDescent="0.35">
      <c r="B10302" s="42"/>
      <c r="C10302" s="2"/>
      <c r="E10302" s="2"/>
    </row>
    <row r="10303" spans="2:5" x14ac:dyDescent="0.35">
      <c r="B10303" s="42"/>
      <c r="C10303" s="2"/>
      <c r="E10303" s="2"/>
    </row>
    <row r="10304" spans="2:5" x14ac:dyDescent="0.35">
      <c r="B10304" s="42"/>
      <c r="C10304" s="2"/>
      <c r="E10304" s="2"/>
    </row>
    <row r="10305" spans="2:5" x14ac:dyDescent="0.35">
      <c r="B10305" s="42"/>
      <c r="C10305" s="2"/>
      <c r="E10305" s="2"/>
    </row>
    <row r="10306" spans="2:5" x14ac:dyDescent="0.35">
      <c r="B10306" s="42"/>
      <c r="C10306" s="2"/>
      <c r="E10306" s="2"/>
    </row>
    <row r="10307" spans="2:5" x14ac:dyDescent="0.35">
      <c r="B10307" s="42"/>
      <c r="C10307" s="2"/>
      <c r="E10307" s="2"/>
    </row>
    <row r="10308" spans="2:5" x14ac:dyDescent="0.35">
      <c r="B10308" s="42"/>
      <c r="C10308" s="2"/>
      <c r="E10308" s="2"/>
    </row>
    <row r="10309" spans="2:5" x14ac:dyDescent="0.35">
      <c r="B10309" s="42"/>
      <c r="C10309" s="2"/>
      <c r="E10309" s="2"/>
    </row>
    <row r="10310" spans="2:5" x14ac:dyDescent="0.35">
      <c r="B10310" s="42"/>
      <c r="C10310" s="2"/>
      <c r="E10310" s="2"/>
    </row>
    <row r="10311" spans="2:5" x14ac:dyDescent="0.35">
      <c r="B10311" s="42"/>
      <c r="C10311" s="2"/>
      <c r="E10311" s="2"/>
    </row>
    <row r="10312" spans="2:5" x14ac:dyDescent="0.35">
      <c r="B10312" s="42"/>
      <c r="C10312" s="2"/>
      <c r="E10312" s="2"/>
    </row>
    <row r="10313" spans="2:5" x14ac:dyDescent="0.35">
      <c r="B10313" s="42"/>
      <c r="C10313" s="2"/>
      <c r="E10313" s="2"/>
    </row>
    <row r="10314" spans="2:5" x14ac:dyDescent="0.35">
      <c r="B10314" s="42"/>
      <c r="C10314" s="2"/>
      <c r="E10314" s="2"/>
    </row>
    <row r="10315" spans="2:5" x14ac:dyDescent="0.35">
      <c r="B10315" s="42"/>
      <c r="C10315" s="2"/>
      <c r="E10315" s="2"/>
    </row>
    <row r="10316" spans="2:5" x14ac:dyDescent="0.35">
      <c r="B10316" s="42"/>
      <c r="C10316" s="2"/>
      <c r="E10316" s="2"/>
    </row>
    <row r="10317" spans="2:5" x14ac:dyDescent="0.35">
      <c r="B10317" s="42"/>
      <c r="C10317" s="2"/>
      <c r="E10317" s="2"/>
    </row>
    <row r="10318" spans="2:5" x14ac:dyDescent="0.35">
      <c r="B10318" s="42"/>
      <c r="C10318" s="2"/>
      <c r="E10318" s="2"/>
    </row>
    <row r="10319" spans="2:5" x14ac:dyDescent="0.35">
      <c r="B10319" s="42"/>
      <c r="C10319" s="2"/>
      <c r="E10319" s="2"/>
    </row>
    <row r="10320" spans="2:5" x14ac:dyDescent="0.35">
      <c r="B10320" s="42"/>
      <c r="C10320" s="2"/>
      <c r="E10320" s="2"/>
    </row>
    <row r="10321" spans="2:5" x14ac:dyDescent="0.35">
      <c r="B10321" s="42"/>
      <c r="C10321" s="2"/>
      <c r="E10321" s="2"/>
    </row>
    <row r="10322" spans="2:5" x14ac:dyDescent="0.35">
      <c r="B10322" s="42"/>
      <c r="C10322" s="2"/>
      <c r="E10322" s="2"/>
    </row>
    <row r="10323" spans="2:5" x14ac:dyDescent="0.35">
      <c r="B10323" s="42"/>
      <c r="C10323" s="2"/>
      <c r="E10323" s="2"/>
    </row>
    <row r="10324" spans="2:5" x14ac:dyDescent="0.35">
      <c r="B10324" s="42"/>
      <c r="C10324" s="2"/>
      <c r="E10324" s="2"/>
    </row>
    <row r="10325" spans="2:5" x14ac:dyDescent="0.35">
      <c r="B10325" s="42"/>
      <c r="C10325" s="2"/>
      <c r="E10325" s="2"/>
    </row>
    <row r="10326" spans="2:5" x14ac:dyDescent="0.35">
      <c r="B10326" s="42"/>
      <c r="C10326" s="2"/>
      <c r="E10326" s="2"/>
    </row>
    <row r="10327" spans="2:5" x14ac:dyDescent="0.35">
      <c r="B10327" s="42"/>
      <c r="C10327" s="2"/>
      <c r="E10327" s="2"/>
    </row>
    <row r="10328" spans="2:5" x14ac:dyDescent="0.35">
      <c r="B10328" s="42"/>
      <c r="C10328" s="2"/>
      <c r="E10328" s="2"/>
    </row>
    <row r="10329" spans="2:5" x14ac:dyDescent="0.35">
      <c r="B10329" s="42"/>
      <c r="C10329" s="2"/>
      <c r="E10329" s="2"/>
    </row>
    <row r="10330" spans="2:5" x14ac:dyDescent="0.35">
      <c r="B10330" s="42"/>
      <c r="C10330" s="2"/>
      <c r="E10330" s="2"/>
    </row>
    <row r="10331" spans="2:5" x14ac:dyDescent="0.35">
      <c r="B10331" s="42"/>
      <c r="C10331" s="2"/>
      <c r="E10331" s="2"/>
    </row>
    <row r="10332" spans="2:5" x14ac:dyDescent="0.35">
      <c r="B10332" s="42"/>
      <c r="C10332" s="2"/>
      <c r="E10332" s="2"/>
    </row>
    <row r="10333" spans="2:5" x14ac:dyDescent="0.35">
      <c r="B10333" s="42"/>
      <c r="C10333" s="2"/>
      <c r="E10333" s="2"/>
    </row>
    <row r="10334" spans="2:5" x14ac:dyDescent="0.35">
      <c r="B10334" s="42"/>
      <c r="C10334" s="2"/>
      <c r="E10334" s="2"/>
    </row>
    <row r="10335" spans="2:5" x14ac:dyDescent="0.35">
      <c r="B10335" s="42"/>
      <c r="C10335" s="2"/>
      <c r="E10335" s="2"/>
    </row>
    <row r="10336" spans="2:5" x14ac:dyDescent="0.35">
      <c r="B10336" s="42"/>
      <c r="C10336" s="2"/>
      <c r="E10336" s="2"/>
    </row>
    <row r="10337" spans="2:5" x14ac:dyDescent="0.35">
      <c r="B10337" s="42"/>
      <c r="C10337" s="2"/>
      <c r="E10337" s="2"/>
    </row>
    <row r="10338" spans="2:5" x14ac:dyDescent="0.35">
      <c r="B10338" s="42"/>
      <c r="C10338" s="2"/>
      <c r="E10338" s="2"/>
    </row>
    <row r="10339" spans="2:5" x14ac:dyDescent="0.35">
      <c r="B10339" s="42"/>
      <c r="C10339" s="2"/>
      <c r="E10339" s="2"/>
    </row>
    <row r="10340" spans="2:5" x14ac:dyDescent="0.35">
      <c r="B10340" s="42"/>
      <c r="C10340" s="2"/>
      <c r="E10340" s="2"/>
    </row>
    <row r="10341" spans="2:5" x14ac:dyDescent="0.35">
      <c r="B10341" s="42"/>
      <c r="C10341" s="2"/>
      <c r="E10341" s="2"/>
    </row>
    <row r="10342" spans="2:5" x14ac:dyDescent="0.35">
      <c r="B10342" s="42"/>
      <c r="C10342" s="2"/>
      <c r="E10342" s="2"/>
    </row>
    <row r="10343" spans="2:5" x14ac:dyDescent="0.35">
      <c r="B10343" s="42"/>
      <c r="C10343" s="2"/>
      <c r="E10343" s="2"/>
    </row>
    <row r="10344" spans="2:5" x14ac:dyDescent="0.35">
      <c r="B10344" s="42"/>
      <c r="C10344" s="2"/>
      <c r="E10344" s="2"/>
    </row>
    <row r="10345" spans="2:5" x14ac:dyDescent="0.35">
      <c r="B10345" s="42"/>
      <c r="C10345" s="2"/>
      <c r="E10345" s="2"/>
    </row>
    <row r="10346" spans="2:5" x14ac:dyDescent="0.35">
      <c r="B10346" s="42"/>
      <c r="C10346" s="2"/>
      <c r="E10346" s="2"/>
    </row>
    <row r="10347" spans="2:5" x14ac:dyDescent="0.35">
      <c r="B10347" s="42"/>
      <c r="C10347" s="2"/>
      <c r="E10347" s="2"/>
    </row>
    <row r="10348" spans="2:5" x14ac:dyDescent="0.35">
      <c r="B10348" s="42"/>
      <c r="C10348" s="2"/>
      <c r="E10348" s="2"/>
    </row>
    <row r="10349" spans="2:5" x14ac:dyDescent="0.35">
      <c r="B10349" s="42"/>
      <c r="C10349" s="2"/>
      <c r="E10349" s="2"/>
    </row>
    <row r="10350" spans="2:5" x14ac:dyDescent="0.35">
      <c r="B10350" s="42"/>
      <c r="C10350" s="2"/>
      <c r="E10350" s="2"/>
    </row>
    <row r="10351" spans="2:5" x14ac:dyDescent="0.35">
      <c r="B10351" s="42"/>
      <c r="C10351" s="2"/>
      <c r="E10351" s="2"/>
    </row>
    <row r="10352" spans="2:5" x14ac:dyDescent="0.35">
      <c r="B10352" s="42"/>
      <c r="C10352" s="2"/>
      <c r="E10352" s="2"/>
    </row>
    <row r="10353" spans="2:5" x14ac:dyDescent="0.35">
      <c r="B10353" s="42"/>
      <c r="C10353" s="2"/>
      <c r="E10353" s="2"/>
    </row>
    <row r="10354" spans="2:5" x14ac:dyDescent="0.35">
      <c r="B10354" s="42"/>
      <c r="C10354" s="2"/>
      <c r="E10354" s="2"/>
    </row>
    <row r="10355" spans="2:5" x14ac:dyDescent="0.35">
      <c r="B10355" s="42"/>
      <c r="C10355" s="2"/>
      <c r="E10355" s="2"/>
    </row>
    <row r="10356" spans="2:5" x14ac:dyDescent="0.35">
      <c r="B10356" s="42"/>
      <c r="C10356" s="2"/>
      <c r="E10356" s="2"/>
    </row>
    <row r="10357" spans="2:5" x14ac:dyDescent="0.35">
      <c r="B10357" s="42"/>
      <c r="C10357" s="2"/>
      <c r="E10357" s="2"/>
    </row>
    <row r="10358" spans="2:5" x14ac:dyDescent="0.35">
      <c r="B10358" s="42"/>
      <c r="C10358" s="2"/>
      <c r="E10358" s="2"/>
    </row>
    <row r="10359" spans="2:5" x14ac:dyDescent="0.35">
      <c r="B10359" s="42"/>
      <c r="C10359" s="2"/>
      <c r="E10359" s="2"/>
    </row>
    <row r="10360" spans="2:5" x14ac:dyDescent="0.35">
      <c r="B10360" s="42"/>
      <c r="C10360" s="2"/>
      <c r="E10360" s="2"/>
    </row>
    <row r="10361" spans="2:5" x14ac:dyDescent="0.35">
      <c r="B10361" s="42"/>
      <c r="C10361" s="2"/>
      <c r="E10361" s="2"/>
    </row>
    <row r="10362" spans="2:5" x14ac:dyDescent="0.35">
      <c r="B10362" s="42"/>
      <c r="C10362" s="2"/>
      <c r="E10362" s="2"/>
    </row>
    <row r="10363" spans="2:5" x14ac:dyDescent="0.35">
      <c r="B10363" s="42"/>
      <c r="C10363" s="2"/>
      <c r="E10363" s="2"/>
    </row>
    <row r="10364" spans="2:5" x14ac:dyDescent="0.35">
      <c r="B10364" s="42"/>
      <c r="C10364" s="2"/>
      <c r="E10364" s="2"/>
    </row>
    <row r="10365" spans="2:5" x14ac:dyDescent="0.35">
      <c r="B10365" s="42"/>
      <c r="C10365" s="2"/>
      <c r="E10365" s="2"/>
    </row>
    <row r="10366" spans="2:5" x14ac:dyDescent="0.35">
      <c r="B10366" s="42"/>
      <c r="C10366" s="2"/>
      <c r="E10366" s="2"/>
    </row>
    <row r="10367" spans="2:5" x14ac:dyDescent="0.35">
      <c r="B10367" s="42"/>
      <c r="C10367" s="2"/>
      <c r="E10367" s="2"/>
    </row>
    <row r="10368" spans="2:5" x14ac:dyDescent="0.35">
      <c r="B10368" s="42"/>
      <c r="C10368" s="2"/>
      <c r="E10368" s="2"/>
    </row>
    <row r="10369" spans="2:5" x14ac:dyDescent="0.35">
      <c r="B10369" s="42"/>
      <c r="C10369" s="2"/>
      <c r="E10369" s="2"/>
    </row>
    <row r="10370" spans="2:5" x14ac:dyDescent="0.35">
      <c r="B10370" s="42"/>
      <c r="C10370" s="2"/>
      <c r="E10370" s="2"/>
    </row>
    <row r="10371" spans="2:5" x14ac:dyDescent="0.35">
      <c r="B10371" s="42"/>
      <c r="C10371" s="2"/>
      <c r="E10371" s="2"/>
    </row>
    <row r="10372" spans="2:5" x14ac:dyDescent="0.35">
      <c r="B10372" s="42"/>
      <c r="C10372" s="2"/>
      <c r="E10372" s="2"/>
    </row>
    <row r="10373" spans="2:5" x14ac:dyDescent="0.35">
      <c r="B10373" s="42"/>
      <c r="C10373" s="2"/>
      <c r="E10373" s="2"/>
    </row>
    <row r="10374" spans="2:5" x14ac:dyDescent="0.35">
      <c r="B10374" s="42"/>
      <c r="C10374" s="2"/>
      <c r="E10374" s="2"/>
    </row>
    <row r="10375" spans="2:5" x14ac:dyDescent="0.35">
      <c r="B10375" s="42"/>
      <c r="C10375" s="2"/>
      <c r="E10375" s="2"/>
    </row>
    <row r="10376" spans="2:5" x14ac:dyDescent="0.35">
      <c r="B10376" s="42"/>
      <c r="C10376" s="2"/>
      <c r="E10376" s="2"/>
    </row>
    <row r="10377" spans="2:5" x14ac:dyDescent="0.35">
      <c r="B10377" s="42"/>
      <c r="C10377" s="2"/>
      <c r="E10377" s="2"/>
    </row>
    <row r="10378" spans="2:5" x14ac:dyDescent="0.35">
      <c r="B10378" s="42"/>
      <c r="C10378" s="2"/>
      <c r="E10378" s="2"/>
    </row>
    <row r="10379" spans="2:5" x14ac:dyDescent="0.35">
      <c r="B10379" s="42"/>
      <c r="C10379" s="2"/>
      <c r="E10379" s="2"/>
    </row>
    <row r="10380" spans="2:5" x14ac:dyDescent="0.35">
      <c r="B10380" s="42"/>
      <c r="C10380" s="2"/>
      <c r="E10380" s="2"/>
    </row>
    <row r="10381" spans="2:5" x14ac:dyDescent="0.35">
      <c r="B10381" s="42"/>
      <c r="C10381" s="2"/>
      <c r="E10381" s="2"/>
    </row>
    <row r="10382" spans="2:5" x14ac:dyDescent="0.35">
      <c r="B10382" s="42"/>
      <c r="C10382" s="2"/>
      <c r="E10382" s="2"/>
    </row>
    <row r="10383" spans="2:5" x14ac:dyDescent="0.35">
      <c r="B10383" s="42"/>
      <c r="C10383" s="2"/>
      <c r="E10383" s="2"/>
    </row>
    <row r="10384" spans="2:5" x14ac:dyDescent="0.35">
      <c r="B10384" s="42"/>
      <c r="C10384" s="2"/>
      <c r="E10384" s="2"/>
    </row>
    <row r="10385" spans="2:5" x14ac:dyDescent="0.35">
      <c r="B10385" s="42"/>
      <c r="C10385" s="2"/>
      <c r="E10385" s="2"/>
    </row>
    <row r="10386" spans="2:5" x14ac:dyDescent="0.35">
      <c r="B10386" s="42"/>
      <c r="C10386" s="2"/>
      <c r="E10386" s="2"/>
    </row>
    <row r="10387" spans="2:5" x14ac:dyDescent="0.35">
      <c r="B10387" s="42"/>
      <c r="C10387" s="2"/>
      <c r="E10387" s="2"/>
    </row>
    <row r="10388" spans="2:5" x14ac:dyDescent="0.35">
      <c r="B10388" s="42"/>
      <c r="C10388" s="2"/>
      <c r="E10388" s="2"/>
    </row>
    <row r="10389" spans="2:5" x14ac:dyDescent="0.35">
      <c r="B10389" s="42"/>
      <c r="C10389" s="2"/>
      <c r="E10389" s="2"/>
    </row>
    <row r="10390" spans="2:5" x14ac:dyDescent="0.35">
      <c r="B10390" s="42"/>
      <c r="C10390" s="2"/>
      <c r="E10390" s="2"/>
    </row>
    <row r="10391" spans="2:5" x14ac:dyDescent="0.35">
      <c r="B10391" s="42"/>
      <c r="C10391" s="2"/>
      <c r="E10391" s="2"/>
    </row>
    <row r="10392" spans="2:5" x14ac:dyDescent="0.35">
      <c r="B10392" s="42"/>
      <c r="C10392" s="2"/>
      <c r="E10392" s="2"/>
    </row>
    <row r="10393" spans="2:5" x14ac:dyDescent="0.35">
      <c r="B10393" s="42"/>
      <c r="C10393" s="2"/>
      <c r="E10393" s="2"/>
    </row>
    <row r="10394" spans="2:5" x14ac:dyDescent="0.35">
      <c r="B10394" s="42"/>
      <c r="C10394" s="2"/>
      <c r="E10394" s="2"/>
    </row>
    <row r="10395" spans="2:5" x14ac:dyDescent="0.35">
      <c r="B10395" s="42"/>
      <c r="C10395" s="2"/>
      <c r="E10395" s="2"/>
    </row>
    <row r="10396" spans="2:5" x14ac:dyDescent="0.35">
      <c r="B10396" s="42"/>
      <c r="C10396" s="2"/>
      <c r="E10396" s="2"/>
    </row>
    <row r="10397" spans="2:5" x14ac:dyDescent="0.35">
      <c r="B10397" s="42"/>
      <c r="C10397" s="2"/>
      <c r="E10397" s="2"/>
    </row>
    <row r="10398" spans="2:5" x14ac:dyDescent="0.35">
      <c r="B10398" s="42"/>
      <c r="C10398" s="2"/>
      <c r="E10398" s="2"/>
    </row>
    <row r="10399" spans="2:5" x14ac:dyDescent="0.35">
      <c r="B10399" s="42"/>
      <c r="C10399" s="2"/>
      <c r="E10399" s="2"/>
    </row>
    <row r="10400" spans="2:5" x14ac:dyDescent="0.35">
      <c r="B10400" s="42"/>
      <c r="C10400" s="2"/>
      <c r="E10400" s="2"/>
    </row>
    <row r="10401" spans="2:5" x14ac:dyDescent="0.35">
      <c r="B10401" s="42"/>
      <c r="C10401" s="2"/>
      <c r="E10401" s="2"/>
    </row>
    <row r="10402" spans="2:5" x14ac:dyDescent="0.35">
      <c r="B10402" s="42"/>
      <c r="C10402" s="2"/>
      <c r="E10402" s="2"/>
    </row>
    <row r="10403" spans="2:5" x14ac:dyDescent="0.35">
      <c r="B10403" s="42"/>
      <c r="C10403" s="2"/>
      <c r="E10403" s="2"/>
    </row>
    <row r="10404" spans="2:5" x14ac:dyDescent="0.35">
      <c r="B10404" s="42"/>
      <c r="C10404" s="2"/>
      <c r="E10404" s="2"/>
    </row>
    <row r="10405" spans="2:5" x14ac:dyDescent="0.35">
      <c r="B10405" s="42"/>
      <c r="C10405" s="2"/>
      <c r="E10405" s="2"/>
    </row>
    <row r="10406" spans="2:5" x14ac:dyDescent="0.35">
      <c r="B10406" s="42"/>
      <c r="C10406" s="2"/>
      <c r="E10406" s="2"/>
    </row>
    <row r="10407" spans="2:5" x14ac:dyDescent="0.35">
      <c r="B10407" s="42"/>
      <c r="C10407" s="2"/>
      <c r="E10407" s="2"/>
    </row>
    <row r="10408" spans="2:5" x14ac:dyDescent="0.35">
      <c r="B10408" s="42"/>
      <c r="C10408" s="2"/>
      <c r="E10408" s="2"/>
    </row>
    <row r="10409" spans="2:5" x14ac:dyDescent="0.35">
      <c r="B10409" s="42"/>
      <c r="C10409" s="2"/>
      <c r="E10409" s="2"/>
    </row>
    <row r="10410" spans="2:5" x14ac:dyDescent="0.35">
      <c r="B10410" s="42"/>
      <c r="C10410" s="2"/>
      <c r="E10410" s="2"/>
    </row>
    <row r="10411" spans="2:5" x14ac:dyDescent="0.35">
      <c r="B10411" s="42"/>
      <c r="C10411" s="2"/>
      <c r="E10411" s="2"/>
    </row>
    <row r="10412" spans="2:5" x14ac:dyDescent="0.35">
      <c r="B10412" s="42"/>
      <c r="C10412" s="2"/>
      <c r="E10412" s="2"/>
    </row>
    <row r="10413" spans="2:5" x14ac:dyDescent="0.35">
      <c r="B10413" s="42"/>
      <c r="C10413" s="2"/>
      <c r="E10413" s="2"/>
    </row>
    <row r="10414" spans="2:5" x14ac:dyDescent="0.35">
      <c r="B10414" s="42"/>
      <c r="C10414" s="2"/>
      <c r="E10414" s="2"/>
    </row>
    <row r="10415" spans="2:5" x14ac:dyDescent="0.35">
      <c r="B10415" s="42"/>
      <c r="C10415" s="2"/>
      <c r="E10415" s="2"/>
    </row>
    <row r="10416" spans="2:5" x14ac:dyDescent="0.35">
      <c r="B10416" s="42"/>
      <c r="C10416" s="2"/>
      <c r="E10416" s="2"/>
    </row>
    <row r="10417" spans="2:5" x14ac:dyDescent="0.35">
      <c r="B10417" s="42"/>
      <c r="C10417" s="2"/>
      <c r="E10417" s="2"/>
    </row>
    <row r="10418" spans="2:5" x14ac:dyDescent="0.35">
      <c r="B10418" s="42"/>
      <c r="C10418" s="2"/>
      <c r="E10418" s="2"/>
    </row>
    <row r="10419" spans="2:5" x14ac:dyDescent="0.35">
      <c r="B10419" s="42"/>
      <c r="C10419" s="2"/>
      <c r="E10419" s="2"/>
    </row>
    <row r="10420" spans="2:5" x14ac:dyDescent="0.35">
      <c r="B10420" s="42"/>
      <c r="C10420" s="2"/>
      <c r="E10420" s="2"/>
    </row>
    <row r="10421" spans="2:5" x14ac:dyDescent="0.35">
      <c r="B10421" s="42"/>
      <c r="C10421" s="2"/>
      <c r="E10421" s="2"/>
    </row>
    <row r="10422" spans="2:5" x14ac:dyDescent="0.35">
      <c r="B10422" s="42"/>
      <c r="C10422" s="2"/>
      <c r="E10422" s="2"/>
    </row>
    <row r="10423" spans="2:5" x14ac:dyDescent="0.35">
      <c r="B10423" s="42"/>
      <c r="C10423" s="2"/>
      <c r="E10423" s="2"/>
    </row>
    <row r="10424" spans="2:5" x14ac:dyDescent="0.35">
      <c r="B10424" s="42"/>
      <c r="C10424" s="2"/>
      <c r="E10424" s="2"/>
    </row>
    <row r="10425" spans="2:5" x14ac:dyDescent="0.35">
      <c r="B10425" s="42"/>
      <c r="C10425" s="2"/>
      <c r="E10425" s="2"/>
    </row>
    <row r="10426" spans="2:5" x14ac:dyDescent="0.35">
      <c r="B10426" s="42"/>
      <c r="C10426" s="2"/>
      <c r="E10426" s="2"/>
    </row>
    <row r="10427" spans="2:5" x14ac:dyDescent="0.35">
      <c r="B10427" s="42"/>
      <c r="C10427" s="2"/>
      <c r="E10427" s="2"/>
    </row>
    <row r="10428" spans="2:5" x14ac:dyDescent="0.35">
      <c r="B10428" s="42"/>
      <c r="C10428" s="2"/>
      <c r="E10428" s="2"/>
    </row>
    <row r="10429" spans="2:5" x14ac:dyDescent="0.35">
      <c r="B10429" s="42"/>
      <c r="C10429" s="2"/>
      <c r="E10429" s="2"/>
    </row>
    <row r="10430" spans="2:5" x14ac:dyDescent="0.35">
      <c r="B10430" s="42"/>
      <c r="C10430" s="2"/>
      <c r="E10430" s="2"/>
    </row>
    <row r="10431" spans="2:5" x14ac:dyDescent="0.35">
      <c r="B10431" s="42"/>
      <c r="C10431" s="2"/>
      <c r="E10431" s="2"/>
    </row>
    <row r="10432" spans="2:5" x14ac:dyDescent="0.35">
      <c r="B10432" s="42"/>
      <c r="C10432" s="2"/>
      <c r="E10432" s="2"/>
    </row>
    <row r="10433" spans="2:5" x14ac:dyDescent="0.35">
      <c r="B10433" s="42"/>
      <c r="C10433" s="2"/>
      <c r="E10433" s="2"/>
    </row>
    <row r="10434" spans="2:5" x14ac:dyDescent="0.35">
      <c r="B10434" s="42"/>
      <c r="C10434" s="2"/>
      <c r="E10434" s="2"/>
    </row>
    <row r="10435" spans="2:5" x14ac:dyDescent="0.35">
      <c r="B10435" s="42"/>
      <c r="C10435" s="2"/>
      <c r="E10435" s="2"/>
    </row>
    <row r="10436" spans="2:5" x14ac:dyDescent="0.35">
      <c r="B10436" s="42"/>
      <c r="C10436" s="2"/>
      <c r="E10436" s="2"/>
    </row>
    <row r="10437" spans="2:5" x14ac:dyDescent="0.35">
      <c r="B10437" s="42"/>
      <c r="C10437" s="2"/>
      <c r="E10437" s="2"/>
    </row>
    <row r="10438" spans="2:5" x14ac:dyDescent="0.35">
      <c r="B10438" s="42"/>
      <c r="C10438" s="2"/>
      <c r="E10438" s="2"/>
    </row>
    <row r="10439" spans="2:5" x14ac:dyDescent="0.35">
      <c r="B10439" s="42"/>
      <c r="C10439" s="2"/>
      <c r="E10439" s="2"/>
    </row>
    <row r="10440" spans="2:5" x14ac:dyDescent="0.35">
      <c r="B10440" s="42"/>
      <c r="C10440" s="2"/>
      <c r="E10440" s="2"/>
    </row>
    <row r="10441" spans="2:5" x14ac:dyDescent="0.35">
      <c r="B10441" s="42"/>
      <c r="C10441" s="2"/>
      <c r="E10441" s="2"/>
    </row>
    <row r="10442" spans="2:5" x14ac:dyDescent="0.35">
      <c r="B10442" s="42"/>
      <c r="C10442" s="2"/>
      <c r="E10442" s="2"/>
    </row>
    <row r="10443" spans="2:5" x14ac:dyDescent="0.35">
      <c r="B10443" s="42"/>
      <c r="C10443" s="2"/>
      <c r="E10443" s="2"/>
    </row>
    <row r="10444" spans="2:5" x14ac:dyDescent="0.35">
      <c r="B10444" s="42"/>
      <c r="C10444" s="2"/>
      <c r="E10444" s="2"/>
    </row>
    <row r="10445" spans="2:5" x14ac:dyDescent="0.35">
      <c r="B10445" s="42"/>
      <c r="C10445" s="2"/>
      <c r="E10445" s="2"/>
    </row>
    <row r="10446" spans="2:5" x14ac:dyDescent="0.35">
      <c r="B10446" s="42"/>
      <c r="C10446" s="2"/>
      <c r="E10446" s="2"/>
    </row>
    <row r="10447" spans="2:5" x14ac:dyDescent="0.35">
      <c r="B10447" s="42"/>
      <c r="C10447" s="2"/>
      <c r="E10447" s="2"/>
    </row>
    <row r="10448" spans="2:5" x14ac:dyDescent="0.35">
      <c r="B10448" s="42"/>
      <c r="C10448" s="2"/>
      <c r="E10448" s="2"/>
    </row>
    <row r="10449" spans="2:5" x14ac:dyDescent="0.35">
      <c r="B10449" s="42"/>
      <c r="C10449" s="2"/>
      <c r="E10449" s="2"/>
    </row>
    <row r="10450" spans="2:5" x14ac:dyDescent="0.35">
      <c r="B10450" s="42"/>
      <c r="C10450" s="2"/>
      <c r="E10450" s="2"/>
    </row>
    <row r="10451" spans="2:5" x14ac:dyDescent="0.35">
      <c r="B10451" s="42"/>
      <c r="C10451" s="2"/>
      <c r="E10451" s="2"/>
    </row>
    <row r="10452" spans="2:5" x14ac:dyDescent="0.35">
      <c r="B10452" s="42"/>
      <c r="C10452" s="2"/>
      <c r="E10452" s="2"/>
    </row>
    <row r="10453" spans="2:5" x14ac:dyDescent="0.35">
      <c r="B10453" s="42"/>
      <c r="C10453" s="2"/>
      <c r="E10453" s="2"/>
    </row>
    <row r="10454" spans="2:5" x14ac:dyDescent="0.35">
      <c r="B10454" s="42"/>
      <c r="C10454" s="2"/>
      <c r="E10454" s="2"/>
    </row>
    <row r="10455" spans="2:5" x14ac:dyDescent="0.35">
      <c r="B10455" s="42"/>
      <c r="C10455" s="2"/>
      <c r="E10455" s="2"/>
    </row>
    <row r="10456" spans="2:5" x14ac:dyDescent="0.35">
      <c r="B10456" s="42"/>
      <c r="C10456" s="2"/>
      <c r="E10456" s="2"/>
    </row>
    <row r="10457" spans="2:5" x14ac:dyDescent="0.35">
      <c r="B10457" s="42"/>
      <c r="C10457" s="2"/>
      <c r="E10457" s="2"/>
    </row>
    <row r="10458" spans="2:5" x14ac:dyDescent="0.35">
      <c r="B10458" s="42"/>
      <c r="C10458" s="2"/>
      <c r="E10458" s="2"/>
    </row>
    <row r="10459" spans="2:5" x14ac:dyDescent="0.35">
      <c r="B10459" s="42"/>
      <c r="C10459" s="2"/>
      <c r="E10459" s="2"/>
    </row>
    <row r="10460" spans="2:5" x14ac:dyDescent="0.35">
      <c r="B10460" s="42"/>
      <c r="C10460" s="2"/>
      <c r="E10460" s="2"/>
    </row>
    <row r="10461" spans="2:5" x14ac:dyDescent="0.35">
      <c r="B10461" s="42"/>
      <c r="C10461" s="2"/>
      <c r="E10461" s="2"/>
    </row>
    <row r="10462" spans="2:5" x14ac:dyDescent="0.35">
      <c r="B10462" s="42"/>
      <c r="C10462" s="2"/>
      <c r="E10462" s="2"/>
    </row>
    <row r="10463" spans="2:5" x14ac:dyDescent="0.35">
      <c r="B10463" s="42"/>
      <c r="C10463" s="2"/>
      <c r="E10463" s="2"/>
    </row>
    <row r="10464" spans="2:5" x14ac:dyDescent="0.35">
      <c r="B10464" s="42"/>
      <c r="C10464" s="2"/>
      <c r="E10464" s="2"/>
    </row>
    <row r="10465" spans="2:5" x14ac:dyDescent="0.35">
      <c r="B10465" s="42"/>
      <c r="C10465" s="2"/>
      <c r="E10465" s="2"/>
    </row>
    <row r="10466" spans="2:5" x14ac:dyDescent="0.35">
      <c r="B10466" s="42"/>
      <c r="C10466" s="2"/>
      <c r="E10466" s="2"/>
    </row>
    <row r="10467" spans="2:5" x14ac:dyDescent="0.35">
      <c r="B10467" s="42"/>
      <c r="C10467" s="2"/>
      <c r="E10467" s="2"/>
    </row>
    <row r="10468" spans="2:5" x14ac:dyDescent="0.35">
      <c r="B10468" s="42"/>
      <c r="C10468" s="2"/>
      <c r="E10468" s="2"/>
    </row>
    <row r="10469" spans="2:5" x14ac:dyDescent="0.35">
      <c r="B10469" s="42"/>
      <c r="C10469" s="2"/>
      <c r="E10469" s="2"/>
    </row>
    <row r="10470" spans="2:5" x14ac:dyDescent="0.35">
      <c r="B10470" s="42"/>
      <c r="C10470" s="2"/>
      <c r="E10470" s="2"/>
    </row>
    <row r="10471" spans="2:5" x14ac:dyDescent="0.35">
      <c r="B10471" s="42"/>
      <c r="C10471" s="2"/>
      <c r="E10471" s="2"/>
    </row>
    <row r="10472" spans="2:5" x14ac:dyDescent="0.35">
      <c r="B10472" s="42"/>
      <c r="C10472" s="2"/>
      <c r="E10472" s="2"/>
    </row>
    <row r="10473" spans="2:5" x14ac:dyDescent="0.35">
      <c r="B10473" s="42"/>
      <c r="C10473" s="2"/>
      <c r="E10473" s="2"/>
    </row>
    <row r="10474" spans="2:5" x14ac:dyDescent="0.35">
      <c r="B10474" s="42"/>
      <c r="C10474" s="2"/>
      <c r="E10474" s="2"/>
    </row>
    <row r="10475" spans="2:5" x14ac:dyDescent="0.35">
      <c r="B10475" s="42"/>
      <c r="C10475" s="2"/>
      <c r="E10475" s="2"/>
    </row>
    <row r="10476" spans="2:5" x14ac:dyDescent="0.35">
      <c r="B10476" s="42"/>
      <c r="C10476" s="2"/>
      <c r="E10476" s="2"/>
    </row>
    <row r="10477" spans="2:5" x14ac:dyDescent="0.35">
      <c r="B10477" s="42"/>
      <c r="C10477" s="2"/>
      <c r="E10477" s="2"/>
    </row>
    <row r="10478" spans="2:5" x14ac:dyDescent="0.35">
      <c r="B10478" s="42"/>
      <c r="C10478" s="2"/>
      <c r="E10478" s="2"/>
    </row>
    <row r="10479" spans="2:5" x14ac:dyDescent="0.35">
      <c r="B10479" s="42"/>
      <c r="C10479" s="2"/>
      <c r="E10479" s="2"/>
    </row>
    <row r="10480" spans="2:5" x14ac:dyDescent="0.35">
      <c r="B10480" s="42"/>
      <c r="C10480" s="2"/>
      <c r="E10480" s="2"/>
    </row>
    <row r="10481" spans="2:5" x14ac:dyDescent="0.35">
      <c r="B10481" s="42"/>
      <c r="C10481" s="2"/>
      <c r="E10481" s="2"/>
    </row>
    <row r="10482" spans="2:5" x14ac:dyDescent="0.35">
      <c r="B10482" s="42"/>
      <c r="C10482" s="2"/>
      <c r="E10482" s="2"/>
    </row>
    <row r="10483" spans="2:5" x14ac:dyDescent="0.35">
      <c r="B10483" s="42"/>
      <c r="C10483" s="2"/>
      <c r="E10483" s="2"/>
    </row>
    <row r="10484" spans="2:5" x14ac:dyDescent="0.35">
      <c r="B10484" s="42"/>
      <c r="C10484" s="2"/>
      <c r="E10484" s="2"/>
    </row>
    <row r="10485" spans="2:5" x14ac:dyDescent="0.35">
      <c r="B10485" s="42"/>
      <c r="C10485" s="2"/>
      <c r="E10485" s="2"/>
    </row>
    <row r="10486" spans="2:5" x14ac:dyDescent="0.35">
      <c r="B10486" s="42"/>
      <c r="C10486" s="2"/>
      <c r="E10486" s="2"/>
    </row>
    <row r="10487" spans="2:5" x14ac:dyDescent="0.35">
      <c r="B10487" s="42"/>
      <c r="C10487" s="2"/>
      <c r="E10487" s="2"/>
    </row>
    <row r="10488" spans="2:5" x14ac:dyDescent="0.35">
      <c r="B10488" s="42"/>
      <c r="C10488" s="2"/>
      <c r="E10488" s="2"/>
    </row>
    <row r="10489" spans="2:5" x14ac:dyDescent="0.35">
      <c r="B10489" s="42"/>
      <c r="C10489" s="2"/>
      <c r="E10489" s="2"/>
    </row>
    <row r="10490" spans="2:5" x14ac:dyDescent="0.35">
      <c r="B10490" s="42"/>
      <c r="C10490" s="2"/>
      <c r="E10490" s="2"/>
    </row>
    <row r="10491" spans="2:5" x14ac:dyDescent="0.35">
      <c r="B10491" s="42"/>
      <c r="C10491" s="2"/>
      <c r="E10491" s="2"/>
    </row>
    <row r="10492" spans="2:5" x14ac:dyDescent="0.35">
      <c r="B10492" s="42"/>
      <c r="C10492" s="2"/>
      <c r="E10492" s="2"/>
    </row>
    <row r="10493" spans="2:5" x14ac:dyDescent="0.35">
      <c r="B10493" s="42"/>
      <c r="C10493" s="2"/>
      <c r="E10493" s="2"/>
    </row>
    <row r="10494" spans="2:5" x14ac:dyDescent="0.35">
      <c r="B10494" s="42"/>
      <c r="C10494" s="2"/>
      <c r="E10494" s="2"/>
    </row>
    <row r="10495" spans="2:5" x14ac:dyDescent="0.35">
      <c r="B10495" s="42"/>
      <c r="C10495" s="2"/>
      <c r="E10495" s="2"/>
    </row>
    <row r="10496" spans="2:5" x14ac:dyDescent="0.35">
      <c r="B10496" s="42"/>
      <c r="C10496" s="2"/>
      <c r="E10496" s="2"/>
    </row>
    <row r="10497" spans="2:5" x14ac:dyDescent="0.35">
      <c r="B10497" s="42"/>
      <c r="C10497" s="2"/>
      <c r="E10497" s="2"/>
    </row>
    <row r="10498" spans="2:5" x14ac:dyDescent="0.35">
      <c r="B10498" s="42"/>
      <c r="C10498" s="2"/>
      <c r="E10498" s="2"/>
    </row>
    <row r="10499" spans="2:5" x14ac:dyDescent="0.35">
      <c r="B10499" s="42"/>
      <c r="C10499" s="2"/>
      <c r="E10499" s="2"/>
    </row>
    <row r="10500" spans="2:5" x14ac:dyDescent="0.35">
      <c r="B10500" s="42"/>
      <c r="C10500" s="2"/>
      <c r="E10500" s="2"/>
    </row>
    <row r="10501" spans="2:5" x14ac:dyDescent="0.35">
      <c r="B10501" s="42"/>
      <c r="C10501" s="2"/>
      <c r="E10501" s="2"/>
    </row>
    <row r="10502" spans="2:5" x14ac:dyDescent="0.35">
      <c r="B10502" s="42"/>
      <c r="C10502" s="2"/>
      <c r="E10502" s="2"/>
    </row>
    <row r="10503" spans="2:5" x14ac:dyDescent="0.35">
      <c r="B10503" s="42"/>
      <c r="C10503" s="2"/>
      <c r="E10503" s="2"/>
    </row>
    <row r="10504" spans="2:5" x14ac:dyDescent="0.35">
      <c r="B10504" s="42"/>
      <c r="C10504" s="2"/>
      <c r="E10504" s="2"/>
    </row>
    <row r="10505" spans="2:5" x14ac:dyDescent="0.35">
      <c r="B10505" s="42"/>
      <c r="C10505" s="2"/>
      <c r="E10505" s="2"/>
    </row>
    <row r="10506" spans="2:5" x14ac:dyDescent="0.35">
      <c r="B10506" s="42"/>
      <c r="C10506" s="2"/>
      <c r="E10506" s="2"/>
    </row>
    <row r="10507" spans="2:5" x14ac:dyDescent="0.35">
      <c r="B10507" s="42"/>
      <c r="C10507" s="2"/>
      <c r="E10507" s="2"/>
    </row>
    <row r="10508" spans="2:5" x14ac:dyDescent="0.35">
      <c r="B10508" s="42"/>
      <c r="C10508" s="2"/>
      <c r="E10508" s="2"/>
    </row>
    <row r="10509" spans="2:5" x14ac:dyDescent="0.35">
      <c r="B10509" s="42"/>
      <c r="C10509" s="2"/>
      <c r="E10509" s="2"/>
    </row>
    <row r="10510" spans="2:5" x14ac:dyDescent="0.35">
      <c r="B10510" s="42"/>
      <c r="C10510" s="2"/>
      <c r="E10510" s="2"/>
    </row>
    <row r="10511" spans="2:5" x14ac:dyDescent="0.35">
      <c r="B10511" s="42"/>
      <c r="C10511" s="2"/>
      <c r="E10511" s="2"/>
    </row>
    <row r="10512" spans="2:5" x14ac:dyDescent="0.35">
      <c r="B10512" s="42"/>
      <c r="C10512" s="2"/>
      <c r="E10512" s="2"/>
    </row>
    <row r="10513" spans="2:5" x14ac:dyDescent="0.35">
      <c r="B10513" s="42"/>
      <c r="C10513" s="2"/>
      <c r="E10513" s="2"/>
    </row>
    <row r="10514" spans="2:5" x14ac:dyDescent="0.35">
      <c r="B10514" s="42"/>
      <c r="C10514" s="2"/>
      <c r="E10514" s="2"/>
    </row>
    <row r="10515" spans="2:5" x14ac:dyDescent="0.35">
      <c r="B10515" s="42"/>
      <c r="C10515" s="2"/>
      <c r="E10515" s="2"/>
    </row>
    <row r="10516" spans="2:5" x14ac:dyDescent="0.35">
      <c r="B10516" s="42"/>
      <c r="C10516" s="2"/>
      <c r="E10516" s="2"/>
    </row>
    <row r="10517" spans="2:5" x14ac:dyDescent="0.35">
      <c r="B10517" s="42"/>
      <c r="C10517" s="2"/>
      <c r="E10517" s="2"/>
    </row>
    <row r="10518" spans="2:5" x14ac:dyDescent="0.35">
      <c r="B10518" s="42"/>
      <c r="C10518" s="2"/>
      <c r="E10518" s="2"/>
    </row>
    <row r="10519" spans="2:5" x14ac:dyDescent="0.35">
      <c r="B10519" s="42"/>
      <c r="C10519" s="2"/>
      <c r="E10519" s="2"/>
    </row>
    <row r="10520" spans="2:5" x14ac:dyDescent="0.35">
      <c r="B10520" s="42"/>
      <c r="C10520" s="2"/>
      <c r="E10520" s="2"/>
    </row>
    <row r="10521" spans="2:5" x14ac:dyDescent="0.35">
      <c r="B10521" s="42"/>
      <c r="C10521" s="2"/>
      <c r="E10521" s="2"/>
    </row>
    <row r="10522" spans="2:5" x14ac:dyDescent="0.35">
      <c r="B10522" s="42"/>
      <c r="C10522" s="2"/>
      <c r="E10522" s="2"/>
    </row>
    <row r="10523" spans="2:5" x14ac:dyDescent="0.35">
      <c r="B10523" s="42"/>
      <c r="C10523" s="2"/>
      <c r="E10523" s="2"/>
    </row>
    <row r="10524" spans="2:5" x14ac:dyDescent="0.35">
      <c r="B10524" s="42"/>
      <c r="C10524" s="2"/>
      <c r="E10524" s="2"/>
    </row>
    <row r="10525" spans="2:5" x14ac:dyDescent="0.35">
      <c r="B10525" s="42"/>
      <c r="C10525" s="2"/>
      <c r="E10525" s="2"/>
    </row>
    <row r="10526" spans="2:5" x14ac:dyDescent="0.35">
      <c r="B10526" s="42"/>
      <c r="C10526" s="2"/>
      <c r="E10526" s="2"/>
    </row>
    <row r="10527" spans="2:5" x14ac:dyDescent="0.35">
      <c r="B10527" s="42"/>
      <c r="C10527" s="2"/>
      <c r="E10527" s="2"/>
    </row>
    <row r="10528" spans="2:5" x14ac:dyDescent="0.35">
      <c r="B10528" s="42"/>
      <c r="C10528" s="2"/>
      <c r="E10528" s="2"/>
    </row>
    <row r="10529" spans="2:5" x14ac:dyDescent="0.35">
      <c r="B10529" s="42"/>
      <c r="C10529" s="2"/>
      <c r="E10529" s="2"/>
    </row>
    <row r="10530" spans="2:5" x14ac:dyDescent="0.35">
      <c r="B10530" s="42"/>
      <c r="C10530" s="2"/>
      <c r="E10530" s="2"/>
    </row>
    <row r="10531" spans="2:5" x14ac:dyDescent="0.35">
      <c r="B10531" s="42"/>
      <c r="C10531" s="2"/>
      <c r="E10531" s="2"/>
    </row>
    <row r="10532" spans="2:5" x14ac:dyDescent="0.35">
      <c r="B10532" s="42"/>
      <c r="C10532" s="2"/>
      <c r="E10532" s="2"/>
    </row>
    <row r="10533" spans="2:5" x14ac:dyDescent="0.35">
      <c r="B10533" s="42"/>
      <c r="C10533" s="2"/>
      <c r="E10533" s="2"/>
    </row>
    <row r="10534" spans="2:5" x14ac:dyDescent="0.35">
      <c r="B10534" s="42"/>
      <c r="C10534" s="2"/>
      <c r="E10534" s="2"/>
    </row>
    <row r="10535" spans="2:5" x14ac:dyDescent="0.35">
      <c r="B10535" s="42"/>
      <c r="C10535" s="2"/>
      <c r="E10535" s="2"/>
    </row>
    <row r="10536" spans="2:5" x14ac:dyDescent="0.35">
      <c r="B10536" s="42"/>
      <c r="C10536" s="2"/>
      <c r="E10536" s="2"/>
    </row>
    <row r="10537" spans="2:5" x14ac:dyDescent="0.35">
      <c r="B10537" s="42"/>
      <c r="C10537" s="2"/>
      <c r="E10537" s="2"/>
    </row>
    <row r="10538" spans="2:5" x14ac:dyDescent="0.35">
      <c r="B10538" s="42"/>
      <c r="C10538" s="2"/>
      <c r="E10538" s="2"/>
    </row>
    <row r="10539" spans="2:5" x14ac:dyDescent="0.35">
      <c r="B10539" s="42"/>
      <c r="C10539" s="2"/>
      <c r="E10539" s="2"/>
    </row>
    <row r="10540" spans="2:5" x14ac:dyDescent="0.35">
      <c r="B10540" s="42"/>
      <c r="C10540" s="2"/>
      <c r="E10540" s="2"/>
    </row>
    <row r="10541" spans="2:5" x14ac:dyDescent="0.35">
      <c r="B10541" s="42"/>
      <c r="C10541" s="2"/>
      <c r="E10541" s="2"/>
    </row>
    <row r="10542" spans="2:5" x14ac:dyDescent="0.35">
      <c r="B10542" s="42"/>
      <c r="C10542" s="2"/>
      <c r="E10542" s="2"/>
    </row>
    <row r="10543" spans="2:5" x14ac:dyDescent="0.35">
      <c r="B10543" s="42"/>
      <c r="C10543" s="2"/>
      <c r="E10543" s="2"/>
    </row>
    <row r="10544" spans="2:5" x14ac:dyDescent="0.35">
      <c r="B10544" s="42"/>
      <c r="C10544" s="2"/>
      <c r="E10544" s="2"/>
    </row>
    <row r="10545" spans="2:5" x14ac:dyDescent="0.35">
      <c r="B10545" s="42"/>
      <c r="C10545" s="2"/>
      <c r="E10545" s="2"/>
    </row>
    <row r="10546" spans="2:5" x14ac:dyDescent="0.35">
      <c r="B10546" s="42"/>
      <c r="C10546" s="2"/>
      <c r="E10546" s="2"/>
    </row>
    <row r="10547" spans="2:5" x14ac:dyDescent="0.35">
      <c r="B10547" s="42"/>
      <c r="C10547" s="2"/>
      <c r="E10547" s="2"/>
    </row>
    <row r="10548" spans="2:5" x14ac:dyDescent="0.35">
      <c r="B10548" s="42"/>
      <c r="C10548" s="2"/>
      <c r="E10548" s="2"/>
    </row>
    <row r="10549" spans="2:5" x14ac:dyDescent="0.35">
      <c r="B10549" s="42"/>
      <c r="C10549" s="2"/>
      <c r="E10549" s="2"/>
    </row>
    <row r="10550" spans="2:5" x14ac:dyDescent="0.35">
      <c r="B10550" s="42"/>
      <c r="C10550" s="2"/>
      <c r="E10550" s="2"/>
    </row>
    <row r="10551" spans="2:5" x14ac:dyDescent="0.35">
      <c r="B10551" s="42"/>
      <c r="C10551" s="2"/>
      <c r="E10551" s="2"/>
    </row>
    <row r="10552" spans="2:5" x14ac:dyDescent="0.35">
      <c r="B10552" s="42"/>
      <c r="C10552" s="2"/>
      <c r="E10552" s="2"/>
    </row>
    <row r="10553" spans="2:5" x14ac:dyDescent="0.35">
      <c r="B10553" s="42"/>
      <c r="C10553" s="2"/>
      <c r="E10553" s="2"/>
    </row>
    <row r="10554" spans="2:5" x14ac:dyDescent="0.35">
      <c r="B10554" s="42"/>
      <c r="C10554" s="2"/>
      <c r="E10554" s="2"/>
    </row>
    <row r="10555" spans="2:5" x14ac:dyDescent="0.35">
      <c r="B10555" s="42"/>
      <c r="C10555" s="2"/>
      <c r="E10555" s="2"/>
    </row>
    <row r="10556" spans="2:5" x14ac:dyDescent="0.35">
      <c r="B10556" s="42"/>
      <c r="C10556" s="2"/>
      <c r="E10556" s="2"/>
    </row>
    <row r="10557" spans="2:5" x14ac:dyDescent="0.35">
      <c r="B10557" s="42"/>
      <c r="C10557" s="2"/>
      <c r="E10557" s="2"/>
    </row>
    <row r="10558" spans="2:5" x14ac:dyDescent="0.35">
      <c r="B10558" s="42"/>
      <c r="C10558" s="2"/>
      <c r="E10558" s="2"/>
    </row>
    <row r="10559" spans="2:5" x14ac:dyDescent="0.35">
      <c r="B10559" s="42"/>
      <c r="C10559" s="2"/>
      <c r="E10559" s="2"/>
    </row>
    <row r="10560" spans="2:5" x14ac:dyDescent="0.35">
      <c r="B10560" s="42"/>
      <c r="C10560" s="2"/>
      <c r="E10560" s="2"/>
    </row>
    <row r="10561" spans="2:5" x14ac:dyDescent="0.35">
      <c r="B10561" s="42"/>
      <c r="C10561" s="2"/>
      <c r="E10561" s="2"/>
    </row>
    <row r="10562" spans="2:5" x14ac:dyDescent="0.35">
      <c r="B10562" s="42"/>
      <c r="C10562" s="2"/>
      <c r="E10562" s="2"/>
    </row>
    <row r="10563" spans="2:5" x14ac:dyDescent="0.35">
      <c r="B10563" s="42"/>
      <c r="C10563" s="2"/>
      <c r="E10563" s="2"/>
    </row>
    <row r="10564" spans="2:5" x14ac:dyDescent="0.35">
      <c r="B10564" s="42"/>
      <c r="C10564" s="2"/>
      <c r="E10564" s="2"/>
    </row>
    <row r="10565" spans="2:5" x14ac:dyDescent="0.35">
      <c r="B10565" s="42"/>
      <c r="C10565" s="2"/>
      <c r="E10565" s="2"/>
    </row>
    <row r="10566" spans="2:5" x14ac:dyDescent="0.35">
      <c r="B10566" s="42"/>
      <c r="C10566" s="2"/>
      <c r="E10566" s="2"/>
    </row>
    <row r="10567" spans="2:5" x14ac:dyDescent="0.35">
      <c r="B10567" s="42"/>
      <c r="C10567" s="2"/>
      <c r="E10567" s="2"/>
    </row>
    <row r="10568" spans="2:5" x14ac:dyDescent="0.35">
      <c r="B10568" s="42"/>
      <c r="C10568" s="2"/>
      <c r="E10568" s="2"/>
    </row>
    <row r="10569" spans="2:5" x14ac:dyDescent="0.35">
      <c r="B10569" s="42"/>
      <c r="C10569" s="2"/>
      <c r="E10569" s="2"/>
    </row>
    <row r="10570" spans="2:5" x14ac:dyDescent="0.35">
      <c r="B10570" s="42"/>
      <c r="C10570" s="2"/>
      <c r="E10570" s="2"/>
    </row>
    <row r="10571" spans="2:5" x14ac:dyDescent="0.35">
      <c r="B10571" s="42"/>
      <c r="C10571" s="2"/>
      <c r="E10571" s="2"/>
    </row>
    <row r="10572" spans="2:5" x14ac:dyDescent="0.35">
      <c r="B10572" s="42"/>
      <c r="C10572" s="2"/>
      <c r="E10572" s="2"/>
    </row>
    <row r="10573" spans="2:5" x14ac:dyDescent="0.35">
      <c r="B10573" s="42"/>
      <c r="C10573" s="2"/>
      <c r="E10573" s="2"/>
    </row>
    <row r="10574" spans="2:5" x14ac:dyDescent="0.35">
      <c r="B10574" s="42"/>
      <c r="C10574" s="2"/>
      <c r="E10574" s="2"/>
    </row>
    <row r="10575" spans="2:5" x14ac:dyDescent="0.35">
      <c r="B10575" s="42"/>
      <c r="C10575" s="2"/>
      <c r="E10575" s="2"/>
    </row>
    <row r="10576" spans="2:5" x14ac:dyDescent="0.35">
      <c r="B10576" s="42"/>
      <c r="C10576" s="2"/>
      <c r="E10576" s="2"/>
    </row>
    <row r="10577" spans="2:5" x14ac:dyDescent="0.35">
      <c r="B10577" s="42"/>
      <c r="C10577" s="2"/>
      <c r="E10577" s="2"/>
    </row>
    <row r="10578" spans="2:5" x14ac:dyDescent="0.35">
      <c r="B10578" s="42"/>
      <c r="C10578" s="2"/>
      <c r="E10578" s="2"/>
    </row>
    <row r="10579" spans="2:5" x14ac:dyDescent="0.35">
      <c r="B10579" s="42"/>
      <c r="C10579" s="2"/>
      <c r="E10579" s="2"/>
    </row>
    <row r="10580" spans="2:5" x14ac:dyDescent="0.35">
      <c r="B10580" s="42"/>
      <c r="C10580" s="2"/>
      <c r="E10580" s="2"/>
    </row>
    <row r="10581" spans="2:5" x14ac:dyDescent="0.35">
      <c r="B10581" s="42"/>
      <c r="C10581" s="2"/>
      <c r="E10581" s="2"/>
    </row>
    <row r="10582" spans="2:5" x14ac:dyDescent="0.35">
      <c r="B10582" s="42"/>
      <c r="C10582" s="2"/>
      <c r="E10582" s="2"/>
    </row>
    <row r="10583" spans="2:5" x14ac:dyDescent="0.35">
      <c r="B10583" s="42"/>
      <c r="C10583" s="2"/>
      <c r="E10583" s="2"/>
    </row>
    <row r="10584" spans="2:5" x14ac:dyDescent="0.35">
      <c r="B10584" s="42"/>
      <c r="C10584" s="2"/>
      <c r="E10584" s="2"/>
    </row>
    <row r="10585" spans="2:5" x14ac:dyDescent="0.35">
      <c r="B10585" s="42"/>
      <c r="C10585" s="2"/>
      <c r="E10585" s="2"/>
    </row>
    <row r="10586" spans="2:5" x14ac:dyDescent="0.35">
      <c r="B10586" s="42"/>
      <c r="C10586" s="2"/>
      <c r="E10586" s="2"/>
    </row>
    <row r="10587" spans="2:5" x14ac:dyDescent="0.35">
      <c r="B10587" s="42"/>
      <c r="C10587" s="2"/>
      <c r="E10587" s="2"/>
    </row>
    <row r="10588" spans="2:5" x14ac:dyDescent="0.35">
      <c r="B10588" s="42"/>
      <c r="C10588" s="2"/>
      <c r="E10588" s="2"/>
    </row>
    <row r="10589" spans="2:5" x14ac:dyDescent="0.35">
      <c r="B10589" s="42"/>
      <c r="C10589" s="2"/>
      <c r="E10589" s="2"/>
    </row>
    <row r="10590" spans="2:5" x14ac:dyDescent="0.35">
      <c r="B10590" s="42"/>
      <c r="C10590" s="2"/>
      <c r="E10590" s="2"/>
    </row>
    <row r="10591" spans="2:5" x14ac:dyDescent="0.35">
      <c r="B10591" s="42"/>
      <c r="C10591" s="2"/>
      <c r="E10591" s="2"/>
    </row>
    <row r="10592" spans="2:5" x14ac:dyDescent="0.35">
      <c r="B10592" s="42"/>
      <c r="C10592" s="2"/>
      <c r="E10592" s="2"/>
    </row>
    <row r="10593" spans="2:5" x14ac:dyDescent="0.35">
      <c r="B10593" s="42"/>
      <c r="C10593" s="2"/>
      <c r="E10593" s="2"/>
    </row>
    <row r="10594" spans="2:5" x14ac:dyDescent="0.35">
      <c r="B10594" s="42"/>
      <c r="C10594" s="2"/>
      <c r="E10594" s="2"/>
    </row>
    <row r="10595" spans="2:5" x14ac:dyDescent="0.35">
      <c r="B10595" s="42"/>
      <c r="C10595" s="2"/>
      <c r="E10595" s="2"/>
    </row>
    <row r="10596" spans="2:5" x14ac:dyDescent="0.35">
      <c r="B10596" s="42"/>
      <c r="C10596" s="2"/>
      <c r="E10596" s="2"/>
    </row>
    <row r="10597" spans="2:5" x14ac:dyDescent="0.35">
      <c r="B10597" s="42"/>
      <c r="C10597" s="2"/>
      <c r="E10597" s="2"/>
    </row>
    <row r="10598" spans="2:5" x14ac:dyDescent="0.35">
      <c r="B10598" s="42"/>
      <c r="C10598" s="2"/>
      <c r="E10598" s="2"/>
    </row>
    <row r="10599" spans="2:5" x14ac:dyDescent="0.35">
      <c r="B10599" s="42"/>
      <c r="C10599" s="2"/>
      <c r="E10599" s="2"/>
    </row>
    <row r="10600" spans="2:5" x14ac:dyDescent="0.35">
      <c r="B10600" s="42"/>
      <c r="C10600" s="2"/>
      <c r="E10600" s="2"/>
    </row>
    <row r="10601" spans="2:5" x14ac:dyDescent="0.35">
      <c r="B10601" s="42"/>
      <c r="C10601" s="2"/>
      <c r="E10601" s="2"/>
    </row>
    <row r="10602" spans="2:5" x14ac:dyDescent="0.35">
      <c r="B10602" s="42"/>
      <c r="C10602" s="2"/>
      <c r="E10602" s="2"/>
    </row>
    <row r="10603" spans="2:5" x14ac:dyDescent="0.35">
      <c r="B10603" s="42"/>
      <c r="C10603" s="2"/>
      <c r="E10603" s="2"/>
    </row>
    <row r="10604" spans="2:5" x14ac:dyDescent="0.35">
      <c r="B10604" s="42"/>
      <c r="C10604" s="2"/>
      <c r="E10604" s="2"/>
    </row>
    <row r="10605" spans="2:5" x14ac:dyDescent="0.35">
      <c r="B10605" s="42"/>
      <c r="C10605" s="2"/>
      <c r="E10605" s="2"/>
    </row>
    <row r="10606" spans="2:5" x14ac:dyDescent="0.35">
      <c r="B10606" s="42"/>
      <c r="C10606" s="2"/>
      <c r="E10606" s="2"/>
    </row>
    <row r="10607" spans="2:5" x14ac:dyDescent="0.35">
      <c r="B10607" s="42"/>
      <c r="C10607" s="2"/>
      <c r="E10607" s="2"/>
    </row>
    <row r="10608" spans="2:5" x14ac:dyDescent="0.35">
      <c r="B10608" s="42"/>
      <c r="C10608" s="2"/>
      <c r="E10608" s="2"/>
    </row>
    <row r="10609" spans="2:5" x14ac:dyDescent="0.35">
      <c r="B10609" s="42"/>
      <c r="C10609" s="2"/>
      <c r="E10609" s="2"/>
    </row>
    <row r="10610" spans="2:5" x14ac:dyDescent="0.35">
      <c r="B10610" s="42"/>
      <c r="C10610" s="2"/>
      <c r="E10610" s="2"/>
    </row>
    <row r="10611" spans="2:5" x14ac:dyDescent="0.35">
      <c r="B10611" s="42"/>
      <c r="C10611" s="2"/>
      <c r="E10611" s="2"/>
    </row>
    <row r="10612" spans="2:5" x14ac:dyDescent="0.35">
      <c r="B10612" s="42"/>
      <c r="C10612" s="2"/>
      <c r="E10612" s="2"/>
    </row>
    <row r="10613" spans="2:5" x14ac:dyDescent="0.35">
      <c r="B10613" s="42"/>
      <c r="C10613" s="2"/>
      <c r="E10613" s="2"/>
    </row>
    <row r="10614" spans="2:5" x14ac:dyDescent="0.35">
      <c r="B10614" s="42"/>
      <c r="C10614" s="2"/>
      <c r="E10614" s="2"/>
    </row>
    <row r="10615" spans="2:5" x14ac:dyDescent="0.35">
      <c r="B10615" s="42"/>
      <c r="C10615" s="2"/>
      <c r="E10615" s="2"/>
    </row>
    <row r="10616" spans="2:5" x14ac:dyDescent="0.35">
      <c r="B10616" s="42"/>
      <c r="C10616" s="2"/>
      <c r="E10616" s="2"/>
    </row>
    <row r="10617" spans="2:5" x14ac:dyDescent="0.35">
      <c r="B10617" s="42"/>
      <c r="C10617" s="2"/>
      <c r="E10617" s="2"/>
    </row>
    <row r="10618" spans="2:5" x14ac:dyDescent="0.35">
      <c r="B10618" s="42"/>
      <c r="C10618" s="2"/>
      <c r="E10618" s="2"/>
    </row>
    <row r="10619" spans="2:5" x14ac:dyDescent="0.35">
      <c r="B10619" s="42"/>
      <c r="C10619" s="2"/>
      <c r="E10619" s="2"/>
    </row>
    <row r="10620" spans="2:5" x14ac:dyDescent="0.35">
      <c r="B10620" s="42"/>
      <c r="C10620" s="2"/>
      <c r="E10620" s="2"/>
    </row>
    <row r="10621" spans="2:5" x14ac:dyDescent="0.35">
      <c r="B10621" s="42"/>
      <c r="C10621" s="2"/>
      <c r="E10621" s="2"/>
    </row>
    <row r="10622" spans="2:5" x14ac:dyDescent="0.35">
      <c r="B10622" s="42"/>
      <c r="C10622" s="2"/>
      <c r="E10622" s="2"/>
    </row>
    <row r="10623" spans="2:5" x14ac:dyDescent="0.35">
      <c r="B10623" s="42"/>
      <c r="C10623" s="2"/>
      <c r="E10623" s="2"/>
    </row>
    <row r="10624" spans="2:5" x14ac:dyDescent="0.35">
      <c r="B10624" s="42"/>
      <c r="C10624" s="2"/>
      <c r="E10624" s="2"/>
    </row>
    <row r="10625" spans="2:5" x14ac:dyDescent="0.35">
      <c r="B10625" s="42"/>
      <c r="C10625" s="2"/>
      <c r="E10625" s="2"/>
    </row>
    <row r="10626" spans="2:5" x14ac:dyDescent="0.35">
      <c r="B10626" s="42"/>
      <c r="C10626" s="2"/>
      <c r="E10626" s="2"/>
    </row>
    <row r="10627" spans="2:5" x14ac:dyDescent="0.35">
      <c r="B10627" s="42"/>
      <c r="C10627" s="2"/>
      <c r="E10627" s="2"/>
    </row>
    <row r="10628" spans="2:5" x14ac:dyDescent="0.35">
      <c r="B10628" s="42"/>
      <c r="C10628" s="2"/>
      <c r="E10628" s="2"/>
    </row>
    <row r="10629" spans="2:5" x14ac:dyDescent="0.35">
      <c r="B10629" s="42"/>
      <c r="C10629" s="2"/>
      <c r="E10629" s="2"/>
    </row>
    <row r="10630" spans="2:5" x14ac:dyDescent="0.35">
      <c r="B10630" s="42"/>
      <c r="C10630" s="2"/>
      <c r="E10630" s="2"/>
    </row>
    <row r="10631" spans="2:5" x14ac:dyDescent="0.35">
      <c r="B10631" s="42"/>
      <c r="C10631" s="2"/>
      <c r="E10631" s="2"/>
    </row>
    <row r="10632" spans="2:5" x14ac:dyDescent="0.35">
      <c r="B10632" s="42"/>
      <c r="C10632" s="2"/>
      <c r="E10632" s="2"/>
    </row>
    <row r="10633" spans="2:5" x14ac:dyDescent="0.35">
      <c r="B10633" s="42"/>
      <c r="C10633" s="2"/>
      <c r="E10633" s="2"/>
    </row>
    <row r="10634" spans="2:5" x14ac:dyDescent="0.35">
      <c r="B10634" s="42"/>
      <c r="C10634" s="2"/>
      <c r="E10634" s="2"/>
    </row>
    <row r="10635" spans="2:5" x14ac:dyDescent="0.35">
      <c r="B10635" s="42"/>
      <c r="C10635" s="2"/>
      <c r="E10635" s="2"/>
    </row>
    <row r="10636" spans="2:5" x14ac:dyDescent="0.35">
      <c r="B10636" s="42"/>
      <c r="C10636" s="2"/>
      <c r="E10636" s="2"/>
    </row>
    <row r="10637" spans="2:5" x14ac:dyDescent="0.35">
      <c r="B10637" s="42"/>
      <c r="C10637" s="2"/>
      <c r="E10637" s="2"/>
    </row>
    <row r="10638" spans="2:5" x14ac:dyDescent="0.35">
      <c r="B10638" s="42"/>
      <c r="C10638" s="2"/>
      <c r="E10638" s="2"/>
    </row>
    <row r="10639" spans="2:5" x14ac:dyDescent="0.35">
      <c r="B10639" s="42"/>
      <c r="C10639" s="2"/>
      <c r="E10639" s="2"/>
    </row>
    <row r="10640" spans="2:5" x14ac:dyDescent="0.35">
      <c r="B10640" s="42"/>
      <c r="C10640" s="2"/>
      <c r="E10640" s="2"/>
    </row>
    <row r="10641" spans="2:5" x14ac:dyDescent="0.35">
      <c r="B10641" s="42"/>
      <c r="C10641" s="2"/>
      <c r="E10641" s="2"/>
    </row>
    <row r="10642" spans="2:5" x14ac:dyDescent="0.35">
      <c r="B10642" s="42"/>
      <c r="C10642" s="2"/>
      <c r="E10642" s="2"/>
    </row>
    <row r="10643" spans="2:5" x14ac:dyDescent="0.35">
      <c r="B10643" s="42"/>
      <c r="C10643" s="2"/>
      <c r="E10643" s="2"/>
    </row>
    <row r="10644" spans="2:5" x14ac:dyDescent="0.35">
      <c r="B10644" s="42"/>
      <c r="C10644" s="2"/>
      <c r="E10644" s="2"/>
    </row>
    <row r="10645" spans="2:5" x14ac:dyDescent="0.35">
      <c r="B10645" s="42"/>
      <c r="C10645" s="2"/>
      <c r="E10645" s="2"/>
    </row>
    <row r="10646" spans="2:5" x14ac:dyDescent="0.35">
      <c r="B10646" s="42"/>
      <c r="C10646" s="2"/>
      <c r="E10646" s="2"/>
    </row>
    <row r="10647" spans="2:5" x14ac:dyDescent="0.35">
      <c r="B10647" s="42"/>
      <c r="C10647" s="2"/>
      <c r="E10647" s="2"/>
    </row>
    <row r="10648" spans="2:5" x14ac:dyDescent="0.35">
      <c r="B10648" s="42"/>
      <c r="C10648" s="2"/>
      <c r="E10648" s="2"/>
    </row>
    <row r="10649" spans="2:5" x14ac:dyDescent="0.35">
      <c r="B10649" s="42"/>
      <c r="C10649" s="2"/>
      <c r="E10649" s="2"/>
    </row>
    <row r="10650" spans="2:5" x14ac:dyDescent="0.35">
      <c r="B10650" s="42"/>
      <c r="C10650" s="2"/>
      <c r="E10650" s="2"/>
    </row>
    <row r="10651" spans="2:5" x14ac:dyDescent="0.35">
      <c r="B10651" s="42"/>
      <c r="C10651" s="2"/>
      <c r="E10651" s="2"/>
    </row>
    <row r="10652" spans="2:5" x14ac:dyDescent="0.35">
      <c r="B10652" s="42"/>
      <c r="C10652" s="2"/>
      <c r="E10652" s="2"/>
    </row>
    <row r="10653" spans="2:5" x14ac:dyDescent="0.35">
      <c r="B10653" s="42"/>
      <c r="C10653" s="2"/>
      <c r="E10653" s="2"/>
    </row>
    <row r="10654" spans="2:5" x14ac:dyDescent="0.35">
      <c r="B10654" s="42"/>
      <c r="C10654" s="2"/>
      <c r="E10654" s="2"/>
    </row>
    <row r="10655" spans="2:5" x14ac:dyDescent="0.35">
      <c r="B10655" s="42"/>
      <c r="C10655" s="2"/>
      <c r="E10655" s="2"/>
    </row>
    <row r="10656" spans="2:5" x14ac:dyDescent="0.35">
      <c r="B10656" s="42"/>
      <c r="C10656" s="2"/>
      <c r="E10656" s="2"/>
    </row>
    <row r="10657" spans="2:5" x14ac:dyDescent="0.35">
      <c r="B10657" s="42"/>
      <c r="C10657" s="2"/>
      <c r="E10657" s="2"/>
    </row>
    <row r="10658" spans="2:5" x14ac:dyDescent="0.35">
      <c r="B10658" s="42"/>
      <c r="C10658" s="2"/>
      <c r="E10658" s="2"/>
    </row>
    <row r="10659" spans="2:5" x14ac:dyDescent="0.35">
      <c r="B10659" s="42"/>
      <c r="C10659" s="2"/>
      <c r="E10659" s="2"/>
    </row>
    <row r="10660" spans="2:5" x14ac:dyDescent="0.35">
      <c r="B10660" s="42"/>
      <c r="C10660" s="2"/>
      <c r="E10660" s="2"/>
    </row>
    <row r="10661" spans="2:5" x14ac:dyDescent="0.35">
      <c r="B10661" s="42"/>
      <c r="C10661" s="2"/>
      <c r="E10661" s="2"/>
    </row>
    <row r="10662" spans="2:5" x14ac:dyDescent="0.35">
      <c r="B10662" s="42"/>
      <c r="C10662" s="2"/>
      <c r="E10662" s="2"/>
    </row>
    <row r="10663" spans="2:5" x14ac:dyDescent="0.35">
      <c r="B10663" s="42"/>
      <c r="C10663" s="2"/>
      <c r="E10663" s="2"/>
    </row>
    <row r="10664" spans="2:5" x14ac:dyDescent="0.35">
      <c r="B10664" s="42"/>
      <c r="C10664" s="2"/>
      <c r="E10664" s="2"/>
    </row>
    <row r="10665" spans="2:5" x14ac:dyDescent="0.35">
      <c r="B10665" s="42"/>
      <c r="C10665" s="2"/>
      <c r="E10665" s="2"/>
    </row>
    <row r="10666" spans="2:5" x14ac:dyDescent="0.35">
      <c r="B10666" s="42"/>
      <c r="C10666" s="2"/>
      <c r="E10666" s="2"/>
    </row>
    <row r="10667" spans="2:5" x14ac:dyDescent="0.35">
      <c r="B10667" s="42"/>
      <c r="C10667" s="2"/>
      <c r="E10667" s="2"/>
    </row>
    <row r="10668" spans="2:5" x14ac:dyDescent="0.35">
      <c r="B10668" s="42"/>
      <c r="C10668" s="2"/>
      <c r="E10668" s="2"/>
    </row>
    <row r="10669" spans="2:5" x14ac:dyDescent="0.35">
      <c r="B10669" s="42"/>
      <c r="C10669" s="2"/>
      <c r="E10669" s="2"/>
    </row>
    <row r="10670" spans="2:5" x14ac:dyDescent="0.35">
      <c r="B10670" s="42"/>
      <c r="C10670" s="2"/>
      <c r="E10670" s="2"/>
    </row>
    <row r="10671" spans="2:5" x14ac:dyDescent="0.35">
      <c r="B10671" s="42"/>
      <c r="C10671" s="2"/>
      <c r="E10671" s="2"/>
    </row>
    <row r="10672" spans="2:5" x14ac:dyDescent="0.35">
      <c r="B10672" s="42"/>
      <c r="C10672" s="2"/>
      <c r="E10672" s="2"/>
    </row>
    <row r="10673" spans="2:5" x14ac:dyDescent="0.35">
      <c r="B10673" s="42"/>
      <c r="C10673" s="2"/>
      <c r="E10673" s="2"/>
    </row>
    <row r="10674" spans="2:5" x14ac:dyDescent="0.35">
      <c r="B10674" s="42"/>
      <c r="C10674" s="2"/>
      <c r="E10674" s="2"/>
    </row>
    <row r="10675" spans="2:5" x14ac:dyDescent="0.35">
      <c r="B10675" s="42"/>
      <c r="C10675" s="2"/>
      <c r="E10675" s="2"/>
    </row>
    <row r="10676" spans="2:5" x14ac:dyDescent="0.35">
      <c r="B10676" s="42"/>
      <c r="C10676" s="2"/>
      <c r="E10676" s="2"/>
    </row>
    <row r="10677" spans="2:5" x14ac:dyDescent="0.35">
      <c r="B10677" s="42"/>
      <c r="C10677" s="2"/>
      <c r="E10677" s="2"/>
    </row>
    <row r="10678" spans="2:5" x14ac:dyDescent="0.35">
      <c r="B10678" s="42"/>
      <c r="C10678" s="2"/>
      <c r="E10678" s="2"/>
    </row>
    <row r="10679" spans="2:5" x14ac:dyDescent="0.35">
      <c r="B10679" s="42"/>
      <c r="C10679" s="2"/>
      <c r="E10679" s="2"/>
    </row>
    <row r="10680" spans="2:5" x14ac:dyDescent="0.35">
      <c r="B10680" s="42"/>
      <c r="C10680" s="2"/>
      <c r="E10680" s="2"/>
    </row>
    <row r="10681" spans="2:5" x14ac:dyDescent="0.35">
      <c r="B10681" s="42"/>
      <c r="C10681" s="2"/>
      <c r="E10681" s="2"/>
    </row>
    <row r="10682" spans="2:5" x14ac:dyDescent="0.35">
      <c r="B10682" s="42"/>
      <c r="C10682" s="2"/>
      <c r="E10682" s="2"/>
    </row>
    <row r="10683" spans="2:5" x14ac:dyDescent="0.35">
      <c r="B10683" s="42"/>
      <c r="C10683" s="2"/>
      <c r="E10683" s="2"/>
    </row>
    <row r="10684" spans="2:5" x14ac:dyDescent="0.35">
      <c r="B10684" s="42"/>
      <c r="C10684" s="2"/>
      <c r="E10684" s="2"/>
    </row>
    <row r="10685" spans="2:5" x14ac:dyDescent="0.35">
      <c r="B10685" s="42"/>
      <c r="C10685" s="2"/>
      <c r="E10685" s="2"/>
    </row>
    <row r="10686" spans="2:5" x14ac:dyDescent="0.35">
      <c r="B10686" s="42"/>
      <c r="C10686" s="2"/>
      <c r="E10686" s="2"/>
    </row>
    <row r="10687" spans="2:5" x14ac:dyDescent="0.35">
      <c r="B10687" s="42"/>
      <c r="C10687" s="2"/>
      <c r="E10687" s="2"/>
    </row>
    <row r="10688" spans="2:5" x14ac:dyDescent="0.35">
      <c r="B10688" s="42"/>
      <c r="C10688" s="2"/>
      <c r="E10688" s="2"/>
    </row>
    <row r="10689" spans="2:5" x14ac:dyDescent="0.35">
      <c r="B10689" s="42"/>
      <c r="C10689" s="2"/>
      <c r="E10689" s="2"/>
    </row>
    <row r="10690" spans="2:5" x14ac:dyDescent="0.35">
      <c r="B10690" s="42"/>
      <c r="C10690" s="2"/>
      <c r="E10690" s="2"/>
    </row>
    <row r="10691" spans="2:5" x14ac:dyDescent="0.35">
      <c r="B10691" s="42"/>
      <c r="C10691" s="2"/>
      <c r="E10691" s="2"/>
    </row>
    <row r="10692" spans="2:5" x14ac:dyDescent="0.35">
      <c r="B10692" s="42"/>
      <c r="C10692" s="2"/>
      <c r="E10692" s="2"/>
    </row>
    <row r="10693" spans="2:5" x14ac:dyDescent="0.35">
      <c r="B10693" s="42"/>
      <c r="C10693" s="2"/>
      <c r="E10693" s="2"/>
    </row>
    <row r="10694" spans="2:5" x14ac:dyDescent="0.35">
      <c r="B10694" s="42"/>
      <c r="C10694" s="2"/>
      <c r="E10694" s="2"/>
    </row>
    <row r="10695" spans="2:5" x14ac:dyDescent="0.35">
      <c r="B10695" s="42"/>
      <c r="C10695" s="2"/>
      <c r="E10695" s="2"/>
    </row>
    <row r="10696" spans="2:5" x14ac:dyDescent="0.35">
      <c r="B10696" s="42"/>
      <c r="C10696" s="2"/>
      <c r="E10696" s="2"/>
    </row>
    <row r="10697" spans="2:5" x14ac:dyDescent="0.35">
      <c r="B10697" s="42"/>
      <c r="C10697" s="2"/>
      <c r="E10697" s="2"/>
    </row>
    <row r="10698" spans="2:5" x14ac:dyDescent="0.35">
      <c r="B10698" s="42"/>
      <c r="C10698" s="2"/>
      <c r="E10698" s="2"/>
    </row>
    <row r="10699" spans="2:5" x14ac:dyDescent="0.35">
      <c r="B10699" s="42"/>
      <c r="C10699" s="2"/>
      <c r="E10699" s="2"/>
    </row>
    <row r="10700" spans="2:5" x14ac:dyDescent="0.35">
      <c r="B10700" s="42"/>
      <c r="C10700" s="2"/>
      <c r="E10700" s="2"/>
    </row>
    <row r="10701" spans="2:5" x14ac:dyDescent="0.35">
      <c r="B10701" s="42"/>
      <c r="C10701" s="2"/>
      <c r="E10701" s="2"/>
    </row>
    <row r="10702" spans="2:5" x14ac:dyDescent="0.35">
      <c r="B10702" s="42"/>
      <c r="C10702" s="2"/>
      <c r="E10702" s="2"/>
    </row>
    <row r="10703" spans="2:5" x14ac:dyDescent="0.35">
      <c r="B10703" s="42"/>
      <c r="C10703" s="2"/>
      <c r="E10703" s="2"/>
    </row>
    <row r="10704" spans="2:5" x14ac:dyDescent="0.35">
      <c r="B10704" s="42"/>
      <c r="C10704" s="2"/>
      <c r="E10704" s="2"/>
    </row>
    <row r="10705" spans="2:5" x14ac:dyDescent="0.35">
      <c r="B10705" s="42"/>
      <c r="C10705" s="2"/>
      <c r="E10705" s="2"/>
    </row>
    <row r="10706" spans="2:5" x14ac:dyDescent="0.35">
      <c r="B10706" s="42"/>
      <c r="C10706" s="2"/>
      <c r="E10706" s="2"/>
    </row>
    <row r="10707" spans="2:5" x14ac:dyDescent="0.35">
      <c r="B10707" s="42"/>
      <c r="C10707" s="2"/>
      <c r="E10707" s="2"/>
    </row>
    <row r="10708" spans="2:5" x14ac:dyDescent="0.35">
      <c r="B10708" s="42"/>
      <c r="C10708" s="2"/>
      <c r="E10708" s="2"/>
    </row>
    <row r="10709" spans="2:5" x14ac:dyDescent="0.35">
      <c r="B10709" s="42"/>
      <c r="C10709" s="2"/>
      <c r="E10709" s="2"/>
    </row>
    <row r="10710" spans="2:5" x14ac:dyDescent="0.35">
      <c r="B10710" s="42"/>
      <c r="C10710" s="2"/>
      <c r="E10710" s="2"/>
    </row>
    <row r="10711" spans="2:5" x14ac:dyDescent="0.35">
      <c r="B10711" s="42"/>
      <c r="C10711" s="2"/>
      <c r="E10711" s="2"/>
    </row>
    <row r="10712" spans="2:5" x14ac:dyDescent="0.35">
      <c r="B10712" s="42"/>
      <c r="C10712" s="2"/>
      <c r="E10712" s="2"/>
    </row>
    <row r="10713" spans="2:5" x14ac:dyDescent="0.35">
      <c r="B10713" s="42"/>
      <c r="C10713" s="2"/>
      <c r="E10713" s="2"/>
    </row>
    <row r="10714" spans="2:5" x14ac:dyDescent="0.35">
      <c r="B10714" s="42"/>
      <c r="C10714" s="2"/>
      <c r="E10714" s="2"/>
    </row>
    <row r="10715" spans="2:5" x14ac:dyDescent="0.35">
      <c r="B10715" s="42"/>
      <c r="C10715" s="2"/>
      <c r="E10715" s="2"/>
    </row>
    <row r="10716" spans="2:5" x14ac:dyDescent="0.35">
      <c r="B10716" s="42"/>
      <c r="C10716" s="2"/>
      <c r="E10716" s="2"/>
    </row>
    <row r="10717" spans="2:5" x14ac:dyDescent="0.35">
      <c r="B10717" s="42"/>
      <c r="C10717" s="2"/>
      <c r="E10717" s="2"/>
    </row>
    <row r="10718" spans="2:5" x14ac:dyDescent="0.35">
      <c r="B10718" s="42"/>
      <c r="C10718" s="2"/>
      <c r="E10718" s="2"/>
    </row>
    <row r="10719" spans="2:5" x14ac:dyDescent="0.35">
      <c r="B10719" s="42"/>
      <c r="C10719" s="2"/>
      <c r="E10719" s="2"/>
    </row>
    <row r="10720" spans="2:5" x14ac:dyDescent="0.35">
      <c r="B10720" s="42"/>
      <c r="C10720" s="2"/>
      <c r="E10720" s="2"/>
    </row>
    <row r="10721" spans="2:5" x14ac:dyDescent="0.35">
      <c r="B10721" s="42"/>
      <c r="C10721" s="2"/>
      <c r="E10721" s="2"/>
    </row>
    <row r="10722" spans="2:5" x14ac:dyDescent="0.35">
      <c r="B10722" s="42"/>
      <c r="C10722" s="2"/>
      <c r="E10722" s="2"/>
    </row>
    <row r="10723" spans="2:5" x14ac:dyDescent="0.35">
      <c r="B10723" s="42"/>
      <c r="C10723" s="2"/>
      <c r="E10723" s="2"/>
    </row>
    <row r="10724" spans="2:5" x14ac:dyDescent="0.35">
      <c r="B10724" s="42"/>
      <c r="C10724" s="2"/>
      <c r="E10724" s="2"/>
    </row>
    <row r="10725" spans="2:5" x14ac:dyDescent="0.35">
      <c r="B10725" s="42"/>
      <c r="C10725" s="2"/>
      <c r="E10725" s="2"/>
    </row>
    <row r="10726" spans="2:5" x14ac:dyDescent="0.35">
      <c r="B10726" s="42"/>
      <c r="C10726" s="2"/>
      <c r="E10726" s="2"/>
    </row>
    <row r="10727" spans="2:5" x14ac:dyDescent="0.35">
      <c r="B10727" s="42"/>
      <c r="C10727" s="2"/>
      <c r="E10727" s="2"/>
    </row>
    <row r="10728" spans="2:5" x14ac:dyDescent="0.35">
      <c r="B10728" s="42"/>
      <c r="C10728" s="2"/>
      <c r="E10728" s="2"/>
    </row>
    <row r="10729" spans="2:5" x14ac:dyDescent="0.35">
      <c r="B10729" s="42"/>
      <c r="C10729" s="2"/>
      <c r="E10729" s="2"/>
    </row>
    <row r="10730" spans="2:5" x14ac:dyDescent="0.35">
      <c r="B10730" s="42"/>
      <c r="C10730" s="2"/>
      <c r="E10730" s="2"/>
    </row>
    <row r="10731" spans="2:5" x14ac:dyDescent="0.35">
      <c r="B10731" s="42"/>
      <c r="C10731" s="2"/>
      <c r="E10731" s="2"/>
    </row>
    <row r="10732" spans="2:5" x14ac:dyDescent="0.35">
      <c r="B10732" s="42"/>
      <c r="C10732" s="2"/>
      <c r="E10732" s="2"/>
    </row>
    <row r="10733" spans="2:5" x14ac:dyDescent="0.35">
      <c r="B10733" s="42"/>
      <c r="C10733" s="2"/>
      <c r="E10733" s="2"/>
    </row>
    <row r="10734" spans="2:5" x14ac:dyDescent="0.35">
      <c r="B10734" s="42"/>
      <c r="C10734" s="2"/>
      <c r="E10734" s="2"/>
    </row>
    <row r="10735" spans="2:5" x14ac:dyDescent="0.35">
      <c r="B10735" s="42"/>
      <c r="C10735" s="2"/>
      <c r="E10735" s="2"/>
    </row>
    <row r="10736" spans="2:5" x14ac:dyDescent="0.35">
      <c r="B10736" s="42"/>
      <c r="C10736" s="2"/>
      <c r="E10736" s="2"/>
    </row>
    <row r="10737" spans="2:5" x14ac:dyDescent="0.35">
      <c r="B10737" s="42"/>
      <c r="C10737" s="2"/>
      <c r="E10737" s="2"/>
    </row>
    <row r="10738" spans="2:5" x14ac:dyDescent="0.35">
      <c r="B10738" s="42"/>
      <c r="C10738" s="2"/>
      <c r="E10738" s="2"/>
    </row>
    <row r="10739" spans="2:5" x14ac:dyDescent="0.35">
      <c r="B10739" s="42"/>
      <c r="C10739" s="2"/>
      <c r="E10739" s="2"/>
    </row>
    <row r="10740" spans="2:5" x14ac:dyDescent="0.35">
      <c r="B10740" s="42"/>
      <c r="C10740" s="2"/>
      <c r="E10740" s="2"/>
    </row>
    <row r="10741" spans="2:5" x14ac:dyDescent="0.35">
      <c r="B10741" s="42"/>
      <c r="C10741" s="2"/>
      <c r="E10741" s="2"/>
    </row>
    <row r="10742" spans="2:5" x14ac:dyDescent="0.35">
      <c r="B10742" s="42"/>
      <c r="C10742" s="2"/>
      <c r="E10742" s="2"/>
    </row>
    <row r="10743" spans="2:5" x14ac:dyDescent="0.35">
      <c r="B10743" s="42"/>
      <c r="C10743" s="2"/>
      <c r="E10743" s="2"/>
    </row>
    <row r="10744" spans="2:5" x14ac:dyDescent="0.35">
      <c r="B10744" s="42"/>
      <c r="C10744" s="2"/>
      <c r="E10744" s="2"/>
    </row>
    <row r="10745" spans="2:5" x14ac:dyDescent="0.35">
      <c r="B10745" s="42"/>
      <c r="C10745" s="2"/>
      <c r="E10745" s="2"/>
    </row>
    <row r="10746" spans="2:5" x14ac:dyDescent="0.35">
      <c r="B10746" s="42"/>
      <c r="C10746" s="2"/>
      <c r="E10746" s="2"/>
    </row>
    <row r="10747" spans="2:5" x14ac:dyDescent="0.35">
      <c r="B10747" s="42"/>
      <c r="C10747" s="2"/>
      <c r="E10747" s="2"/>
    </row>
    <row r="10748" spans="2:5" x14ac:dyDescent="0.35">
      <c r="B10748" s="42"/>
      <c r="C10748" s="2"/>
      <c r="E10748" s="2"/>
    </row>
    <row r="10749" spans="2:5" x14ac:dyDescent="0.35">
      <c r="B10749" s="42"/>
      <c r="C10749" s="2"/>
      <c r="E10749" s="2"/>
    </row>
    <row r="10750" spans="2:5" x14ac:dyDescent="0.35">
      <c r="B10750" s="42"/>
      <c r="C10750" s="2"/>
      <c r="E10750" s="2"/>
    </row>
    <row r="10751" spans="2:5" x14ac:dyDescent="0.35">
      <c r="B10751" s="42"/>
      <c r="C10751" s="2"/>
      <c r="E10751" s="2"/>
    </row>
    <row r="10752" spans="2:5" x14ac:dyDescent="0.35">
      <c r="B10752" s="42"/>
      <c r="C10752" s="2"/>
      <c r="E10752" s="2"/>
    </row>
    <row r="10753" spans="2:5" x14ac:dyDescent="0.35">
      <c r="B10753" s="42"/>
      <c r="C10753" s="2"/>
      <c r="E10753" s="2"/>
    </row>
    <row r="10754" spans="2:5" x14ac:dyDescent="0.35">
      <c r="B10754" s="42"/>
      <c r="C10754" s="2"/>
      <c r="E10754" s="2"/>
    </row>
    <row r="10755" spans="2:5" x14ac:dyDescent="0.35">
      <c r="B10755" s="42"/>
      <c r="C10755" s="2"/>
      <c r="E10755" s="2"/>
    </row>
    <row r="10756" spans="2:5" x14ac:dyDescent="0.35">
      <c r="B10756" s="42"/>
      <c r="C10756" s="2"/>
      <c r="E10756" s="2"/>
    </row>
    <row r="10757" spans="2:5" x14ac:dyDescent="0.35">
      <c r="B10757" s="42"/>
      <c r="C10757" s="2"/>
      <c r="E10757" s="2"/>
    </row>
    <row r="10758" spans="2:5" x14ac:dyDescent="0.35">
      <c r="B10758" s="42"/>
      <c r="C10758" s="2"/>
      <c r="E10758" s="2"/>
    </row>
    <row r="10759" spans="2:5" x14ac:dyDescent="0.35">
      <c r="B10759" s="42"/>
      <c r="C10759" s="2"/>
      <c r="E10759" s="2"/>
    </row>
    <row r="10760" spans="2:5" x14ac:dyDescent="0.35">
      <c r="B10760" s="42"/>
      <c r="C10760" s="2"/>
      <c r="E10760" s="2"/>
    </row>
    <row r="10761" spans="2:5" x14ac:dyDescent="0.35">
      <c r="B10761" s="42"/>
      <c r="C10761" s="2"/>
      <c r="E10761" s="2"/>
    </row>
    <row r="10762" spans="2:5" x14ac:dyDescent="0.35">
      <c r="B10762" s="42"/>
      <c r="C10762" s="2"/>
      <c r="E10762" s="2"/>
    </row>
    <row r="10763" spans="2:5" x14ac:dyDescent="0.35">
      <c r="B10763" s="42"/>
      <c r="C10763" s="2"/>
      <c r="E10763" s="2"/>
    </row>
    <row r="10764" spans="2:5" x14ac:dyDescent="0.35">
      <c r="B10764" s="42"/>
      <c r="C10764" s="2"/>
      <c r="E10764" s="2"/>
    </row>
    <row r="10765" spans="2:5" x14ac:dyDescent="0.35">
      <c r="B10765" s="42"/>
      <c r="C10765" s="2"/>
      <c r="E10765" s="2"/>
    </row>
    <row r="10766" spans="2:5" x14ac:dyDescent="0.35">
      <c r="B10766" s="42"/>
      <c r="C10766" s="2"/>
      <c r="E10766" s="2"/>
    </row>
    <row r="10767" spans="2:5" x14ac:dyDescent="0.35">
      <c r="B10767" s="42"/>
      <c r="C10767" s="2"/>
      <c r="E10767" s="2"/>
    </row>
    <row r="10768" spans="2:5" x14ac:dyDescent="0.35">
      <c r="B10768" s="42"/>
      <c r="C10768" s="2"/>
      <c r="E10768" s="2"/>
    </row>
    <row r="10769" spans="2:5" x14ac:dyDescent="0.35">
      <c r="B10769" s="42"/>
      <c r="C10769" s="2"/>
      <c r="E10769" s="2"/>
    </row>
    <row r="10770" spans="2:5" x14ac:dyDescent="0.35">
      <c r="B10770" s="42"/>
      <c r="C10770" s="2"/>
      <c r="E10770" s="2"/>
    </row>
    <row r="10771" spans="2:5" x14ac:dyDescent="0.35">
      <c r="B10771" s="42"/>
      <c r="C10771" s="2"/>
      <c r="E10771" s="2"/>
    </row>
    <row r="10772" spans="2:5" x14ac:dyDescent="0.35">
      <c r="B10772" s="42"/>
      <c r="C10772" s="2"/>
      <c r="E10772" s="2"/>
    </row>
    <row r="10773" spans="2:5" x14ac:dyDescent="0.35">
      <c r="B10773" s="42"/>
      <c r="C10773" s="2"/>
      <c r="E10773" s="2"/>
    </row>
    <row r="10774" spans="2:5" x14ac:dyDescent="0.35">
      <c r="B10774" s="42"/>
      <c r="C10774" s="2"/>
      <c r="E10774" s="2"/>
    </row>
    <row r="10775" spans="2:5" x14ac:dyDescent="0.35">
      <c r="B10775" s="42"/>
      <c r="C10775" s="2"/>
      <c r="E10775" s="2"/>
    </row>
    <row r="10776" spans="2:5" x14ac:dyDescent="0.35">
      <c r="B10776" s="42"/>
      <c r="C10776" s="2"/>
      <c r="E10776" s="2"/>
    </row>
    <row r="10777" spans="2:5" x14ac:dyDescent="0.35">
      <c r="B10777" s="42"/>
      <c r="C10777" s="2"/>
      <c r="E10777" s="2"/>
    </row>
    <row r="10778" spans="2:5" x14ac:dyDescent="0.35">
      <c r="B10778" s="42"/>
      <c r="C10778" s="2"/>
      <c r="E10778" s="2"/>
    </row>
    <row r="10779" spans="2:5" x14ac:dyDescent="0.35">
      <c r="B10779" s="42"/>
      <c r="C10779" s="2"/>
      <c r="E10779" s="2"/>
    </row>
    <row r="10780" spans="2:5" x14ac:dyDescent="0.35">
      <c r="B10780" s="42"/>
      <c r="C10780" s="2"/>
      <c r="E10780" s="2"/>
    </row>
    <row r="10781" spans="2:5" x14ac:dyDescent="0.35">
      <c r="B10781" s="42"/>
      <c r="C10781" s="2"/>
      <c r="E10781" s="2"/>
    </row>
    <row r="10782" spans="2:5" x14ac:dyDescent="0.35">
      <c r="B10782" s="42"/>
      <c r="C10782" s="2"/>
      <c r="E10782" s="2"/>
    </row>
    <row r="10783" spans="2:5" x14ac:dyDescent="0.35">
      <c r="B10783" s="42"/>
      <c r="C10783" s="2"/>
      <c r="E10783" s="2"/>
    </row>
    <row r="10784" spans="2:5" x14ac:dyDescent="0.35">
      <c r="B10784" s="42"/>
      <c r="C10784" s="2"/>
      <c r="E10784" s="2"/>
    </row>
    <row r="10785" spans="2:5" x14ac:dyDescent="0.35">
      <c r="B10785" s="42"/>
      <c r="C10785" s="2"/>
      <c r="E10785" s="2"/>
    </row>
    <row r="10786" spans="2:5" x14ac:dyDescent="0.35">
      <c r="B10786" s="42"/>
      <c r="C10786" s="2"/>
      <c r="E10786" s="2"/>
    </row>
    <row r="10787" spans="2:5" x14ac:dyDescent="0.35">
      <c r="B10787" s="42"/>
      <c r="C10787" s="2"/>
      <c r="E10787" s="2"/>
    </row>
    <row r="10788" spans="2:5" x14ac:dyDescent="0.35">
      <c r="B10788" s="42"/>
      <c r="C10788" s="2"/>
      <c r="E10788" s="2"/>
    </row>
    <row r="10789" spans="2:5" x14ac:dyDescent="0.35">
      <c r="B10789" s="42"/>
      <c r="C10789" s="2"/>
      <c r="E10789" s="2"/>
    </row>
    <row r="10790" spans="2:5" x14ac:dyDescent="0.35">
      <c r="B10790" s="42"/>
      <c r="C10790" s="2"/>
      <c r="E10790" s="2"/>
    </row>
    <row r="10791" spans="2:5" x14ac:dyDescent="0.35">
      <c r="B10791" s="42"/>
      <c r="C10791" s="2"/>
      <c r="E10791" s="2"/>
    </row>
    <row r="10792" spans="2:5" x14ac:dyDescent="0.35">
      <c r="B10792" s="42"/>
      <c r="C10792" s="2"/>
      <c r="E10792" s="2"/>
    </row>
    <row r="10793" spans="2:5" x14ac:dyDescent="0.35">
      <c r="B10793" s="42"/>
      <c r="C10793" s="2"/>
      <c r="E10793" s="2"/>
    </row>
    <row r="10794" spans="2:5" x14ac:dyDescent="0.35">
      <c r="B10794" s="42"/>
      <c r="C10794" s="2"/>
      <c r="E10794" s="2"/>
    </row>
    <row r="10795" spans="2:5" x14ac:dyDescent="0.35">
      <c r="B10795" s="42"/>
      <c r="C10795" s="2"/>
      <c r="E10795" s="2"/>
    </row>
    <row r="10796" spans="2:5" x14ac:dyDescent="0.35">
      <c r="B10796" s="42"/>
      <c r="C10796" s="2"/>
      <c r="E10796" s="2"/>
    </row>
    <row r="10797" spans="2:5" x14ac:dyDescent="0.35">
      <c r="B10797" s="42"/>
      <c r="C10797" s="2"/>
      <c r="E10797" s="2"/>
    </row>
    <row r="10798" spans="2:5" x14ac:dyDescent="0.35">
      <c r="B10798" s="42"/>
      <c r="C10798" s="2"/>
      <c r="E10798" s="2"/>
    </row>
    <row r="10799" spans="2:5" x14ac:dyDescent="0.35">
      <c r="B10799" s="42"/>
      <c r="C10799" s="2"/>
      <c r="E10799" s="2"/>
    </row>
    <row r="10800" spans="2:5" x14ac:dyDescent="0.35">
      <c r="B10800" s="42"/>
      <c r="C10800" s="2"/>
      <c r="E10800" s="2"/>
    </row>
    <row r="10801" spans="2:5" x14ac:dyDescent="0.35">
      <c r="B10801" s="42"/>
      <c r="C10801" s="2"/>
      <c r="E10801" s="2"/>
    </row>
    <row r="10802" spans="2:5" x14ac:dyDescent="0.35">
      <c r="B10802" s="42"/>
      <c r="C10802" s="2"/>
      <c r="E10802" s="2"/>
    </row>
    <row r="10803" spans="2:5" x14ac:dyDescent="0.35">
      <c r="B10803" s="42"/>
      <c r="C10803" s="2"/>
      <c r="E10803" s="2"/>
    </row>
    <row r="10804" spans="2:5" x14ac:dyDescent="0.35">
      <c r="B10804" s="42"/>
      <c r="C10804" s="2"/>
      <c r="E10804" s="2"/>
    </row>
    <row r="10805" spans="2:5" x14ac:dyDescent="0.35">
      <c r="B10805" s="42"/>
      <c r="C10805" s="2"/>
      <c r="E10805" s="2"/>
    </row>
    <row r="10806" spans="2:5" x14ac:dyDescent="0.35">
      <c r="B10806" s="42"/>
      <c r="C10806" s="2"/>
      <c r="E10806" s="2"/>
    </row>
    <row r="10807" spans="2:5" x14ac:dyDescent="0.35">
      <c r="B10807" s="42"/>
      <c r="C10807" s="2"/>
      <c r="E10807" s="2"/>
    </row>
    <row r="10808" spans="2:5" x14ac:dyDescent="0.35">
      <c r="B10808" s="42"/>
      <c r="C10808" s="2"/>
      <c r="E10808" s="2"/>
    </row>
    <row r="10809" spans="2:5" x14ac:dyDescent="0.35">
      <c r="B10809" s="42"/>
      <c r="C10809" s="2"/>
      <c r="E10809" s="2"/>
    </row>
    <row r="10810" spans="2:5" x14ac:dyDescent="0.35">
      <c r="B10810" s="42"/>
      <c r="C10810" s="2"/>
      <c r="E10810" s="2"/>
    </row>
    <row r="10811" spans="2:5" x14ac:dyDescent="0.35">
      <c r="B10811" s="42"/>
      <c r="C10811" s="2"/>
      <c r="E10811" s="2"/>
    </row>
    <row r="10812" spans="2:5" x14ac:dyDescent="0.35">
      <c r="B10812" s="42"/>
      <c r="C10812" s="2"/>
      <c r="E10812" s="2"/>
    </row>
    <row r="10813" spans="2:5" x14ac:dyDescent="0.35">
      <c r="B10813" s="42"/>
      <c r="C10813" s="2"/>
      <c r="E10813" s="2"/>
    </row>
    <row r="10814" spans="2:5" x14ac:dyDescent="0.35">
      <c r="B10814" s="42"/>
      <c r="C10814" s="2"/>
      <c r="E10814" s="2"/>
    </row>
    <row r="10815" spans="2:5" x14ac:dyDescent="0.35">
      <c r="B10815" s="42"/>
      <c r="C10815" s="2"/>
      <c r="E10815" s="2"/>
    </row>
    <row r="10816" spans="2:5" x14ac:dyDescent="0.35">
      <c r="B10816" s="42"/>
      <c r="C10816" s="2"/>
      <c r="E10816" s="2"/>
    </row>
    <row r="10817" spans="2:5" x14ac:dyDescent="0.35">
      <c r="B10817" s="42"/>
      <c r="C10817" s="2"/>
      <c r="E10817" s="2"/>
    </row>
    <row r="10818" spans="2:5" x14ac:dyDescent="0.35">
      <c r="B10818" s="42"/>
      <c r="C10818" s="2"/>
      <c r="E10818" s="2"/>
    </row>
    <row r="10819" spans="2:5" x14ac:dyDescent="0.35">
      <c r="B10819" s="42"/>
      <c r="C10819" s="2"/>
      <c r="E10819" s="2"/>
    </row>
    <row r="10820" spans="2:5" x14ac:dyDescent="0.35">
      <c r="B10820" s="42"/>
      <c r="C10820" s="2"/>
      <c r="E10820" s="2"/>
    </row>
    <row r="10821" spans="2:5" x14ac:dyDescent="0.35">
      <c r="B10821" s="42"/>
      <c r="C10821" s="2"/>
      <c r="E10821" s="2"/>
    </row>
    <row r="10822" spans="2:5" x14ac:dyDescent="0.35">
      <c r="B10822" s="42"/>
      <c r="C10822" s="2"/>
      <c r="E10822" s="2"/>
    </row>
    <row r="10823" spans="2:5" x14ac:dyDescent="0.35">
      <c r="B10823" s="42"/>
      <c r="C10823" s="2"/>
      <c r="E10823" s="2"/>
    </row>
    <row r="10824" spans="2:5" x14ac:dyDescent="0.35">
      <c r="B10824" s="42"/>
      <c r="C10824" s="2"/>
      <c r="E10824" s="2"/>
    </row>
    <row r="10825" spans="2:5" x14ac:dyDescent="0.35">
      <c r="B10825" s="42"/>
      <c r="C10825" s="2"/>
      <c r="E10825" s="2"/>
    </row>
    <row r="10826" spans="2:5" x14ac:dyDescent="0.35">
      <c r="B10826" s="42"/>
      <c r="C10826" s="2"/>
      <c r="E10826" s="2"/>
    </row>
    <row r="10827" spans="2:5" x14ac:dyDescent="0.35">
      <c r="B10827" s="42"/>
      <c r="C10827" s="2"/>
      <c r="E10827" s="2"/>
    </row>
    <row r="10828" spans="2:5" x14ac:dyDescent="0.35">
      <c r="B10828" s="42"/>
      <c r="C10828" s="2"/>
      <c r="E10828" s="2"/>
    </row>
    <row r="10829" spans="2:5" x14ac:dyDescent="0.35">
      <c r="B10829" s="42"/>
      <c r="C10829" s="2"/>
      <c r="E10829" s="2"/>
    </row>
    <row r="10830" spans="2:5" x14ac:dyDescent="0.35">
      <c r="B10830" s="42"/>
      <c r="C10830" s="2"/>
      <c r="E10830" s="2"/>
    </row>
    <row r="10831" spans="2:5" x14ac:dyDescent="0.35">
      <c r="B10831" s="42"/>
      <c r="C10831" s="2"/>
      <c r="E10831" s="2"/>
    </row>
    <row r="10832" spans="2:5" x14ac:dyDescent="0.35">
      <c r="B10832" s="42"/>
      <c r="C10832" s="2"/>
      <c r="E10832" s="2"/>
    </row>
    <row r="10833" spans="2:5" x14ac:dyDescent="0.35">
      <c r="B10833" s="42"/>
      <c r="C10833" s="2"/>
      <c r="E10833" s="2"/>
    </row>
    <row r="10834" spans="2:5" x14ac:dyDescent="0.35">
      <c r="B10834" s="42"/>
      <c r="C10834" s="2"/>
      <c r="E10834" s="2"/>
    </row>
    <row r="10835" spans="2:5" x14ac:dyDescent="0.35">
      <c r="B10835" s="42"/>
      <c r="C10835" s="2"/>
      <c r="E10835" s="2"/>
    </row>
    <row r="10836" spans="2:5" x14ac:dyDescent="0.35">
      <c r="B10836" s="42"/>
      <c r="C10836" s="2"/>
      <c r="E10836" s="2"/>
    </row>
    <row r="10837" spans="2:5" x14ac:dyDescent="0.35">
      <c r="B10837" s="42"/>
      <c r="C10837" s="2"/>
      <c r="E10837" s="2"/>
    </row>
    <row r="10838" spans="2:5" x14ac:dyDescent="0.35">
      <c r="B10838" s="42"/>
      <c r="C10838" s="2"/>
      <c r="E10838" s="2"/>
    </row>
    <row r="10839" spans="2:5" x14ac:dyDescent="0.35">
      <c r="B10839" s="42"/>
      <c r="C10839" s="2"/>
      <c r="E10839" s="2"/>
    </row>
    <row r="10840" spans="2:5" x14ac:dyDescent="0.35">
      <c r="B10840" s="42"/>
      <c r="C10840" s="2"/>
      <c r="E10840" s="2"/>
    </row>
    <row r="10841" spans="2:5" x14ac:dyDescent="0.35">
      <c r="B10841" s="42"/>
      <c r="C10841" s="2"/>
      <c r="E10841" s="2"/>
    </row>
    <row r="10842" spans="2:5" x14ac:dyDescent="0.35">
      <c r="B10842" s="42"/>
      <c r="C10842" s="2"/>
      <c r="E10842" s="2"/>
    </row>
    <row r="10843" spans="2:5" x14ac:dyDescent="0.35">
      <c r="B10843" s="42"/>
      <c r="C10843" s="2"/>
      <c r="E10843" s="2"/>
    </row>
    <row r="10844" spans="2:5" x14ac:dyDescent="0.35">
      <c r="B10844" s="42"/>
      <c r="C10844" s="2"/>
      <c r="E10844" s="2"/>
    </row>
    <row r="10845" spans="2:5" x14ac:dyDescent="0.35">
      <c r="B10845" s="42"/>
      <c r="C10845" s="2"/>
      <c r="E10845" s="2"/>
    </row>
    <row r="10846" spans="2:5" x14ac:dyDescent="0.35">
      <c r="B10846" s="42"/>
      <c r="C10846" s="2"/>
      <c r="E10846" s="2"/>
    </row>
    <row r="10847" spans="2:5" x14ac:dyDescent="0.35">
      <c r="B10847" s="42"/>
      <c r="C10847" s="2"/>
      <c r="E10847" s="2"/>
    </row>
    <row r="10848" spans="2:5" x14ac:dyDescent="0.35">
      <c r="B10848" s="42"/>
      <c r="C10848" s="2"/>
      <c r="E10848" s="2"/>
    </row>
    <row r="10849" spans="2:5" x14ac:dyDescent="0.35">
      <c r="B10849" s="42"/>
      <c r="C10849" s="2"/>
      <c r="E10849" s="2"/>
    </row>
    <row r="10850" spans="2:5" x14ac:dyDescent="0.35">
      <c r="B10850" s="42"/>
      <c r="C10850" s="2"/>
      <c r="E10850" s="2"/>
    </row>
    <row r="10851" spans="2:5" x14ac:dyDescent="0.35">
      <c r="B10851" s="42"/>
      <c r="C10851" s="2"/>
      <c r="E10851" s="2"/>
    </row>
    <row r="10852" spans="2:5" x14ac:dyDescent="0.35">
      <c r="B10852" s="42"/>
      <c r="C10852" s="2"/>
      <c r="E10852" s="2"/>
    </row>
    <row r="10853" spans="2:5" x14ac:dyDescent="0.35">
      <c r="B10853" s="42"/>
      <c r="C10853" s="2"/>
      <c r="E10853" s="2"/>
    </row>
    <row r="10854" spans="2:5" x14ac:dyDescent="0.35">
      <c r="B10854" s="42"/>
      <c r="C10854" s="2"/>
      <c r="E10854" s="2"/>
    </row>
    <row r="10855" spans="2:5" x14ac:dyDescent="0.35">
      <c r="B10855" s="42"/>
      <c r="C10855" s="2"/>
      <c r="E10855" s="2"/>
    </row>
    <row r="10856" spans="2:5" x14ac:dyDescent="0.35">
      <c r="B10856" s="42"/>
      <c r="C10856" s="2"/>
      <c r="E10856" s="2"/>
    </row>
    <row r="10857" spans="2:5" x14ac:dyDescent="0.35">
      <c r="B10857" s="42"/>
      <c r="C10857" s="2"/>
      <c r="E10857" s="2"/>
    </row>
    <row r="10858" spans="2:5" x14ac:dyDescent="0.35">
      <c r="B10858" s="42"/>
      <c r="C10858" s="2"/>
      <c r="E10858" s="2"/>
    </row>
    <row r="10859" spans="2:5" x14ac:dyDescent="0.35">
      <c r="B10859" s="42"/>
      <c r="C10859" s="2"/>
      <c r="E10859" s="2"/>
    </row>
    <row r="10860" spans="2:5" x14ac:dyDescent="0.35">
      <c r="B10860" s="42"/>
      <c r="C10860" s="2"/>
      <c r="E10860" s="2"/>
    </row>
    <row r="10861" spans="2:5" x14ac:dyDescent="0.35">
      <c r="B10861" s="42"/>
      <c r="C10861" s="2"/>
      <c r="E10861" s="2"/>
    </row>
    <row r="10862" spans="2:5" x14ac:dyDescent="0.35">
      <c r="B10862" s="42"/>
      <c r="C10862" s="2"/>
      <c r="E10862" s="2"/>
    </row>
    <row r="10863" spans="2:5" x14ac:dyDescent="0.35">
      <c r="B10863" s="42"/>
      <c r="C10863" s="2"/>
      <c r="E10863" s="2"/>
    </row>
    <row r="10864" spans="2:5" x14ac:dyDescent="0.35">
      <c r="B10864" s="42"/>
      <c r="C10864" s="2"/>
      <c r="E10864" s="2"/>
    </row>
    <row r="10865" spans="2:5" x14ac:dyDescent="0.35">
      <c r="B10865" s="42"/>
      <c r="C10865" s="2"/>
      <c r="E10865" s="2"/>
    </row>
    <row r="10866" spans="2:5" x14ac:dyDescent="0.35">
      <c r="B10866" s="42"/>
      <c r="C10866" s="2"/>
      <c r="E10866" s="2"/>
    </row>
    <row r="10867" spans="2:5" x14ac:dyDescent="0.35">
      <c r="B10867" s="42"/>
      <c r="C10867" s="2"/>
      <c r="E10867" s="2"/>
    </row>
    <row r="10868" spans="2:5" x14ac:dyDescent="0.35">
      <c r="B10868" s="42"/>
      <c r="C10868" s="2"/>
      <c r="E10868" s="2"/>
    </row>
    <row r="10869" spans="2:5" x14ac:dyDescent="0.35">
      <c r="B10869" s="42"/>
      <c r="C10869" s="2"/>
      <c r="E10869" s="2"/>
    </row>
    <row r="10870" spans="2:5" x14ac:dyDescent="0.35">
      <c r="B10870" s="42"/>
      <c r="C10870" s="2"/>
      <c r="E10870" s="2"/>
    </row>
    <row r="10871" spans="2:5" x14ac:dyDescent="0.35">
      <c r="B10871" s="42"/>
      <c r="C10871" s="2"/>
      <c r="E10871" s="2"/>
    </row>
    <row r="10872" spans="2:5" x14ac:dyDescent="0.35">
      <c r="B10872" s="42"/>
      <c r="C10872" s="2"/>
      <c r="E10872" s="2"/>
    </row>
    <row r="10873" spans="2:5" x14ac:dyDescent="0.35">
      <c r="B10873" s="42"/>
      <c r="C10873" s="2"/>
      <c r="E10873" s="2"/>
    </row>
    <row r="10874" spans="2:5" x14ac:dyDescent="0.35">
      <c r="B10874" s="42"/>
      <c r="C10874" s="2"/>
      <c r="E10874" s="2"/>
    </row>
    <row r="10875" spans="2:5" x14ac:dyDescent="0.35">
      <c r="B10875" s="42"/>
      <c r="C10875" s="2"/>
      <c r="E10875" s="2"/>
    </row>
    <row r="10876" spans="2:5" x14ac:dyDescent="0.35">
      <c r="B10876" s="42"/>
      <c r="C10876" s="2"/>
      <c r="E10876" s="2"/>
    </row>
    <row r="10877" spans="2:5" x14ac:dyDescent="0.35">
      <c r="B10877" s="42"/>
      <c r="C10877" s="2"/>
      <c r="E10877" s="2"/>
    </row>
    <row r="10878" spans="2:5" x14ac:dyDescent="0.35">
      <c r="B10878" s="42"/>
      <c r="C10878" s="2"/>
      <c r="E10878" s="2"/>
    </row>
    <row r="10879" spans="2:5" x14ac:dyDescent="0.35">
      <c r="B10879" s="42"/>
      <c r="C10879" s="2"/>
      <c r="E10879" s="2"/>
    </row>
    <row r="10880" spans="2:5" x14ac:dyDescent="0.35">
      <c r="B10880" s="42"/>
      <c r="C10880" s="2"/>
      <c r="E10880" s="2"/>
    </row>
    <row r="10881" spans="2:5" x14ac:dyDescent="0.35">
      <c r="B10881" s="42"/>
      <c r="C10881" s="2"/>
      <c r="E10881" s="2"/>
    </row>
    <row r="10882" spans="2:5" x14ac:dyDescent="0.35">
      <c r="B10882" s="42"/>
      <c r="C10882" s="2"/>
      <c r="E10882" s="2"/>
    </row>
    <row r="10883" spans="2:5" x14ac:dyDescent="0.35">
      <c r="B10883" s="42"/>
      <c r="C10883" s="2"/>
      <c r="E10883" s="2"/>
    </row>
    <row r="10884" spans="2:5" x14ac:dyDescent="0.35">
      <c r="B10884" s="42"/>
      <c r="C10884" s="2"/>
      <c r="E10884" s="2"/>
    </row>
    <row r="10885" spans="2:5" x14ac:dyDescent="0.35">
      <c r="B10885" s="42"/>
      <c r="C10885" s="2"/>
      <c r="E10885" s="2"/>
    </row>
    <row r="10886" spans="2:5" x14ac:dyDescent="0.35">
      <c r="B10886" s="42"/>
      <c r="C10886" s="2"/>
      <c r="E10886" s="2"/>
    </row>
    <row r="10887" spans="2:5" x14ac:dyDescent="0.35">
      <c r="B10887" s="42"/>
      <c r="C10887" s="2"/>
      <c r="E10887" s="2"/>
    </row>
    <row r="10888" spans="2:5" x14ac:dyDescent="0.35">
      <c r="B10888" s="42"/>
      <c r="C10888" s="2"/>
      <c r="E10888" s="2"/>
    </row>
    <row r="10889" spans="2:5" x14ac:dyDescent="0.35">
      <c r="B10889" s="42"/>
      <c r="C10889" s="2"/>
      <c r="E10889" s="2"/>
    </row>
    <row r="10890" spans="2:5" x14ac:dyDescent="0.35">
      <c r="B10890" s="42"/>
      <c r="C10890" s="2"/>
      <c r="E10890" s="2"/>
    </row>
    <row r="10891" spans="2:5" x14ac:dyDescent="0.35">
      <c r="B10891" s="42"/>
      <c r="C10891" s="2"/>
      <c r="E10891" s="2"/>
    </row>
    <row r="10892" spans="2:5" x14ac:dyDescent="0.35">
      <c r="B10892" s="42"/>
      <c r="C10892" s="2"/>
      <c r="E10892" s="2"/>
    </row>
    <row r="10893" spans="2:5" x14ac:dyDescent="0.35">
      <c r="B10893" s="42"/>
      <c r="C10893" s="2"/>
      <c r="E10893" s="2"/>
    </row>
    <row r="10894" spans="2:5" x14ac:dyDescent="0.35">
      <c r="B10894" s="42"/>
      <c r="C10894" s="2"/>
      <c r="E10894" s="2"/>
    </row>
    <row r="10895" spans="2:5" x14ac:dyDescent="0.35">
      <c r="B10895" s="42"/>
      <c r="C10895" s="2"/>
      <c r="E10895" s="2"/>
    </row>
    <row r="10896" spans="2:5" x14ac:dyDescent="0.35">
      <c r="B10896" s="42"/>
      <c r="C10896" s="2"/>
      <c r="E10896" s="2"/>
    </row>
    <row r="10897" spans="2:5" x14ac:dyDescent="0.35">
      <c r="B10897" s="42"/>
      <c r="C10897" s="2"/>
      <c r="E10897" s="2"/>
    </row>
    <row r="10898" spans="2:5" x14ac:dyDescent="0.35">
      <c r="B10898" s="42"/>
      <c r="C10898" s="2"/>
      <c r="E10898" s="2"/>
    </row>
    <row r="10899" spans="2:5" x14ac:dyDescent="0.35">
      <c r="B10899" s="42"/>
      <c r="C10899" s="2"/>
      <c r="E10899" s="2"/>
    </row>
    <row r="10900" spans="2:5" x14ac:dyDescent="0.35">
      <c r="B10900" s="42"/>
      <c r="C10900" s="2"/>
      <c r="E10900" s="2"/>
    </row>
    <row r="10901" spans="2:5" x14ac:dyDescent="0.35">
      <c r="B10901" s="42"/>
      <c r="C10901" s="2"/>
      <c r="E10901" s="2"/>
    </row>
    <row r="10902" spans="2:5" x14ac:dyDescent="0.35">
      <c r="B10902" s="42"/>
      <c r="C10902" s="2"/>
      <c r="E10902" s="2"/>
    </row>
    <row r="10903" spans="2:5" x14ac:dyDescent="0.35">
      <c r="B10903" s="42"/>
      <c r="C10903" s="2"/>
      <c r="E10903" s="2"/>
    </row>
    <row r="10904" spans="2:5" x14ac:dyDescent="0.35">
      <c r="B10904" s="42"/>
      <c r="C10904" s="2"/>
      <c r="E10904" s="2"/>
    </row>
    <row r="10905" spans="2:5" x14ac:dyDescent="0.35">
      <c r="B10905" s="42"/>
      <c r="C10905" s="2"/>
      <c r="E10905" s="2"/>
    </row>
    <row r="10906" spans="2:5" x14ac:dyDescent="0.35">
      <c r="B10906" s="42"/>
      <c r="C10906" s="2"/>
      <c r="E10906" s="2"/>
    </row>
    <row r="10907" spans="2:5" x14ac:dyDescent="0.35">
      <c r="B10907" s="42"/>
      <c r="C10907" s="2"/>
      <c r="E10907" s="2"/>
    </row>
    <row r="10908" spans="2:5" x14ac:dyDescent="0.35">
      <c r="B10908" s="42"/>
      <c r="C10908" s="2"/>
      <c r="E10908" s="2"/>
    </row>
    <row r="10909" spans="2:5" x14ac:dyDescent="0.35">
      <c r="B10909" s="42"/>
      <c r="C10909" s="2"/>
      <c r="E10909" s="2"/>
    </row>
    <row r="10910" spans="2:5" x14ac:dyDescent="0.35">
      <c r="B10910" s="42"/>
      <c r="C10910" s="2"/>
      <c r="E10910" s="2"/>
    </row>
    <row r="10911" spans="2:5" x14ac:dyDescent="0.35">
      <c r="B10911" s="42"/>
      <c r="C10911" s="2"/>
      <c r="E10911" s="2"/>
    </row>
    <row r="10912" spans="2:5" x14ac:dyDescent="0.35">
      <c r="B10912" s="42"/>
      <c r="C10912" s="2"/>
      <c r="E10912" s="2"/>
    </row>
    <row r="10913" spans="2:5" x14ac:dyDescent="0.35">
      <c r="B10913" s="42"/>
      <c r="C10913" s="2"/>
      <c r="E10913" s="2"/>
    </row>
    <row r="10914" spans="2:5" x14ac:dyDescent="0.35">
      <c r="B10914" s="42"/>
      <c r="C10914" s="2"/>
      <c r="E10914" s="2"/>
    </row>
    <row r="10915" spans="2:5" x14ac:dyDescent="0.35">
      <c r="B10915" s="42"/>
      <c r="C10915" s="2"/>
      <c r="E10915" s="2"/>
    </row>
    <row r="10916" spans="2:5" x14ac:dyDescent="0.35">
      <c r="B10916" s="42"/>
      <c r="C10916" s="2"/>
      <c r="E10916" s="2"/>
    </row>
    <row r="10917" spans="2:5" x14ac:dyDescent="0.35">
      <c r="B10917" s="42"/>
      <c r="C10917" s="2"/>
      <c r="E10917" s="2"/>
    </row>
    <row r="10918" spans="2:5" x14ac:dyDescent="0.35">
      <c r="B10918" s="42"/>
      <c r="C10918" s="2"/>
      <c r="E10918" s="2"/>
    </row>
    <row r="10919" spans="2:5" x14ac:dyDescent="0.35">
      <c r="B10919" s="42"/>
      <c r="C10919" s="2"/>
      <c r="E10919" s="2"/>
    </row>
    <row r="10920" spans="2:5" x14ac:dyDescent="0.35">
      <c r="B10920" s="42"/>
      <c r="C10920" s="2"/>
      <c r="E10920" s="2"/>
    </row>
    <row r="10921" spans="2:5" x14ac:dyDescent="0.35">
      <c r="B10921" s="42"/>
      <c r="C10921" s="2"/>
      <c r="E10921" s="2"/>
    </row>
    <row r="10922" spans="2:5" x14ac:dyDescent="0.35">
      <c r="B10922" s="42"/>
      <c r="C10922" s="2"/>
      <c r="E10922" s="2"/>
    </row>
    <row r="10923" spans="2:5" x14ac:dyDescent="0.35">
      <c r="B10923" s="42"/>
      <c r="C10923" s="2"/>
      <c r="E10923" s="2"/>
    </row>
    <row r="10924" spans="2:5" x14ac:dyDescent="0.35">
      <c r="B10924" s="42"/>
      <c r="C10924" s="2"/>
      <c r="E10924" s="2"/>
    </row>
    <row r="10925" spans="2:5" x14ac:dyDescent="0.35">
      <c r="B10925" s="42"/>
      <c r="C10925" s="2"/>
      <c r="E10925" s="2"/>
    </row>
    <row r="10926" spans="2:5" x14ac:dyDescent="0.35">
      <c r="B10926" s="42"/>
      <c r="C10926" s="2"/>
      <c r="E10926" s="2"/>
    </row>
    <row r="10927" spans="2:5" x14ac:dyDescent="0.35">
      <c r="B10927" s="42"/>
      <c r="C10927" s="2"/>
      <c r="E10927" s="2"/>
    </row>
    <row r="10928" spans="2:5" x14ac:dyDescent="0.35">
      <c r="B10928" s="42"/>
      <c r="C10928" s="2"/>
      <c r="E10928" s="2"/>
    </row>
    <row r="10929" spans="2:5" x14ac:dyDescent="0.35">
      <c r="B10929" s="42"/>
      <c r="C10929" s="2"/>
      <c r="E10929" s="2"/>
    </row>
    <row r="10930" spans="2:5" x14ac:dyDescent="0.35">
      <c r="B10930" s="42"/>
      <c r="C10930" s="2"/>
      <c r="E10930" s="2"/>
    </row>
    <row r="10931" spans="2:5" x14ac:dyDescent="0.35">
      <c r="B10931" s="42"/>
      <c r="C10931" s="2"/>
      <c r="E10931" s="2"/>
    </row>
    <row r="10932" spans="2:5" x14ac:dyDescent="0.35">
      <c r="B10932" s="42"/>
      <c r="C10932" s="2"/>
      <c r="E10932" s="2"/>
    </row>
    <row r="10933" spans="2:5" x14ac:dyDescent="0.35">
      <c r="B10933" s="42"/>
      <c r="C10933" s="2"/>
      <c r="E10933" s="2"/>
    </row>
    <row r="10934" spans="2:5" x14ac:dyDescent="0.35">
      <c r="B10934" s="42"/>
      <c r="C10934" s="2"/>
      <c r="E10934" s="2"/>
    </row>
    <row r="10935" spans="2:5" x14ac:dyDescent="0.35">
      <c r="B10935" s="42"/>
      <c r="C10935" s="2"/>
      <c r="E10935" s="2"/>
    </row>
    <row r="10936" spans="2:5" x14ac:dyDescent="0.35">
      <c r="B10936" s="42"/>
      <c r="C10936" s="2"/>
      <c r="E10936" s="2"/>
    </row>
    <row r="10937" spans="2:5" x14ac:dyDescent="0.35">
      <c r="B10937" s="42"/>
      <c r="C10937" s="2"/>
      <c r="E10937" s="2"/>
    </row>
    <row r="10938" spans="2:5" x14ac:dyDescent="0.35">
      <c r="B10938" s="42"/>
      <c r="C10938" s="2"/>
      <c r="E10938" s="2"/>
    </row>
    <row r="10939" spans="2:5" x14ac:dyDescent="0.35">
      <c r="B10939" s="42"/>
      <c r="C10939" s="2"/>
      <c r="E10939" s="2"/>
    </row>
    <row r="10940" spans="2:5" x14ac:dyDescent="0.35">
      <c r="B10940" s="42"/>
      <c r="C10940" s="2"/>
      <c r="E10940" s="2"/>
    </row>
    <row r="10941" spans="2:5" x14ac:dyDescent="0.35">
      <c r="B10941" s="42"/>
      <c r="C10941" s="2"/>
      <c r="E10941" s="2"/>
    </row>
    <row r="10942" spans="2:5" x14ac:dyDescent="0.35">
      <c r="B10942" s="42"/>
      <c r="C10942" s="2"/>
      <c r="E10942" s="2"/>
    </row>
    <row r="10943" spans="2:5" x14ac:dyDescent="0.35">
      <c r="B10943" s="42"/>
      <c r="C10943" s="2"/>
      <c r="E10943" s="2"/>
    </row>
    <row r="10944" spans="2:5" x14ac:dyDescent="0.35">
      <c r="B10944" s="42"/>
      <c r="C10944" s="2"/>
      <c r="E10944" s="2"/>
    </row>
    <row r="10945" spans="2:5" x14ac:dyDescent="0.35">
      <c r="B10945" s="42"/>
      <c r="C10945" s="2"/>
      <c r="E10945" s="2"/>
    </row>
    <row r="10946" spans="2:5" x14ac:dyDescent="0.35">
      <c r="B10946" s="42"/>
      <c r="C10946" s="2"/>
      <c r="E10946" s="2"/>
    </row>
    <row r="10947" spans="2:5" x14ac:dyDescent="0.35">
      <c r="B10947" s="42"/>
      <c r="C10947" s="2"/>
      <c r="E10947" s="2"/>
    </row>
    <row r="10948" spans="2:5" x14ac:dyDescent="0.35">
      <c r="B10948" s="42"/>
      <c r="C10948" s="2"/>
      <c r="E10948" s="2"/>
    </row>
    <row r="10949" spans="2:5" x14ac:dyDescent="0.35">
      <c r="B10949" s="42"/>
      <c r="C10949" s="2"/>
      <c r="E10949" s="2"/>
    </row>
    <row r="10950" spans="2:5" x14ac:dyDescent="0.35">
      <c r="B10950" s="42"/>
      <c r="C10950" s="2"/>
      <c r="E10950" s="2"/>
    </row>
    <row r="10951" spans="2:5" x14ac:dyDescent="0.35">
      <c r="B10951" s="42"/>
      <c r="C10951" s="2"/>
      <c r="E10951" s="2"/>
    </row>
    <row r="10952" spans="2:5" x14ac:dyDescent="0.35">
      <c r="B10952" s="42"/>
      <c r="C10952" s="2"/>
      <c r="E10952" s="2"/>
    </row>
    <row r="10953" spans="2:5" x14ac:dyDescent="0.35">
      <c r="B10953" s="42"/>
      <c r="C10953" s="2"/>
      <c r="E10953" s="2"/>
    </row>
    <row r="10954" spans="2:5" x14ac:dyDescent="0.35">
      <c r="B10954" s="42"/>
      <c r="C10954" s="2"/>
      <c r="E10954" s="2"/>
    </row>
    <row r="10955" spans="2:5" x14ac:dyDescent="0.35">
      <c r="B10955" s="42"/>
      <c r="C10955" s="2"/>
      <c r="E10955" s="2"/>
    </row>
    <row r="10956" spans="2:5" x14ac:dyDescent="0.35">
      <c r="B10956" s="42"/>
      <c r="C10956" s="2"/>
      <c r="E10956" s="2"/>
    </row>
    <row r="10957" spans="2:5" x14ac:dyDescent="0.35">
      <c r="B10957" s="42"/>
      <c r="C10957" s="2"/>
      <c r="E10957" s="2"/>
    </row>
    <row r="10958" spans="2:5" x14ac:dyDescent="0.35">
      <c r="B10958" s="42"/>
      <c r="C10958" s="2"/>
      <c r="E10958" s="2"/>
    </row>
    <row r="10959" spans="2:5" x14ac:dyDescent="0.35">
      <c r="B10959" s="42"/>
      <c r="C10959" s="2"/>
      <c r="E10959" s="2"/>
    </row>
    <row r="10960" spans="2:5" x14ac:dyDescent="0.35">
      <c r="B10960" s="42"/>
      <c r="C10960" s="2"/>
      <c r="E10960" s="2"/>
    </row>
    <row r="10961" spans="2:5" x14ac:dyDescent="0.35">
      <c r="B10961" s="42"/>
      <c r="C10961" s="2"/>
      <c r="E10961" s="2"/>
    </row>
    <row r="10962" spans="2:5" x14ac:dyDescent="0.35">
      <c r="B10962" s="42"/>
      <c r="C10962" s="2"/>
      <c r="E10962" s="2"/>
    </row>
    <row r="10963" spans="2:5" x14ac:dyDescent="0.35">
      <c r="B10963" s="42"/>
      <c r="C10963" s="2"/>
      <c r="E10963" s="2"/>
    </row>
    <row r="10964" spans="2:5" x14ac:dyDescent="0.35">
      <c r="B10964" s="42"/>
      <c r="C10964" s="2"/>
      <c r="E10964" s="2"/>
    </row>
    <row r="10965" spans="2:5" x14ac:dyDescent="0.35">
      <c r="B10965" s="42"/>
      <c r="C10965" s="2"/>
      <c r="E10965" s="2"/>
    </row>
    <row r="10966" spans="2:5" x14ac:dyDescent="0.35">
      <c r="B10966" s="42"/>
      <c r="C10966" s="2"/>
      <c r="E10966" s="2"/>
    </row>
    <row r="10967" spans="2:5" x14ac:dyDescent="0.35">
      <c r="B10967" s="42"/>
      <c r="C10967" s="2"/>
      <c r="E10967" s="2"/>
    </row>
    <row r="10968" spans="2:5" x14ac:dyDescent="0.35">
      <c r="B10968" s="42"/>
      <c r="C10968" s="2"/>
      <c r="E10968" s="2"/>
    </row>
    <row r="10969" spans="2:5" x14ac:dyDescent="0.35">
      <c r="B10969" s="42"/>
      <c r="C10969" s="2"/>
      <c r="E10969" s="2"/>
    </row>
    <row r="10970" spans="2:5" x14ac:dyDescent="0.35">
      <c r="B10970" s="42"/>
      <c r="C10970" s="2"/>
      <c r="E10970" s="2"/>
    </row>
    <row r="10971" spans="2:5" x14ac:dyDescent="0.35">
      <c r="B10971" s="42"/>
      <c r="C10971" s="2"/>
      <c r="E10971" s="2"/>
    </row>
    <row r="10972" spans="2:5" x14ac:dyDescent="0.35">
      <c r="B10972" s="42"/>
      <c r="C10972" s="2"/>
      <c r="E10972" s="2"/>
    </row>
    <row r="10973" spans="2:5" x14ac:dyDescent="0.35">
      <c r="B10973" s="42"/>
      <c r="C10973" s="2"/>
      <c r="E10973" s="2"/>
    </row>
    <row r="10974" spans="2:5" x14ac:dyDescent="0.35">
      <c r="B10974" s="42"/>
      <c r="C10974" s="2"/>
      <c r="E10974" s="2"/>
    </row>
    <row r="10975" spans="2:5" x14ac:dyDescent="0.35">
      <c r="B10975" s="42"/>
      <c r="C10975" s="2"/>
      <c r="E10975" s="2"/>
    </row>
    <row r="10976" spans="2:5" x14ac:dyDescent="0.35">
      <c r="B10976" s="42"/>
      <c r="C10976" s="2"/>
      <c r="E10976" s="2"/>
    </row>
    <row r="10977" spans="2:5" x14ac:dyDescent="0.35">
      <c r="B10977" s="42"/>
      <c r="C10977" s="2"/>
      <c r="E10977" s="2"/>
    </row>
    <row r="10978" spans="2:5" x14ac:dyDescent="0.35">
      <c r="B10978" s="42"/>
      <c r="C10978" s="2"/>
      <c r="E10978" s="2"/>
    </row>
    <row r="10979" spans="2:5" x14ac:dyDescent="0.35">
      <c r="B10979" s="42"/>
      <c r="C10979" s="2"/>
      <c r="E10979" s="2"/>
    </row>
    <row r="10980" spans="2:5" x14ac:dyDescent="0.35">
      <c r="B10980" s="42"/>
      <c r="C10980" s="2"/>
      <c r="E10980" s="2"/>
    </row>
    <row r="10981" spans="2:5" x14ac:dyDescent="0.35">
      <c r="B10981" s="42"/>
      <c r="C10981" s="2"/>
      <c r="E10981" s="2"/>
    </row>
    <row r="10982" spans="2:5" x14ac:dyDescent="0.35">
      <c r="B10982" s="42"/>
      <c r="C10982" s="2"/>
      <c r="E10982" s="2"/>
    </row>
    <row r="10983" spans="2:5" x14ac:dyDescent="0.35">
      <c r="B10983" s="42"/>
      <c r="C10983" s="2"/>
      <c r="E10983" s="2"/>
    </row>
    <row r="10984" spans="2:5" x14ac:dyDescent="0.35">
      <c r="B10984" s="42"/>
      <c r="C10984" s="2"/>
      <c r="E10984" s="2"/>
    </row>
    <row r="10985" spans="2:5" x14ac:dyDescent="0.35">
      <c r="B10985" s="42"/>
      <c r="C10985" s="2"/>
      <c r="E10985" s="2"/>
    </row>
    <row r="10986" spans="2:5" x14ac:dyDescent="0.35">
      <c r="B10986" s="42"/>
      <c r="C10986" s="2"/>
      <c r="E10986" s="2"/>
    </row>
    <row r="10987" spans="2:5" x14ac:dyDescent="0.35">
      <c r="B10987" s="42"/>
      <c r="C10987" s="2"/>
      <c r="E10987" s="2"/>
    </row>
    <row r="10988" spans="2:5" x14ac:dyDescent="0.35">
      <c r="B10988" s="42"/>
      <c r="C10988" s="2"/>
      <c r="E10988" s="2"/>
    </row>
    <row r="10989" spans="2:5" x14ac:dyDescent="0.35">
      <c r="B10989" s="42"/>
      <c r="C10989" s="2"/>
      <c r="E10989" s="2"/>
    </row>
    <row r="10990" spans="2:5" x14ac:dyDescent="0.35">
      <c r="B10990" s="42"/>
      <c r="C10990" s="2"/>
      <c r="E10990" s="2"/>
    </row>
    <row r="10991" spans="2:5" x14ac:dyDescent="0.35">
      <c r="B10991" s="42"/>
      <c r="C10991" s="2"/>
      <c r="E10991" s="2"/>
    </row>
    <row r="10992" spans="2:5" x14ac:dyDescent="0.35">
      <c r="B10992" s="42"/>
      <c r="C10992" s="2"/>
      <c r="E10992" s="2"/>
    </row>
    <row r="10993" spans="2:5" x14ac:dyDescent="0.35">
      <c r="B10993" s="42"/>
      <c r="C10993" s="2"/>
      <c r="E10993" s="2"/>
    </row>
    <row r="10994" spans="2:5" x14ac:dyDescent="0.35">
      <c r="B10994" s="42"/>
      <c r="C10994" s="2"/>
      <c r="E10994" s="2"/>
    </row>
    <row r="10995" spans="2:5" x14ac:dyDescent="0.35">
      <c r="B10995" s="42"/>
      <c r="C10995" s="2"/>
      <c r="E10995" s="2"/>
    </row>
    <row r="10996" spans="2:5" x14ac:dyDescent="0.35">
      <c r="B10996" s="42"/>
      <c r="C10996" s="2"/>
      <c r="E10996" s="2"/>
    </row>
    <row r="10997" spans="2:5" x14ac:dyDescent="0.35">
      <c r="B10997" s="42"/>
      <c r="C10997" s="2"/>
      <c r="E10997" s="2"/>
    </row>
    <row r="10998" spans="2:5" x14ac:dyDescent="0.35">
      <c r="B10998" s="42"/>
      <c r="C10998" s="2"/>
      <c r="E10998" s="2"/>
    </row>
    <row r="10999" spans="2:5" x14ac:dyDescent="0.35">
      <c r="B10999" s="42"/>
      <c r="C10999" s="2"/>
      <c r="E10999" s="2"/>
    </row>
    <row r="11000" spans="2:5" x14ac:dyDescent="0.35">
      <c r="B11000" s="42"/>
      <c r="C11000" s="2"/>
      <c r="E11000" s="2"/>
    </row>
    <row r="11001" spans="2:5" x14ac:dyDescent="0.35">
      <c r="B11001" s="42"/>
      <c r="C11001" s="2"/>
      <c r="E11001" s="2"/>
    </row>
    <row r="11002" spans="2:5" x14ac:dyDescent="0.35">
      <c r="B11002" s="42"/>
      <c r="C11002" s="2"/>
      <c r="E11002" s="2"/>
    </row>
    <row r="11003" spans="2:5" x14ac:dyDescent="0.35">
      <c r="B11003" s="42"/>
      <c r="C11003" s="2"/>
      <c r="E11003" s="2"/>
    </row>
    <row r="11004" spans="2:5" x14ac:dyDescent="0.35">
      <c r="B11004" s="42"/>
      <c r="C11004" s="2"/>
      <c r="E11004" s="2"/>
    </row>
    <row r="11005" spans="2:5" x14ac:dyDescent="0.35">
      <c r="B11005" s="42"/>
      <c r="C11005" s="2"/>
      <c r="E11005" s="2"/>
    </row>
    <row r="11006" spans="2:5" x14ac:dyDescent="0.35">
      <c r="B11006" s="42"/>
      <c r="C11006" s="2"/>
      <c r="E11006" s="2"/>
    </row>
    <row r="11007" spans="2:5" x14ac:dyDescent="0.35">
      <c r="B11007" s="42"/>
      <c r="C11007" s="2"/>
      <c r="E11007" s="2"/>
    </row>
    <row r="11008" spans="2:5" x14ac:dyDescent="0.35">
      <c r="B11008" s="42"/>
      <c r="C11008" s="2"/>
      <c r="E11008" s="2"/>
    </row>
    <row r="11009" spans="2:5" x14ac:dyDescent="0.35">
      <c r="B11009" s="42"/>
      <c r="C11009" s="2"/>
      <c r="E11009" s="2"/>
    </row>
    <row r="11010" spans="2:5" x14ac:dyDescent="0.35">
      <c r="B11010" s="42"/>
      <c r="C11010" s="2"/>
      <c r="E11010" s="2"/>
    </row>
    <row r="11011" spans="2:5" x14ac:dyDescent="0.35">
      <c r="B11011" s="42"/>
      <c r="C11011" s="2"/>
      <c r="E11011" s="2"/>
    </row>
    <row r="11012" spans="2:5" x14ac:dyDescent="0.35">
      <c r="B11012" s="42"/>
      <c r="C11012" s="2"/>
      <c r="E11012" s="2"/>
    </row>
    <row r="11013" spans="2:5" x14ac:dyDescent="0.35">
      <c r="B11013" s="42"/>
      <c r="C11013" s="2"/>
      <c r="E11013" s="2"/>
    </row>
    <row r="11014" spans="2:5" x14ac:dyDescent="0.35">
      <c r="B11014" s="42"/>
      <c r="C11014" s="2"/>
      <c r="E11014" s="2"/>
    </row>
    <row r="11015" spans="2:5" x14ac:dyDescent="0.35">
      <c r="B11015" s="42"/>
      <c r="C11015" s="2"/>
      <c r="E11015" s="2"/>
    </row>
    <row r="11016" spans="2:5" x14ac:dyDescent="0.35">
      <c r="B11016" s="42"/>
      <c r="C11016" s="2"/>
      <c r="E11016" s="2"/>
    </row>
    <row r="11017" spans="2:5" x14ac:dyDescent="0.35">
      <c r="B11017" s="42"/>
      <c r="C11017" s="2"/>
      <c r="E11017" s="2"/>
    </row>
    <row r="11018" spans="2:5" x14ac:dyDescent="0.35">
      <c r="B11018" s="42"/>
      <c r="C11018" s="2"/>
      <c r="E11018" s="2"/>
    </row>
    <row r="11019" spans="2:5" x14ac:dyDescent="0.35">
      <c r="B11019" s="42"/>
      <c r="C11019" s="2"/>
      <c r="E11019" s="2"/>
    </row>
    <row r="11020" spans="2:5" x14ac:dyDescent="0.35">
      <c r="B11020" s="42"/>
      <c r="C11020" s="2"/>
      <c r="E11020" s="2"/>
    </row>
    <row r="11021" spans="2:5" x14ac:dyDescent="0.35">
      <c r="B11021" s="42"/>
      <c r="C11021" s="2"/>
      <c r="E11021" s="2"/>
    </row>
    <row r="11022" spans="2:5" x14ac:dyDescent="0.35">
      <c r="B11022" s="42"/>
      <c r="C11022" s="2"/>
      <c r="E11022" s="2"/>
    </row>
    <row r="11023" spans="2:5" x14ac:dyDescent="0.35">
      <c r="B11023" s="42"/>
      <c r="C11023" s="2"/>
      <c r="E11023" s="2"/>
    </row>
    <row r="11024" spans="2:5" x14ac:dyDescent="0.35">
      <c r="B11024" s="42"/>
      <c r="C11024" s="2"/>
      <c r="E11024" s="2"/>
    </row>
    <row r="11025" spans="2:5" x14ac:dyDescent="0.35">
      <c r="B11025" s="42"/>
      <c r="C11025" s="2"/>
      <c r="E11025" s="2"/>
    </row>
    <row r="11026" spans="2:5" x14ac:dyDescent="0.35">
      <c r="B11026" s="42"/>
      <c r="C11026" s="2"/>
      <c r="E11026" s="2"/>
    </row>
    <row r="11027" spans="2:5" x14ac:dyDescent="0.35">
      <c r="B11027" s="42"/>
      <c r="C11027" s="2"/>
      <c r="E11027" s="2"/>
    </row>
    <row r="11028" spans="2:5" x14ac:dyDescent="0.35">
      <c r="B11028" s="42"/>
      <c r="C11028" s="2"/>
      <c r="E11028" s="2"/>
    </row>
    <row r="11029" spans="2:5" x14ac:dyDescent="0.35">
      <c r="B11029" s="42"/>
      <c r="C11029" s="2"/>
      <c r="E11029" s="2"/>
    </row>
    <row r="11030" spans="2:5" x14ac:dyDescent="0.35">
      <c r="B11030" s="42"/>
      <c r="C11030" s="2"/>
      <c r="E11030" s="2"/>
    </row>
    <row r="11031" spans="2:5" x14ac:dyDescent="0.35">
      <c r="B11031" s="42"/>
      <c r="C11031" s="2"/>
      <c r="E11031" s="2"/>
    </row>
    <row r="11032" spans="2:5" x14ac:dyDescent="0.35">
      <c r="B11032" s="42"/>
      <c r="C11032" s="2"/>
      <c r="E11032" s="2"/>
    </row>
    <row r="11033" spans="2:5" x14ac:dyDescent="0.35">
      <c r="B11033" s="42"/>
      <c r="C11033" s="2"/>
      <c r="E11033" s="2"/>
    </row>
    <row r="11034" spans="2:5" x14ac:dyDescent="0.35">
      <c r="B11034" s="42"/>
      <c r="C11034" s="2"/>
      <c r="E11034" s="2"/>
    </row>
    <row r="11035" spans="2:5" x14ac:dyDescent="0.35">
      <c r="B11035" s="42"/>
      <c r="C11035" s="2"/>
      <c r="E11035" s="2"/>
    </row>
    <row r="11036" spans="2:5" x14ac:dyDescent="0.35">
      <c r="B11036" s="42"/>
      <c r="C11036" s="2"/>
      <c r="E11036" s="2"/>
    </row>
    <row r="11037" spans="2:5" x14ac:dyDescent="0.35">
      <c r="B11037" s="42"/>
      <c r="C11037" s="2"/>
      <c r="E11037" s="2"/>
    </row>
    <row r="11038" spans="2:5" x14ac:dyDescent="0.35">
      <c r="B11038" s="42"/>
      <c r="C11038" s="2"/>
      <c r="E11038" s="2"/>
    </row>
    <row r="11039" spans="2:5" x14ac:dyDescent="0.35">
      <c r="B11039" s="42"/>
      <c r="C11039" s="2"/>
      <c r="E11039" s="2"/>
    </row>
    <row r="11040" spans="2:5" x14ac:dyDescent="0.35">
      <c r="B11040" s="42"/>
      <c r="C11040" s="2"/>
      <c r="E11040" s="2"/>
    </row>
    <row r="11041" spans="2:5" x14ac:dyDescent="0.35">
      <c r="B11041" s="42"/>
      <c r="C11041" s="2"/>
      <c r="E11041" s="2"/>
    </row>
    <row r="11042" spans="2:5" x14ac:dyDescent="0.35">
      <c r="B11042" s="42"/>
      <c r="C11042" s="2"/>
      <c r="E11042" s="2"/>
    </row>
    <row r="11043" spans="2:5" x14ac:dyDescent="0.35">
      <c r="B11043" s="42"/>
      <c r="C11043" s="2"/>
      <c r="E11043" s="2"/>
    </row>
    <row r="11044" spans="2:5" x14ac:dyDescent="0.35">
      <c r="B11044" s="42"/>
      <c r="C11044" s="2"/>
      <c r="E11044" s="2"/>
    </row>
    <row r="11045" spans="2:5" x14ac:dyDescent="0.35">
      <c r="B11045" s="42"/>
      <c r="C11045" s="2"/>
      <c r="E11045" s="2"/>
    </row>
    <row r="11046" spans="2:5" x14ac:dyDescent="0.35">
      <c r="B11046" s="42"/>
      <c r="C11046" s="2"/>
      <c r="E11046" s="2"/>
    </row>
    <row r="11047" spans="2:5" x14ac:dyDescent="0.35">
      <c r="B11047" s="42"/>
      <c r="C11047" s="2"/>
      <c r="E11047" s="2"/>
    </row>
    <row r="11048" spans="2:5" x14ac:dyDescent="0.35">
      <c r="B11048" s="42"/>
      <c r="C11048" s="2"/>
      <c r="E11048" s="2"/>
    </row>
    <row r="11049" spans="2:5" x14ac:dyDescent="0.35">
      <c r="B11049" s="42"/>
      <c r="C11049" s="2"/>
      <c r="E11049" s="2"/>
    </row>
    <row r="11050" spans="2:5" x14ac:dyDescent="0.35">
      <c r="B11050" s="42"/>
      <c r="C11050" s="2"/>
      <c r="E11050" s="2"/>
    </row>
    <row r="11051" spans="2:5" x14ac:dyDescent="0.35">
      <c r="B11051" s="42"/>
      <c r="C11051" s="2"/>
      <c r="E11051" s="2"/>
    </row>
    <row r="11052" spans="2:5" x14ac:dyDescent="0.35">
      <c r="B11052" s="42"/>
      <c r="C11052" s="2"/>
      <c r="E11052" s="2"/>
    </row>
    <row r="11053" spans="2:5" x14ac:dyDescent="0.35">
      <c r="B11053" s="42"/>
      <c r="C11053" s="2"/>
      <c r="E11053" s="2"/>
    </row>
    <row r="11054" spans="2:5" x14ac:dyDescent="0.35">
      <c r="B11054" s="42"/>
      <c r="C11054" s="2"/>
      <c r="E11054" s="2"/>
    </row>
    <row r="11055" spans="2:5" x14ac:dyDescent="0.35">
      <c r="B11055" s="42"/>
      <c r="C11055" s="2"/>
      <c r="E11055" s="2"/>
    </row>
    <row r="11056" spans="2:5" x14ac:dyDescent="0.35">
      <c r="B11056" s="42"/>
      <c r="C11056" s="2"/>
      <c r="E11056" s="2"/>
    </row>
    <row r="11057" spans="2:5" x14ac:dyDescent="0.35">
      <c r="B11057" s="42"/>
      <c r="C11057" s="2"/>
      <c r="E11057" s="2"/>
    </row>
    <row r="11058" spans="2:5" x14ac:dyDescent="0.35">
      <c r="B11058" s="42"/>
      <c r="C11058" s="2"/>
      <c r="E11058" s="2"/>
    </row>
    <row r="11059" spans="2:5" x14ac:dyDescent="0.35">
      <c r="B11059" s="42"/>
      <c r="C11059" s="2"/>
      <c r="E11059" s="2"/>
    </row>
    <row r="11060" spans="2:5" x14ac:dyDescent="0.35">
      <c r="B11060" s="42"/>
      <c r="C11060" s="2"/>
      <c r="E11060" s="2"/>
    </row>
    <row r="11061" spans="2:5" x14ac:dyDescent="0.35">
      <c r="B11061" s="42"/>
      <c r="C11061" s="2"/>
      <c r="E11061" s="2"/>
    </row>
    <row r="11062" spans="2:5" x14ac:dyDescent="0.35">
      <c r="B11062" s="42"/>
      <c r="C11062" s="2"/>
      <c r="E11062" s="2"/>
    </row>
    <row r="11063" spans="2:5" x14ac:dyDescent="0.35">
      <c r="B11063" s="42"/>
      <c r="C11063" s="2"/>
      <c r="E11063" s="2"/>
    </row>
    <row r="11064" spans="2:5" x14ac:dyDescent="0.35">
      <c r="B11064" s="42"/>
      <c r="C11064" s="2"/>
      <c r="E11064" s="2"/>
    </row>
    <row r="11065" spans="2:5" x14ac:dyDescent="0.35">
      <c r="B11065" s="42"/>
      <c r="C11065" s="2"/>
      <c r="E11065" s="2"/>
    </row>
    <row r="11066" spans="2:5" x14ac:dyDescent="0.35">
      <c r="B11066" s="42"/>
      <c r="C11066" s="2"/>
      <c r="E11066" s="2"/>
    </row>
    <row r="11067" spans="2:5" x14ac:dyDescent="0.35">
      <c r="B11067" s="42"/>
      <c r="C11067" s="2"/>
      <c r="E11067" s="2"/>
    </row>
    <row r="11068" spans="2:5" x14ac:dyDescent="0.35">
      <c r="B11068" s="42"/>
      <c r="C11068" s="2"/>
      <c r="E11068" s="2"/>
    </row>
    <row r="11069" spans="2:5" x14ac:dyDescent="0.35">
      <c r="B11069" s="42"/>
      <c r="C11069" s="2"/>
      <c r="E11069" s="2"/>
    </row>
    <row r="11070" spans="2:5" x14ac:dyDescent="0.35">
      <c r="B11070" s="42"/>
      <c r="C11070" s="2"/>
      <c r="E11070" s="2"/>
    </row>
    <row r="11071" spans="2:5" x14ac:dyDescent="0.35">
      <c r="B11071" s="42"/>
      <c r="C11071" s="2"/>
      <c r="E11071" s="2"/>
    </row>
    <row r="11072" spans="2:5" x14ac:dyDescent="0.35">
      <c r="B11072" s="42"/>
      <c r="C11072" s="2"/>
      <c r="E11072" s="2"/>
    </row>
    <row r="11073" spans="2:5" x14ac:dyDescent="0.35">
      <c r="B11073" s="42"/>
      <c r="C11073" s="2"/>
      <c r="E11073" s="2"/>
    </row>
    <row r="11074" spans="2:5" x14ac:dyDescent="0.35">
      <c r="B11074" s="42"/>
      <c r="C11074" s="2"/>
      <c r="E11074" s="2"/>
    </row>
    <row r="11075" spans="2:5" x14ac:dyDescent="0.35">
      <c r="B11075" s="42"/>
      <c r="C11075" s="2"/>
      <c r="E11075" s="2"/>
    </row>
    <row r="11076" spans="2:5" x14ac:dyDescent="0.35">
      <c r="B11076" s="42"/>
      <c r="C11076" s="2"/>
      <c r="E11076" s="2"/>
    </row>
    <row r="11077" spans="2:5" x14ac:dyDescent="0.35">
      <c r="B11077" s="42"/>
      <c r="C11077" s="2"/>
      <c r="E11077" s="2"/>
    </row>
    <row r="11078" spans="2:5" x14ac:dyDescent="0.35">
      <c r="B11078" s="42"/>
      <c r="C11078" s="2"/>
      <c r="E11078" s="2"/>
    </row>
    <row r="11079" spans="2:5" x14ac:dyDescent="0.35">
      <c r="B11079" s="42"/>
      <c r="C11079" s="2"/>
      <c r="E11079" s="2"/>
    </row>
    <row r="11080" spans="2:5" x14ac:dyDescent="0.35">
      <c r="B11080" s="42"/>
      <c r="C11080" s="2"/>
      <c r="E11080" s="2"/>
    </row>
    <row r="11081" spans="2:5" x14ac:dyDescent="0.35">
      <c r="B11081" s="42"/>
      <c r="C11081" s="2"/>
      <c r="E11081" s="2"/>
    </row>
    <row r="11082" spans="2:5" x14ac:dyDescent="0.35">
      <c r="B11082" s="42"/>
      <c r="C11082" s="2"/>
      <c r="E11082" s="2"/>
    </row>
    <row r="11083" spans="2:5" x14ac:dyDescent="0.35">
      <c r="B11083" s="42"/>
      <c r="C11083" s="2"/>
      <c r="E11083" s="2"/>
    </row>
    <row r="11084" spans="2:5" x14ac:dyDescent="0.35">
      <c r="B11084" s="42"/>
      <c r="C11084" s="2"/>
      <c r="E11084" s="2"/>
    </row>
    <row r="11085" spans="2:5" x14ac:dyDescent="0.35">
      <c r="B11085" s="42"/>
      <c r="C11085" s="2"/>
      <c r="E11085" s="2"/>
    </row>
    <row r="11086" spans="2:5" x14ac:dyDescent="0.35">
      <c r="B11086" s="42"/>
      <c r="C11086" s="2"/>
      <c r="E11086" s="2"/>
    </row>
    <row r="11087" spans="2:5" x14ac:dyDescent="0.35">
      <c r="B11087" s="42"/>
      <c r="C11087" s="2"/>
      <c r="E11087" s="2"/>
    </row>
    <row r="11088" spans="2:5" x14ac:dyDescent="0.35">
      <c r="B11088" s="42"/>
      <c r="C11088" s="2"/>
      <c r="E11088" s="2"/>
    </row>
    <row r="11089" spans="2:5" x14ac:dyDescent="0.35">
      <c r="B11089" s="42"/>
      <c r="C11089" s="2"/>
      <c r="E11089" s="2"/>
    </row>
    <row r="11090" spans="2:5" x14ac:dyDescent="0.35">
      <c r="B11090" s="42"/>
      <c r="C11090" s="2"/>
      <c r="E11090" s="2"/>
    </row>
    <row r="11091" spans="2:5" x14ac:dyDescent="0.35">
      <c r="B11091" s="42"/>
      <c r="C11091" s="2"/>
      <c r="E11091" s="2"/>
    </row>
    <row r="11092" spans="2:5" x14ac:dyDescent="0.35">
      <c r="B11092" s="42"/>
      <c r="C11092" s="2"/>
      <c r="E11092" s="2"/>
    </row>
    <row r="11093" spans="2:5" x14ac:dyDescent="0.35">
      <c r="B11093" s="42"/>
      <c r="C11093" s="2"/>
      <c r="E11093" s="2"/>
    </row>
    <row r="11094" spans="2:5" x14ac:dyDescent="0.35">
      <c r="B11094" s="42"/>
      <c r="C11094" s="2"/>
      <c r="E11094" s="2"/>
    </row>
    <row r="11095" spans="2:5" x14ac:dyDescent="0.35">
      <c r="B11095" s="42"/>
      <c r="C11095" s="2"/>
      <c r="E11095" s="2"/>
    </row>
    <row r="11096" spans="2:5" x14ac:dyDescent="0.35">
      <c r="B11096" s="42"/>
      <c r="C11096" s="2"/>
      <c r="E11096" s="2"/>
    </row>
    <row r="11097" spans="2:5" x14ac:dyDescent="0.35">
      <c r="B11097" s="42"/>
      <c r="C11097" s="2"/>
      <c r="E11097" s="2"/>
    </row>
    <row r="11098" spans="2:5" x14ac:dyDescent="0.35">
      <c r="B11098" s="42"/>
      <c r="C11098" s="2"/>
      <c r="E11098" s="2"/>
    </row>
    <row r="11099" spans="2:5" x14ac:dyDescent="0.35">
      <c r="B11099" s="42"/>
      <c r="C11099" s="2"/>
      <c r="E11099" s="2"/>
    </row>
    <row r="11100" spans="2:5" x14ac:dyDescent="0.35">
      <c r="B11100" s="42"/>
      <c r="C11100" s="2"/>
      <c r="E11100" s="2"/>
    </row>
    <row r="11101" spans="2:5" x14ac:dyDescent="0.35">
      <c r="B11101" s="42"/>
      <c r="C11101" s="2"/>
      <c r="E11101" s="2"/>
    </row>
    <row r="11102" spans="2:5" x14ac:dyDescent="0.35">
      <c r="B11102" s="42"/>
      <c r="C11102" s="2"/>
      <c r="E11102" s="2"/>
    </row>
    <row r="11103" spans="2:5" x14ac:dyDescent="0.35">
      <c r="B11103" s="42"/>
      <c r="C11103" s="2"/>
      <c r="E11103" s="2"/>
    </row>
    <row r="11104" spans="2:5" x14ac:dyDescent="0.35">
      <c r="B11104" s="42"/>
      <c r="C11104" s="2"/>
      <c r="E11104" s="2"/>
    </row>
    <row r="11105" spans="2:5" x14ac:dyDescent="0.35">
      <c r="B11105" s="42"/>
      <c r="C11105" s="2"/>
      <c r="E11105" s="2"/>
    </row>
    <row r="11106" spans="2:5" x14ac:dyDescent="0.35">
      <c r="B11106" s="42"/>
      <c r="C11106" s="2"/>
      <c r="E11106" s="2"/>
    </row>
    <row r="11107" spans="2:5" x14ac:dyDescent="0.35">
      <c r="B11107" s="42"/>
      <c r="C11107" s="2"/>
      <c r="E11107" s="2"/>
    </row>
    <row r="11108" spans="2:5" x14ac:dyDescent="0.35">
      <c r="B11108" s="42"/>
      <c r="C11108" s="2"/>
      <c r="E11108" s="2"/>
    </row>
    <row r="11109" spans="2:5" x14ac:dyDescent="0.35">
      <c r="B11109" s="42"/>
      <c r="C11109" s="2"/>
      <c r="E11109" s="2"/>
    </row>
    <row r="11110" spans="2:5" x14ac:dyDescent="0.35">
      <c r="B11110" s="42"/>
      <c r="C11110" s="2"/>
      <c r="E11110" s="2"/>
    </row>
    <row r="11111" spans="2:5" x14ac:dyDescent="0.35">
      <c r="B11111" s="42"/>
      <c r="C11111" s="2"/>
      <c r="E11111" s="2"/>
    </row>
    <row r="11112" spans="2:5" x14ac:dyDescent="0.35">
      <c r="B11112" s="42"/>
      <c r="C11112" s="2"/>
      <c r="E11112" s="2"/>
    </row>
    <row r="11113" spans="2:5" x14ac:dyDescent="0.35">
      <c r="B11113" s="42"/>
      <c r="C11113" s="2"/>
      <c r="E11113" s="2"/>
    </row>
    <row r="11114" spans="2:5" x14ac:dyDescent="0.35">
      <c r="B11114" s="42"/>
      <c r="C11114" s="2"/>
      <c r="E11114" s="2"/>
    </row>
    <row r="11115" spans="2:5" x14ac:dyDescent="0.35">
      <c r="B11115" s="42"/>
      <c r="C11115" s="2"/>
      <c r="E11115" s="2"/>
    </row>
    <row r="11116" spans="2:5" x14ac:dyDescent="0.35">
      <c r="B11116" s="42"/>
      <c r="C11116" s="2"/>
      <c r="E11116" s="2"/>
    </row>
    <row r="11117" spans="2:5" x14ac:dyDescent="0.35">
      <c r="B11117" s="42"/>
      <c r="C11117" s="2"/>
      <c r="E11117" s="2"/>
    </row>
    <row r="11118" spans="2:5" x14ac:dyDescent="0.35">
      <c r="B11118" s="42"/>
      <c r="C11118" s="2"/>
      <c r="E11118" s="2"/>
    </row>
    <row r="11119" spans="2:5" x14ac:dyDescent="0.35">
      <c r="B11119" s="42"/>
      <c r="C11119" s="2"/>
      <c r="E11119" s="2"/>
    </row>
    <row r="11120" spans="2:5" x14ac:dyDescent="0.35">
      <c r="B11120" s="42"/>
      <c r="C11120" s="2"/>
      <c r="E11120" s="2"/>
    </row>
    <row r="11121" spans="2:5" x14ac:dyDescent="0.35">
      <c r="B11121" s="42"/>
      <c r="C11121" s="2"/>
      <c r="E11121" s="2"/>
    </row>
    <row r="11122" spans="2:5" x14ac:dyDescent="0.35">
      <c r="B11122" s="42"/>
      <c r="C11122" s="2"/>
      <c r="E11122" s="2"/>
    </row>
    <row r="11123" spans="2:5" x14ac:dyDescent="0.35">
      <c r="B11123" s="42"/>
      <c r="C11123" s="2"/>
      <c r="E11123" s="2"/>
    </row>
    <row r="11124" spans="2:5" x14ac:dyDescent="0.35">
      <c r="B11124" s="42"/>
      <c r="C11124" s="2"/>
      <c r="E11124" s="2"/>
    </row>
    <row r="11125" spans="2:5" x14ac:dyDescent="0.35">
      <c r="B11125" s="42"/>
      <c r="C11125" s="2"/>
      <c r="E11125" s="2"/>
    </row>
    <row r="11126" spans="2:5" x14ac:dyDescent="0.35">
      <c r="B11126" s="42"/>
      <c r="C11126" s="2"/>
      <c r="E11126" s="2"/>
    </row>
    <row r="11127" spans="2:5" x14ac:dyDescent="0.35">
      <c r="B11127" s="42"/>
      <c r="C11127" s="2"/>
      <c r="E11127" s="2"/>
    </row>
    <row r="11128" spans="2:5" x14ac:dyDescent="0.35">
      <c r="B11128" s="42"/>
      <c r="C11128" s="2"/>
      <c r="E11128" s="2"/>
    </row>
    <row r="11129" spans="2:5" x14ac:dyDescent="0.35">
      <c r="B11129" s="42"/>
      <c r="C11129" s="2"/>
      <c r="E11129" s="2"/>
    </row>
    <row r="11130" spans="2:5" x14ac:dyDescent="0.35">
      <c r="B11130" s="42"/>
      <c r="C11130" s="2"/>
      <c r="E11130" s="2"/>
    </row>
    <row r="11131" spans="2:5" x14ac:dyDescent="0.35">
      <c r="B11131" s="42"/>
      <c r="C11131" s="2"/>
      <c r="E11131" s="2"/>
    </row>
    <row r="11132" spans="2:5" x14ac:dyDescent="0.35">
      <c r="B11132" s="42"/>
      <c r="C11132" s="2"/>
      <c r="E11132" s="2"/>
    </row>
    <row r="11133" spans="2:5" x14ac:dyDescent="0.35">
      <c r="B11133" s="42"/>
      <c r="C11133" s="2"/>
      <c r="E11133" s="2"/>
    </row>
    <row r="11134" spans="2:5" x14ac:dyDescent="0.35">
      <c r="B11134" s="42"/>
      <c r="C11134" s="2"/>
      <c r="E11134" s="2"/>
    </row>
    <row r="11135" spans="2:5" x14ac:dyDescent="0.35">
      <c r="B11135" s="42"/>
      <c r="C11135" s="2"/>
      <c r="E11135" s="2"/>
    </row>
    <row r="11136" spans="2:5" x14ac:dyDescent="0.35">
      <c r="B11136" s="42"/>
      <c r="C11136" s="2"/>
      <c r="E11136" s="2"/>
    </row>
    <row r="11137" spans="2:5" x14ac:dyDescent="0.35">
      <c r="B11137" s="42"/>
      <c r="C11137" s="2"/>
      <c r="E11137" s="2"/>
    </row>
    <row r="11138" spans="2:5" x14ac:dyDescent="0.35">
      <c r="B11138" s="42"/>
      <c r="C11138" s="2"/>
      <c r="E11138" s="2"/>
    </row>
    <row r="11139" spans="2:5" x14ac:dyDescent="0.35">
      <c r="B11139" s="42"/>
      <c r="C11139" s="2"/>
      <c r="E11139" s="2"/>
    </row>
    <row r="11140" spans="2:5" x14ac:dyDescent="0.35">
      <c r="B11140" s="42"/>
      <c r="C11140" s="2"/>
      <c r="E11140" s="2"/>
    </row>
    <row r="11141" spans="2:5" x14ac:dyDescent="0.35">
      <c r="B11141" s="42"/>
      <c r="C11141" s="2"/>
      <c r="E11141" s="2"/>
    </row>
    <row r="11142" spans="2:5" x14ac:dyDescent="0.35">
      <c r="B11142" s="42"/>
      <c r="C11142" s="2"/>
      <c r="E11142" s="2"/>
    </row>
    <row r="11143" spans="2:5" x14ac:dyDescent="0.35">
      <c r="B11143" s="42"/>
      <c r="C11143" s="2"/>
      <c r="E11143" s="2"/>
    </row>
    <row r="11144" spans="2:5" x14ac:dyDescent="0.35">
      <c r="B11144" s="42"/>
      <c r="C11144" s="2"/>
      <c r="E11144" s="2"/>
    </row>
    <row r="11145" spans="2:5" x14ac:dyDescent="0.35">
      <c r="B11145" s="42"/>
      <c r="C11145" s="2"/>
      <c r="E11145" s="2"/>
    </row>
    <row r="11146" spans="2:5" x14ac:dyDescent="0.35">
      <c r="B11146" s="42"/>
      <c r="C11146" s="2"/>
      <c r="E11146" s="2"/>
    </row>
    <row r="11147" spans="2:5" x14ac:dyDescent="0.35">
      <c r="B11147" s="42"/>
      <c r="C11147" s="2"/>
      <c r="E11147" s="2"/>
    </row>
    <row r="11148" spans="2:5" x14ac:dyDescent="0.35">
      <c r="B11148" s="42"/>
      <c r="C11148" s="2"/>
      <c r="E11148" s="2"/>
    </row>
    <row r="11149" spans="2:5" x14ac:dyDescent="0.35">
      <c r="B11149" s="42"/>
      <c r="C11149" s="2"/>
      <c r="E11149" s="2"/>
    </row>
    <row r="11150" spans="2:5" x14ac:dyDescent="0.35">
      <c r="B11150" s="42"/>
      <c r="C11150" s="2"/>
      <c r="E11150" s="2"/>
    </row>
    <row r="11151" spans="2:5" x14ac:dyDescent="0.35">
      <c r="B11151" s="42"/>
      <c r="C11151" s="2"/>
      <c r="E11151" s="2"/>
    </row>
    <row r="11152" spans="2:5" x14ac:dyDescent="0.35">
      <c r="B11152" s="42"/>
      <c r="C11152" s="2"/>
      <c r="E11152" s="2"/>
    </row>
    <row r="11153" spans="2:5" x14ac:dyDescent="0.35">
      <c r="B11153" s="42"/>
      <c r="C11153" s="2"/>
      <c r="E11153" s="2"/>
    </row>
    <row r="11154" spans="2:5" x14ac:dyDescent="0.35">
      <c r="B11154" s="42"/>
      <c r="C11154" s="2"/>
      <c r="E11154" s="2"/>
    </row>
    <row r="11155" spans="2:5" x14ac:dyDescent="0.35">
      <c r="B11155" s="42"/>
      <c r="C11155" s="2"/>
      <c r="E11155" s="2"/>
    </row>
    <row r="11156" spans="2:5" x14ac:dyDescent="0.35">
      <c r="B11156" s="42"/>
      <c r="C11156" s="2"/>
      <c r="E11156" s="2"/>
    </row>
    <row r="11157" spans="2:5" x14ac:dyDescent="0.35">
      <c r="B11157" s="42"/>
      <c r="C11157" s="2"/>
      <c r="E11157" s="2"/>
    </row>
    <row r="11158" spans="2:5" x14ac:dyDescent="0.35">
      <c r="B11158" s="42"/>
      <c r="C11158" s="2"/>
      <c r="E11158" s="2"/>
    </row>
    <row r="11159" spans="2:5" x14ac:dyDescent="0.35">
      <c r="B11159" s="42"/>
      <c r="C11159" s="2"/>
      <c r="E11159" s="2"/>
    </row>
    <row r="11160" spans="2:5" x14ac:dyDescent="0.35">
      <c r="B11160" s="42"/>
      <c r="C11160" s="2"/>
      <c r="E11160" s="2"/>
    </row>
    <row r="11161" spans="2:5" x14ac:dyDescent="0.35">
      <c r="B11161" s="42"/>
      <c r="C11161" s="2"/>
      <c r="E11161" s="2"/>
    </row>
    <row r="11162" spans="2:5" x14ac:dyDescent="0.35">
      <c r="B11162" s="42"/>
      <c r="C11162" s="2"/>
      <c r="E11162" s="2"/>
    </row>
    <row r="11163" spans="2:5" x14ac:dyDescent="0.35">
      <c r="B11163" s="42"/>
      <c r="C11163" s="2"/>
      <c r="E11163" s="2"/>
    </row>
    <row r="11164" spans="2:5" x14ac:dyDescent="0.35">
      <c r="B11164" s="42"/>
      <c r="C11164" s="2"/>
      <c r="E11164" s="2"/>
    </row>
    <row r="11165" spans="2:5" x14ac:dyDescent="0.35">
      <c r="B11165" s="42"/>
      <c r="C11165" s="2"/>
      <c r="E11165" s="2"/>
    </row>
    <row r="11166" spans="2:5" x14ac:dyDescent="0.35">
      <c r="B11166" s="42"/>
      <c r="C11166" s="2"/>
      <c r="E11166" s="2"/>
    </row>
    <row r="11167" spans="2:5" x14ac:dyDescent="0.35">
      <c r="B11167" s="42"/>
      <c r="C11167" s="2"/>
      <c r="E11167" s="2"/>
    </row>
    <row r="11168" spans="2:5" x14ac:dyDescent="0.35">
      <c r="B11168" s="42"/>
      <c r="C11168" s="2"/>
      <c r="E11168" s="2"/>
    </row>
    <row r="11169" spans="2:5" x14ac:dyDescent="0.35">
      <c r="B11169" s="42"/>
      <c r="C11169" s="2"/>
      <c r="E11169" s="2"/>
    </row>
    <row r="11170" spans="2:5" x14ac:dyDescent="0.35">
      <c r="B11170" s="42"/>
      <c r="C11170" s="2"/>
      <c r="E11170" s="2"/>
    </row>
    <row r="11171" spans="2:5" x14ac:dyDescent="0.35">
      <c r="B11171" s="42"/>
      <c r="C11171" s="2"/>
      <c r="E11171" s="2"/>
    </row>
    <row r="11172" spans="2:5" x14ac:dyDescent="0.35">
      <c r="B11172" s="42"/>
      <c r="C11172" s="2"/>
      <c r="E11172" s="2"/>
    </row>
    <row r="11173" spans="2:5" x14ac:dyDescent="0.35">
      <c r="B11173" s="42"/>
      <c r="C11173" s="2"/>
      <c r="E11173" s="2"/>
    </row>
    <row r="11174" spans="2:5" x14ac:dyDescent="0.35">
      <c r="B11174" s="42"/>
      <c r="C11174" s="2"/>
      <c r="E11174" s="2"/>
    </row>
    <row r="11175" spans="2:5" x14ac:dyDescent="0.35">
      <c r="B11175" s="42"/>
      <c r="C11175" s="2"/>
      <c r="E11175" s="2"/>
    </row>
    <row r="11176" spans="2:5" x14ac:dyDescent="0.35">
      <c r="B11176" s="42"/>
      <c r="C11176" s="2"/>
      <c r="E11176" s="2"/>
    </row>
    <row r="11177" spans="2:5" x14ac:dyDescent="0.35">
      <c r="B11177" s="42"/>
      <c r="C11177" s="2"/>
      <c r="E11177" s="2"/>
    </row>
    <row r="11178" spans="2:5" x14ac:dyDescent="0.35">
      <c r="B11178" s="42"/>
      <c r="C11178" s="2"/>
      <c r="E11178" s="2"/>
    </row>
    <row r="11179" spans="2:5" x14ac:dyDescent="0.35">
      <c r="B11179" s="42"/>
      <c r="C11179" s="2"/>
      <c r="E11179" s="2"/>
    </row>
    <row r="11180" spans="2:5" x14ac:dyDescent="0.35">
      <c r="B11180" s="42"/>
      <c r="C11180" s="2"/>
      <c r="E11180" s="2"/>
    </row>
    <row r="11181" spans="2:5" x14ac:dyDescent="0.35">
      <c r="B11181" s="42"/>
      <c r="C11181" s="2"/>
      <c r="E11181" s="2"/>
    </row>
    <row r="11182" spans="2:5" x14ac:dyDescent="0.35">
      <c r="B11182" s="42"/>
      <c r="C11182" s="2"/>
      <c r="E11182" s="2"/>
    </row>
    <row r="11183" spans="2:5" x14ac:dyDescent="0.35">
      <c r="B11183" s="42"/>
      <c r="C11183" s="2"/>
      <c r="E11183" s="2"/>
    </row>
    <row r="11184" spans="2:5" x14ac:dyDescent="0.35">
      <c r="B11184" s="42"/>
      <c r="C11184" s="2"/>
      <c r="E11184" s="2"/>
    </row>
    <row r="11185" spans="2:5" x14ac:dyDescent="0.35">
      <c r="B11185" s="42"/>
      <c r="C11185" s="2"/>
      <c r="E11185" s="2"/>
    </row>
    <row r="11186" spans="2:5" x14ac:dyDescent="0.35">
      <c r="B11186" s="42"/>
      <c r="C11186" s="2"/>
      <c r="E11186" s="2"/>
    </row>
    <row r="11187" spans="2:5" x14ac:dyDescent="0.35">
      <c r="B11187" s="42"/>
      <c r="C11187" s="2"/>
      <c r="E11187" s="2"/>
    </row>
    <row r="11188" spans="2:5" x14ac:dyDescent="0.35">
      <c r="B11188" s="42"/>
      <c r="C11188" s="2"/>
      <c r="E11188" s="2"/>
    </row>
    <row r="11189" spans="2:5" x14ac:dyDescent="0.35">
      <c r="B11189" s="42"/>
      <c r="C11189" s="2"/>
      <c r="E11189" s="2"/>
    </row>
    <row r="11190" spans="2:5" x14ac:dyDescent="0.35">
      <c r="B11190" s="42"/>
      <c r="C11190" s="2"/>
      <c r="E11190" s="2"/>
    </row>
    <row r="11191" spans="2:5" x14ac:dyDescent="0.35">
      <c r="B11191" s="42"/>
      <c r="C11191" s="2"/>
      <c r="E11191" s="2"/>
    </row>
    <row r="11192" spans="2:5" x14ac:dyDescent="0.35">
      <c r="B11192" s="42"/>
      <c r="C11192" s="2"/>
      <c r="E11192" s="2"/>
    </row>
    <row r="11193" spans="2:5" x14ac:dyDescent="0.35">
      <c r="B11193" s="42"/>
      <c r="C11193" s="2"/>
      <c r="E11193" s="2"/>
    </row>
    <row r="11194" spans="2:5" x14ac:dyDescent="0.35">
      <c r="B11194" s="42"/>
      <c r="C11194" s="2"/>
      <c r="E11194" s="2"/>
    </row>
    <row r="11195" spans="2:5" x14ac:dyDescent="0.35">
      <c r="B11195" s="42"/>
      <c r="C11195" s="2"/>
      <c r="E11195" s="2"/>
    </row>
    <row r="11196" spans="2:5" x14ac:dyDescent="0.35">
      <c r="B11196" s="42"/>
      <c r="C11196" s="2"/>
      <c r="E11196" s="2"/>
    </row>
    <row r="11197" spans="2:5" x14ac:dyDescent="0.35">
      <c r="B11197" s="42"/>
      <c r="C11197" s="2"/>
      <c r="E11197" s="2"/>
    </row>
    <row r="11198" spans="2:5" x14ac:dyDescent="0.35">
      <c r="B11198" s="42"/>
      <c r="C11198" s="2"/>
      <c r="E11198" s="2"/>
    </row>
    <row r="11199" spans="2:5" x14ac:dyDescent="0.35">
      <c r="B11199" s="42"/>
      <c r="C11199" s="2"/>
      <c r="E11199" s="2"/>
    </row>
    <row r="11200" spans="2:5" x14ac:dyDescent="0.35">
      <c r="B11200" s="42"/>
      <c r="C11200" s="2"/>
      <c r="E11200" s="2"/>
    </row>
    <row r="11201" spans="2:5" x14ac:dyDescent="0.35">
      <c r="B11201" s="42"/>
      <c r="C11201" s="2"/>
      <c r="E11201" s="2"/>
    </row>
    <row r="11202" spans="2:5" x14ac:dyDescent="0.35">
      <c r="B11202" s="42"/>
      <c r="C11202" s="2"/>
      <c r="E11202" s="2"/>
    </row>
    <row r="11203" spans="2:5" x14ac:dyDescent="0.35">
      <c r="B11203" s="42"/>
      <c r="C11203" s="2"/>
      <c r="E11203" s="2"/>
    </row>
    <row r="11204" spans="2:5" x14ac:dyDescent="0.35">
      <c r="B11204" s="42"/>
      <c r="C11204" s="2"/>
      <c r="E11204" s="2"/>
    </row>
    <row r="11205" spans="2:5" x14ac:dyDescent="0.35">
      <c r="B11205" s="42"/>
      <c r="C11205" s="2"/>
      <c r="E11205" s="2"/>
    </row>
    <row r="11206" spans="2:5" x14ac:dyDescent="0.35">
      <c r="B11206" s="42"/>
      <c r="C11206" s="2"/>
      <c r="E11206" s="2"/>
    </row>
    <row r="11207" spans="2:5" x14ac:dyDescent="0.35">
      <c r="B11207" s="42"/>
      <c r="C11207" s="2"/>
      <c r="E11207" s="2"/>
    </row>
    <row r="11208" spans="2:5" x14ac:dyDescent="0.35">
      <c r="B11208" s="42"/>
      <c r="C11208" s="2"/>
      <c r="E11208" s="2"/>
    </row>
    <row r="11209" spans="2:5" x14ac:dyDescent="0.35">
      <c r="B11209" s="42"/>
      <c r="C11209" s="2"/>
      <c r="E11209" s="2"/>
    </row>
    <row r="11210" spans="2:5" x14ac:dyDescent="0.35">
      <c r="B11210" s="42"/>
      <c r="C11210" s="2"/>
      <c r="E11210" s="2"/>
    </row>
    <row r="11211" spans="2:5" x14ac:dyDescent="0.35">
      <c r="B11211" s="42"/>
      <c r="C11211" s="2"/>
      <c r="E11211" s="2"/>
    </row>
    <row r="11212" spans="2:5" x14ac:dyDescent="0.35">
      <c r="B11212" s="42"/>
      <c r="C11212" s="2"/>
      <c r="E11212" s="2"/>
    </row>
    <row r="11213" spans="2:5" x14ac:dyDescent="0.35">
      <c r="B11213" s="42"/>
      <c r="C11213" s="2"/>
      <c r="E11213" s="2"/>
    </row>
    <row r="11214" spans="2:5" x14ac:dyDescent="0.35">
      <c r="B11214" s="42"/>
      <c r="C11214" s="2"/>
      <c r="E11214" s="2"/>
    </row>
    <row r="11215" spans="2:5" x14ac:dyDescent="0.35">
      <c r="B11215" s="42"/>
      <c r="C11215" s="2"/>
      <c r="E11215" s="2"/>
    </row>
    <row r="11216" spans="2:5" x14ac:dyDescent="0.35">
      <c r="B11216" s="42"/>
      <c r="C11216" s="2"/>
      <c r="E11216" s="2"/>
    </row>
    <row r="11217" spans="2:5" x14ac:dyDescent="0.35">
      <c r="B11217" s="42"/>
      <c r="C11217" s="2"/>
      <c r="E11217" s="2"/>
    </row>
    <row r="11218" spans="2:5" x14ac:dyDescent="0.35">
      <c r="B11218" s="42"/>
      <c r="C11218" s="2"/>
      <c r="E11218" s="2"/>
    </row>
    <row r="11219" spans="2:5" x14ac:dyDescent="0.35">
      <c r="B11219" s="42"/>
      <c r="C11219" s="2"/>
      <c r="E11219" s="2"/>
    </row>
    <row r="11220" spans="2:5" x14ac:dyDescent="0.35">
      <c r="B11220" s="42"/>
      <c r="C11220" s="2"/>
      <c r="E11220" s="2"/>
    </row>
    <row r="11221" spans="2:5" x14ac:dyDescent="0.35">
      <c r="B11221" s="42"/>
      <c r="C11221" s="2"/>
      <c r="E11221" s="2"/>
    </row>
    <row r="11222" spans="2:5" x14ac:dyDescent="0.35">
      <c r="B11222" s="42"/>
      <c r="C11222" s="2"/>
      <c r="E11222" s="2"/>
    </row>
    <row r="11223" spans="2:5" x14ac:dyDescent="0.35">
      <c r="B11223" s="42"/>
      <c r="C11223" s="2"/>
      <c r="E11223" s="2"/>
    </row>
    <row r="11224" spans="2:5" x14ac:dyDescent="0.35">
      <c r="B11224" s="42"/>
      <c r="C11224" s="2"/>
      <c r="E11224" s="2"/>
    </row>
    <row r="11225" spans="2:5" x14ac:dyDescent="0.35">
      <c r="B11225" s="42"/>
      <c r="C11225" s="2"/>
      <c r="E11225" s="2"/>
    </row>
    <row r="11226" spans="2:5" x14ac:dyDescent="0.35">
      <c r="B11226" s="42"/>
      <c r="C11226" s="2"/>
      <c r="E11226" s="2"/>
    </row>
    <row r="11227" spans="2:5" x14ac:dyDescent="0.35">
      <c r="B11227" s="42"/>
      <c r="C11227" s="2"/>
      <c r="E11227" s="2"/>
    </row>
    <row r="11228" spans="2:5" x14ac:dyDescent="0.35">
      <c r="B11228" s="42"/>
      <c r="C11228" s="2"/>
      <c r="E11228" s="2"/>
    </row>
    <row r="11229" spans="2:5" x14ac:dyDescent="0.35">
      <c r="B11229" s="42"/>
      <c r="C11229" s="2"/>
      <c r="E11229" s="2"/>
    </row>
    <row r="11230" spans="2:5" x14ac:dyDescent="0.35">
      <c r="B11230" s="42"/>
      <c r="C11230" s="2"/>
      <c r="E11230" s="2"/>
    </row>
    <row r="11231" spans="2:5" x14ac:dyDescent="0.35">
      <c r="B11231" s="42"/>
      <c r="C11231" s="2"/>
      <c r="E11231" s="2"/>
    </row>
    <row r="11232" spans="2:5" x14ac:dyDescent="0.35">
      <c r="B11232" s="42"/>
      <c r="C11232" s="2"/>
      <c r="E11232" s="2"/>
    </row>
    <row r="11233" spans="2:5" x14ac:dyDescent="0.35">
      <c r="B11233" s="42"/>
      <c r="C11233" s="2"/>
      <c r="E11233" s="2"/>
    </row>
    <row r="11234" spans="2:5" x14ac:dyDescent="0.35">
      <c r="B11234" s="42"/>
      <c r="C11234" s="2"/>
      <c r="E11234" s="2"/>
    </row>
    <row r="11235" spans="2:5" x14ac:dyDescent="0.35">
      <c r="B11235" s="42"/>
      <c r="C11235" s="2"/>
      <c r="E11235" s="2"/>
    </row>
    <row r="11236" spans="2:5" x14ac:dyDescent="0.35">
      <c r="B11236" s="42"/>
      <c r="C11236" s="2"/>
      <c r="E11236" s="2"/>
    </row>
    <row r="11237" spans="2:5" x14ac:dyDescent="0.35">
      <c r="B11237" s="42"/>
      <c r="C11237" s="2"/>
      <c r="E11237" s="2"/>
    </row>
    <row r="11238" spans="2:5" x14ac:dyDescent="0.35">
      <c r="B11238" s="42"/>
      <c r="C11238" s="2"/>
      <c r="E11238" s="2"/>
    </row>
    <row r="11239" spans="2:5" x14ac:dyDescent="0.35">
      <c r="B11239" s="42"/>
      <c r="C11239" s="2"/>
      <c r="E11239" s="2"/>
    </row>
    <row r="11240" spans="2:5" x14ac:dyDescent="0.35">
      <c r="B11240" s="42"/>
      <c r="C11240" s="2"/>
      <c r="E11240" s="2"/>
    </row>
    <row r="11241" spans="2:5" x14ac:dyDescent="0.35">
      <c r="B11241" s="42"/>
      <c r="C11241" s="2"/>
      <c r="E11241" s="2"/>
    </row>
    <row r="11242" spans="2:5" x14ac:dyDescent="0.35">
      <c r="B11242" s="42"/>
      <c r="C11242" s="2"/>
      <c r="E11242" s="2"/>
    </row>
    <row r="11243" spans="2:5" x14ac:dyDescent="0.35">
      <c r="B11243" s="42"/>
      <c r="C11243" s="2"/>
      <c r="E11243" s="2"/>
    </row>
    <row r="11244" spans="2:5" x14ac:dyDescent="0.35">
      <c r="B11244" s="42"/>
      <c r="C11244" s="2"/>
      <c r="E11244" s="2"/>
    </row>
    <row r="11245" spans="2:5" x14ac:dyDescent="0.35">
      <c r="B11245" s="42"/>
      <c r="C11245" s="2"/>
      <c r="E11245" s="2"/>
    </row>
    <row r="11246" spans="2:5" x14ac:dyDescent="0.35">
      <c r="B11246" s="42"/>
      <c r="C11246" s="2"/>
      <c r="E11246" s="2"/>
    </row>
    <row r="11247" spans="2:5" x14ac:dyDescent="0.35">
      <c r="B11247" s="42"/>
      <c r="C11247" s="2"/>
      <c r="E11247" s="2"/>
    </row>
    <row r="11248" spans="2:5" x14ac:dyDescent="0.35">
      <c r="B11248" s="42"/>
      <c r="C11248" s="2"/>
      <c r="E11248" s="2"/>
    </row>
    <row r="11249" spans="2:5" x14ac:dyDescent="0.35">
      <c r="B11249" s="42"/>
      <c r="C11249" s="2"/>
      <c r="E11249" s="2"/>
    </row>
    <row r="11250" spans="2:5" x14ac:dyDescent="0.35">
      <c r="B11250" s="42"/>
      <c r="C11250" s="2"/>
      <c r="E11250" s="2"/>
    </row>
    <row r="11251" spans="2:5" x14ac:dyDescent="0.35">
      <c r="B11251" s="42"/>
      <c r="C11251" s="2"/>
      <c r="E11251" s="2"/>
    </row>
    <row r="11252" spans="2:5" x14ac:dyDescent="0.35">
      <c r="B11252" s="42"/>
      <c r="C11252" s="2"/>
      <c r="E11252" s="2"/>
    </row>
    <row r="11253" spans="2:5" x14ac:dyDescent="0.35">
      <c r="B11253" s="42"/>
      <c r="C11253" s="2"/>
      <c r="E11253" s="2"/>
    </row>
    <row r="11254" spans="2:5" x14ac:dyDescent="0.35">
      <c r="B11254" s="42"/>
      <c r="C11254" s="2"/>
      <c r="E11254" s="2"/>
    </row>
    <row r="11255" spans="2:5" x14ac:dyDescent="0.35">
      <c r="B11255" s="42"/>
      <c r="C11255" s="2"/>
      <c r="E11255" s="2"/>
    </row>
    <row r="11256" spans="2:5" x14ac:dyDescent="0.35">
      <c r="B11256" s="42"/>
      <c r="C11256" s="2"/>
      <c r="E11256" s="2"/>
    </row>
    <row r="11257" spans="2:5" x14ac:dyDescent="0.35">
      <c r="B11257" s="42"/>
      <c r="C11257" s="2"/>
      <c r="E11257" s="2"/>
    </row>
    <row r="11258" spans="2:5" x14ac:dyDescent="0.35">
      <c r="B11258" s="42"/>
      <c r="C11258" s="2"/>
      <c r="E11258" s="2"/>
    </row>
    <row r="11259" spans="2:5" x14ac:dyDescent="0.35">
      <c r="B11259" s="42"/>
      <c r="C11259" s="2"/>
      <c r="E11259" s="2"/>
    </row>
    <row r="11260" spans="2:5" x14ac:dyDescent="0.35">
      <c r="B11260" s="42"/>
      <c r="C11260" s="2"/>
      <c r="E11260" s="2"/>
    </row>
    <row r="11261" spans="2:5" x14ac:dyDescent="0.35">
      <c r="B11261" s="42"/>
      <c r="C11261" s="2"/>
      <c r="E11261" s="2"/>
    </row>
    <row r="11262" spans="2:5" x14ac:dyDescent="0.35">
      <c r="B11262" s="42"/>
      <c r="C11262" s="2"/>
      <c r="E11262" s="2"/>
    </row>
    <row r="11263" spans="2:5" x14ac:dyDescent="0.35">
      <c r="B11263" s="42"/>
      <c r="C11263" s="2"/>
      <c r="E11263" s="2"/>
    </row>
    <row r="11264" spans="2:5" x14ac:dyDescent="0.35">
      <c r="B11264" s="42"/>
      <c r="C11264" s="2"/>
      <c r="E11264" s="2"/>
    </row>
    <row r="11265" spans="2:5" x14ac:dyDescent="0.35">
      <c r="B11265" s="42"/>
      <c r="C11265" s="2"/>
      <c r="E11265" s="2"/>
    </row>
    <row r="11266" spans="2:5" x14ac:dyDescent="0.35">
      <c r="B11266" s="42"/>
      <c r="C11266" s="2"/>
      <c r="E11266" s="2"/>
    </row>
    <row r="11267" spans="2:5" x14ac:dyDescent="0.35">
      <c r="B11267" s="42"/>
      <c r="C11267" s="2"/>
      <c r="E11267" s="2"/>
    </row>
    <row r="11268" spans="2:5" x14ac:dyDescent="0.35">
      <c r="B11268" s="42"/>
      <c r="C11268" s="2"/>
      <c r="E11268" s="2"/>
    </row>
    <row r="11269" spans="2:5" x14ac:dyDescent="0.35">
      <c r="B11269" s="42"/>
      <c r="C11269" s="2"/>
      <c r="E11269" s="2"/>
    </row>
    <row r="11270" spans="2:5" x14ac:dyDescent="0.35">
      <c r="B11270" s="42"/>
      <c r="C11270" s="2"/>
      <c r="E11270" s="2"/>
    </row>
    <row r="11271" spans="2:5" x14ac:dyDescent="0.35">
      <c r="B11271" s="42"/>
      <c r="C11271" s="2"/>
      <c r="E11271" s="2"/>
    </row>
    <row r="11272" spans="2:5" x14ac:dyDescent="0.35">
      <c r="B11272" s="42"/>
      <c r="C11272" s="2"/>
      <c r="E11272" s="2"/>
    </row>
    <row r="11273" spans="2:5" x14ac:dyDescent="0.35">
      <c r="B11273" s="42"/>
      <c r="C11273" s="2"/>
      <c r="E11273" s="2"/>
    </row>
    <row r="11274" spans="2:5" x14ac:dyDescent="0.35">
      <c r="B11274" s="42"/>
      <c r="C11274" s="2"/>
      <c r="E11274" s="2"/>
    </row>
    <row r="11275" spans="2:5" x14ac:dyDescent="0.35">
      <c r="B11275" s="42"/>
      <c r="C11275" s="2"/>
      <c r="E11275" s="2"/>
    </row>
    <row r="11276" spans="2:5" x14ac:dyDescent="0.35">
      <c r="B11276" s="42"/>
      <c r="C11276" s="2"/>
      <c r="E11276" s="2"/>
    </row>
    <row r="11277" spans="2:5" x14ac:dyDescent="0.35">
      <c r="B11277" s="42"/>
      <c r="C11277" s="2"/>
      <c r="E11277" s="2"/>
    </row>
    <row r="11278" spans="2:5" x14ac:dyDescent="0.35">
      <c r="B11278" s="42"/>
      <c r="C11278" s="2"/>
      <c r="E11278" s="2"/>
    </row>
    <row r="11279" spans="2:5" x14ac:dyDescent="0.35">
      <c r="B11279" s="42"/>
      <c r="C11279" s="2"/>
      <c r="E11279" s="2"/>
    </row>
    <row r="11280" spans="2:5" x14ac:dyDescent="0.35">
      <c r="B11280" s="42"/>
      <c r="C11280" s="2"/>
      <c r="E11280" s="2"/>
    </row>
    <row r="11281" spans="2:5" x14ac:dyDescent="0.35">
      <c r="B11281" s="42"/>
      <c r="C11281" s="2"/>
      <c r="E11281" s="2"/>
    </row>
    <row r="11282" spans="2:5" x14ac:dyDescent="0.35">
      <c r="B11282" s="42"/>
      <c r="C11282" s="2"/>
      <c r="E11282" s="2"/>
    </row>
    <row r="11283" spans="2:5" x14ac:dyDescent="0.35">
      <c r="B11283" s="42"/>
      <c r="C11283" s="2"/>
      <c r="E11283" s="2"/>
    </row>
    <row r="11284" spans="2:5" x14ac:dyDescent="0.35">
      <c r="B11284" s="42"/>
      <c r="C11284" s="2"/>
      <c r="E11284" s="2"/>
    </row>
    <row r="11285" spans="2:5" x14ac:dyDescent="0.35">
      <c r="B11285" s="42"/>
      <c r="C11285" s="2"/>
      <c r="E11285" s="2"/>
    </row>
    <row r="11286" spans="2:5" x14ac:dyDescent="0.35">
      <c r="B11286" s="42"/>
      <c r="C11286" s="2"/>
      <c r="E11286" s="2"/>
    </row>
    <row r="11287" spans="2:5" x14ac:dyDescent="0.35">
      <c r="B11287" s="42"/>
      <c r="C11287" s="2"/>
      <c r="E11287" s="2"/>
    </row>
    <row r="11288" spans="2:5" x14ac:dyDescent="0.35">
      <c r="B11288" s="42"/>
      <c r="C11288" s="2"/>
      <c r="E11288" s="2"/>
    </row>
    <row r="11289" spans="2:5" x14ac:dyDescent="0.35">
      <c r="B11289" s="42"/>
      <c r="C11289" s="2"/>
      <c r="E11289" s="2"/>
    </row>
    <row r="11290" spans="2:5" x14ac:dyDescent="0.35">
      <c r="B11290" s="42"/>
      <c r="C11290" s="2"/>
      <c r="E11290" s="2"/>
    </row>
    <row r="11291" spans="2:5" x14ac:dyDescent="0.35">
      <c r="B11291" s="42"/>
      <c r="C11291" s="2"/>
      <c r="E11291" s="2"/>
    </row>
    <row r="11292" spans="2:5" x14ac:dyDescent="0.35">
      <c r="B11292" s="42"/>
      <c r="C11292" s="2"/>
      <c r="E11292" s="2"/>
    </row>
    <row r="11293" spans="2:5" x14ac:dyDescent="0.35">
      <c r="B11293" s="42"/>
      <c r="C11293" s="2"/>
      <c r="E11293" s="2"/>
    </row>
    <row r="11294" spans="2:5" x14ac:dyDescent="0.35">
      <c r="B11294" s="42"/>
      <c r="C11294" s="2"/>
      <c r="E11294" s="2"/>
    </row>
    <row r="11295" spans="2:5" x14ac:dyDescent="0.35">
      <c r="B11295" s="42"/>
      <c r="C11295" s="2"/>
      <c r="E11295" s="2"/>
    </row>
    <row r="11296" spans="2:5" x14ac:dyDescent="0.35">
      <c r="B11296" s="42"/>
      <c r="C11296" s="2"/>
      <c r="E11296" s="2"/>
    </row>
    <row r="11297" spans="2:5" x14ac:dyDescent="0.35">
      <c r="B11297" s="42"/>
      <c r="C11297" s="2"/>
      <c r="E11297" s="2"/>
    </row>
    <row r="11298" spans="2:5" x14ac:dyDescent="0.35">
      <c r="B11298" s="42"/>
      <c r="C11298" s="2"/>
      <c r="E11298" s="2"/>
    </row>
    <row r="11299" spans="2:5" x14ac:dyDescent="0.35">
      <c r="B11299" s="42"/>
      <c r="C11299" s="2"/>
      <c r="E11299" s="2"/>
    </row>
    <row r="11300" spans="2:5" x14ac:dyDescent="0.35">
      <c r="B11300" s="42"/>
      <c r="C11300" s="2"/>
      <c r="E11300" s="2"/>
    </row>
    <row r="11301" spans="2:5" x14ac:dyDescent="0.35">
      <c r="B11301" s="42"/>
      <c r="C11301" s="2"/>
      <c r="E11301" s="2"/>
    </row>
    <row r="11302" spans="2:5" x14ac:dyDescent="0.35">
      <c r="B11302" s="42"/>
      <c r="C11302" s="2"/>
      <c r="E11302" s="2"/>
    </row>
    <row r="11303" spans="2:5" x14ac:dyDescent="0.35">
      <c r="B11303" s="42"/>
      <c r="C11303" s="2"/>
      <c r="E11303" s="2"/>
    </row>
    <row r="11304" spans="2:5" x14ac:dyDescent="0.35">
      <c r="B11304" s="42"/>
      <c r="C11304" s="2"/>
      <c r="E11304" s="2"/>
    </row>
    <row r="11305" spans="2:5" x14ac:dyDescent="0.35">
      <c r="B11305" s="42"/>
      <c r="C11305" s="2"/>
      <c r="E11305" s="2"/>
    </row>
    <row r="11306" spans="2:5" x14ac:dyDescent="0.35">
      <c r="B11306" s="42"/>
      <c r="C11306" s="2"/>
      <c r="E11306" s="2"/>
    </row>
    <row r="11307" spans="2:5" x14ac:dyDescent="0.35">
      <c r="B11307" s="42"/>
      <c r="C11307" s="2"/>
      <c r="E11307" s="2"/>
    </row>
    <row r="11308" spans="2:5" x14ac:dyDescent="0.35">
      <c r="B11308" s="42"/>
      <c r="C11308" s="2"/>
      <c r="E11308" s="2"/>
    </row>
    <row r="11309" spans="2:5" x14ac:dyDescent="0.35">
      <c r="B11309" s="42"/>
      <c r="C11309" s="2"/>
      <c r="E11309" s="2"/>
    </row>
    <row r="11310" spans="2:5" x14ac:dyDescent="0.35">
      <c r="B11310" s="42"/>
      <c r="C11310" s="2"/>
      <c r="E11310" s="2"/>
    </row>
    <row r="11311" spans="2:5" x14ac:dyDescent="0.35">
      <c r="B11311" s="42"/>
      <c r="C11311" s="2"/>
      <c r="E11311" s="2"/>
    </row>
    <row r="11312" spans="2:5" x14ac:dyDescent="0.35">
      <c r="B11312" s="42"/>
      <c r="C11312" s="2"/>
      <c r="E11312" s="2"/>
    </row>
    <row r="11313" spans="2:5" x14ac:dyDescent="0.35">
      <c r="B11313" s="42"/>
      <c r="C11313" s="2"/>
      <c r="E11313" s="2"/>
    </row>
    <row r="11314" spans="2:5" x14ac:dyDescent="0.35">
      <c r="B11314" s="42"/>
      <c r="C11314" s="2"/>
      <c r="E11314" s="2"/>
    </row>
    <row r="11315" spans="2:5" x14ac:dyDescent="0.35">
      <c r="B11315" s="42"/>
      <c r="C11315" s="2"/>
      <c r="E11315" s="2"/>
    </row>
    <row r="11316" spans="2:5" x14ac:dyDescent="0.35">
      <c r="B11316" s="42"/>
      <c r="C11316" s="2"/>
      <c r="E11316" s="2"/>
    </row>
    <row r="11317" spans="2:5" x14ac:dyDescent="0.35">
      <c r="B11317" s="42"/>
      <c r="C11317" s="2"/>
      <c r="E11317" s="2"/>
    </row>
    <row r="11318" spans="2:5" x14ac:dyDescent="0.35">
      <c r="B11318" s="42"/>
      <c r="C11318" s="2"/>
      <c r="E11318" s="2"/>
    </row>
    <row r="11319" spans="2:5" x14ac:dyDescent="0.35">
      <c r="B11319" s="42"/>
      <c r="C11319" s="2"/>
      <c r="E11319" s="2"/>
    </row>
    <row r="11320" spans="2:5" x14ac:dyDescent="0.35">
      <c r="B11320" s="42"/>
      <c r="C11320" s="2"/>
      <c r="E11320" s="2"/>
    </row>
    <row r="11321" spans="2:5" x14ac:dyDescent="0.35">
      <c r="B11321" s="42"/>
      <c r="C11321" s="2"/>
      <c r="E11321" s="2"/>
    </row>
    <row r="11322" spans="2:5" x14ac:dyDescent="0.35">
      <c r="B11322" s="42"/>
      <c r="C11322" s="2"/>
      <c r="E11322" s="2"/>
    </row>
    <row r="11323" spans="2:5" x14ac:dyDescent="0.35">
      <c r="B11323" s="42"/>
      <c r="C11323" s="2"/>
      <c r="E11323" s="2"/>
    </row>
    <row r="11324" spans="2:5" x14ac:dyDescent="0.35">
      <c r="B11324" s="42"/>
      <c r="C11324" s="2"/>
      <c r="E11324" s="2"/>
    </row>
    <row r="11325" spans="2:5" x14ac:dyDescent="0.35">
      <c r="B11325" s="42"/>
      <c r="C11325" s="2"/>
      <c r="E11325" s="2"/>
    </row>
    <row r="11326" spans="2:5" x14ac:dyDescent="0.35">
      <c r="B11326" s="42"/>
      <c r="C11326" s="2"/>
      <c r="E11326" s="2"/>
    </row>
    <row r="11327" spans="2:5" x14ac:dyDescent="0.35">
      <c r="B11327" s="42"/>
      <c r="C11327" s="2"/>
      <c r="E11327" s="2"/>
    </row>
    <row r="11328" spans="2:5" x14ac:dyDescent="0.35">
      <c r="B11328" s="42"/>
      <c r="C11328" s="2"/>
      <c r="E11328" s="2"/>
    </row>
    <row r="11329" spans="2:5" x14ac:dyDescent="0.35">
      <c r="B11329" s="42"/>
      <c r="C11329" s="2"/>
      <c r="E11329" s="2"/>
    </row>
    <row r="11330" spans="2:5" x14ac:dyDescent="0.35">
      <c r="B11330" s="42"/>
      <c r="C11330" s="2"/>
      <c r="E11330" s="2"/>
    </row>
    <row r="11331" spans="2:5" x14ac:dyDescent="0.35">
      <c r="B11331" s="42"/>
      <c r="C11331" s="2"/>
      <c r="E11331" s="2"/>
    </row>
    <row r="11332" spans="2:5" x14ac:dyDescent="0.35">
      <c r="B11332" s="42"/>
      <c r="C11332" s="2"/>
      <c r="E11332" s="2"/>
    </row>
    <row r="11333" spans="2:5" x14ac:dyDescent="0.35">
      <c r="B11333" s="42"/>
      <c r="C11333" s="2"/>
      <c r="E11333" s="2"/>
    </row>
    <row r="11334" spans="2:5" x14ac:dyDescent="0.35">
      <c r="B11334" s="42"/>
      <c r="C11334" s="2"/>
      <c r="E11334" s="2"/>
    </row>
    <row r="11335" spans="2:5" x14ac:dyDescent="0.35">
      <c r="B11335" s="42"/>
      <c r="C11335" s="2"/>
      <c r="E11335" s="2"/>
    </row>
    <row r="11336" spans="2:5" x14ac:dyDescent="0.35">
      <c r="B11336" s="42"/>
      <c r="C11336" s="2"/>
      <c r="E11336" s="2"/>
    </row>
    <row r="11337" spans="2:5" x14ac:dyDescent="0.35">
      <c r="B11337" s="42"/>
      <c r="C11337" s="2"/>
      <c r="E11337" s="2"/>
    </row>
    <row r="11338" spans="2:5" x14ac:dyDescent="0.35">
      <c r="B11338" s="42"/>
      <c r="C11338" s="2"/>
      <c r="E11338" s="2"/>
    </row>
    <row r="11339" spans="2:5" x14ac:dyDescent="0.35">
      <c r="B11339" s="42"/>
      <c r="C11339" s="2"/>
      <c r="E11339" s="2"/>
    </row>
    <row r="11340" spans="2:5" x14ac:dyDescent="0.35">
      <c r="B11340" s="42"/>
      <c r="C11340" s="2"/>
      <c r="E11340" s="2"/>
    </row>
    <row r="11341" spans="2:5" x14ac:dyDescent="0.35">
      <c r="B11341" s="42"/>
      <c r="C11341" s="2"/>
      <c r="E11341" s="2"/>
    </row>
    <row r="11342" spans="2:5" x14ac:dyDescent="0.35">
      <c r="B11342" s="42"/>
      <c r="C11342" s="2"/>
      <c r="E11342" s="2"/>
    </row>
    <row r="11343" spans="2:5" x14ac:dyDescent="0.35">
      <c r="B11343" s="42"/>
      <c r="C11343" s="2"/>
      <c r="E11343" s="2"/>
    </row>
    <row r="11344" spans="2:5" x14ac:dyDescent="0.35">
      <c r="B11344" s="42"/>
      <c r="C11344" s="2"/>
      <c r="E11344" s="2"/>
    </row>
    <row r="11345" spans="2:5" x14ac:dyDescent="0.35">
      <c r="B11345" s="42"/>
      <c r="C11345" s="2"/>
      <c r="E11345" s="2"/>
    </row>
    <row r="11346" spans="2:5" x14ac:dyDescent="0.35">
      <c r="B11346" s="42"/>
      <c r="C11346" s="2"/>
      <c r="E11346" s="2"/>
    </row>
    <row r="11347" spans="2:5" x14ac:dyDescent="0.35">
      <c r="B11347" s="42"/>
      <c r="C11347" s="2"/>
      <c r="E11347" s="2"/>
    </row>
    <row r="11348" spans="2:5" x14ac:dyDescent="0.35">
      <c r="B11348" s="42"/>
      <c r="C11348" s="2"/>
      <c r="E11348" s="2"/>
    </row>
    <row r="11349" spans="2:5" x14ac:dyDescent="0.35">
      <c r="B11349" s="42"/>
      <c r="C11349" s="2"/>
      <c r="E11349" s="2"/>
    </row>
    <row r="11350" spans="2:5" x14ac:dyDescent="0.35">
      <c r="B11350" s="42"/>
      <c r="C11350" s="2"/>
      <c r="E11350" s="2"/>
    </row>
    <row r="11351" spans="2:5" x14ac:dyDescent="0.35">
      <c r="B11351" s="42"/>
      <c r="C11351" s="2"/>
      <c r="E11351" s="2"/>
    </row>
    <row r="11352" spans="2:5" x14ac:dyDescent="0.35">
      <c r="B11352" s="42"/>
      <c r="C11352" s="2"/>
      <c r="E11352" s="2"/>
    </row>
    <row r="11353" spans="2:5" x14ac:dyDescent="0.35">
      <c r="B11353" s="42"/>
      <c r="C11353" s="2"/>
      <c r="E11353" s="2"/>
    </row>
    <row r="11354" spans="2:5" x14ac:dyDescent="0.35">
      <c r="B11354" s="42"/>
      <c r="C11354" s="2"/>
      <c r="E11354" s="2"/>
    </row>
    <row r="11355" spans="2:5" x14ac:dyDescent="0.35">
      <c r="B11355" s="42"/>
      <c r="C11355" s="2"/>
      <c r="E11355" s="2"/>
    </row>
    <row r="11356" spans="2:5" x14ac:dyDescent="0.35">
      <c r="B11356" s="42"/>
      <c r="C11356" s="2"/>
      <c r="E11356" s="2"/>
    </row>
    <row r="11357" spans="2:5" x14ac:dyDescent="0.35">
      <c r="B11357" s="42"/>
      <c r="C11357" s="2"/>
      <c r="E11357" s="2"/>
    </row>
    <row r="11358" spans="2:5" x14ac:dyDescent="0.35">
      <c r="B11358" s="42"/>
      <c r="C11358" s="2"/>
      <c r="E11358" s="2"/>
    </row>
    <row r="11359" spans="2:5" x14ac:dyDescent="0.35">
      <c r="B11359" s="42"/>
      <c r="C11359" s="2"/>
      <c r="E11359" s="2"/>
    </row>
    <row r="11360" spans="2:5" x14ac:dyDescent="0.35">
      <c r="B11360" s="42"/>
      <c r="C11360" s="2"/>
      <c r="E11360" s="2"/>
    </row>
    <row r="11361" spans="2:5" x14ac:dyDescent="0.35">
      <c r="B11361" s="42"/>
      <c r="C11361" s="2"/>
      <c r="E11361" s="2"/>
    </row>
    <row r="11362" spans="2:5" x14ac:dyDescent="0.35">
      <c r="B11362" s="42"/>
      <c r="C11362" s="2"/>
      <c r="E11362" s="2"/>
    </row>
    <row r="11363" spans="2:5" x14ac:dyDescent="0.35">
      <c r="B11363" s="42"/>
      <c r="C11363" s="2"/>
      <c r="E11363" s="2"/>
    </row>
    <row r="11364" spans="2:5" x14ac:dyDescent="0.35">
      <c r="B11364" s="42"/>
      <c r="C11364" s="2"/>
      <c r="E11364" s="2"/>
    </row>
    <row r="11365" spans="2:5" x14ac:dyDescent="0.35">
      <c r="B11365" s="42"/>
      <c r="C11365" s="2"/>
      <c r="E11365" s="2"/>
    </row>
    <row r="11366" spans="2:5" x14ac:dyDescent="0.35">
      <c r="B11366" s="42"/>
      <c r="C11366" s="2"/>
      <c r="E11366" s="2"/>
    </row>
    <row r="11367" spans="2:5" x14ac:dyDescent="0.35">
      <c r="B11367" s="42"/>
      <c r="C11367" s="2"/>
      <c r="E11367" s="2"/>
    </row>
    <row r="11368" spans="2:5" x14ac:dyDescent="0.35">
      <c r="B11368" s="42"/>
      <c r="C11368" s="2"/>
      <c r="E11368" s="2"/>
    </row>
    <row r="11369" spans="2:5" x14ac:dyDescent="0.35">
      <c r="B11369" s="42"/>
      <c r="C11369" s="2"/>
      <c r="E11369" s="2"/>
    </row>
    <row r="11370" spans="2:5" x14ac:dyDescent="0.35">
      <c r="B11370" s="42"/>
      <c r="C11370" s="2"/>
      <c r="E11370" s="2"/>
    </row>
    <row r="11371" spans="2:5" x14ac:dyDescent="0.35">
      <c r="B11371" s="42"/>
      <c r="C11371" s="2"/>
      <c r="E11371" s="2"/>
    </row>
    <row r="11372" spans="2:5" x14ac:dyDescent="0.35">
      <c r="B11372" s="42"/>
      <c r="C11372" s="2"/>
      <c r="E11372" s="2"/>
    </row>
    <row r="11373" spans="2:5" x14ac:dyDescent="0.35">
      <c r="B11373" s="42"/>
      <c r="C11373" s="2"/>
      <c r="E11373" s="2"/>
    </row>
    <row r="11374" spans="2:5" x14ac:dyDescent="0.35">
      <c r="B11374" s="42"/>
      <c r="C11374" s="2"/>
      <c r="E11374" s="2"/>
    </row>
    <row r="11375" spans="2:5" x14ac:dyDescent="0.35">
      <c r="B11375" s="42"/>
      <c r="C11375" s="2"/>
      <c r="E11375" s="2"/>
    </row>
    <row r="11376" spans="2:5" x14ac:dyDescent="0.35">
      <c r="B11376" s="42"/>
      <c r="C11376" s="2"/>
      <c r="E11376" s="2"/>
    </row>
    <row r="11377" spans="2:5" x14ac:dyDescent="0.35">
      <c r="B11377" s="42"/>
      <c r="C11377" s="2"/>
      <c r="E11377" s="2"/>
    </row>
    <row r="11378" spans="2:5" x14ac:dyDescent="0.35">
      <c r="B11378" s="42"/>
      <c r="C11378" s="2"/>
      <c r="E11378" s="2"/>
    </row>
    <row r="11379" spans="2:5" x14ac:dyDescent="0.35">
      <c r="B11379" s="42"/>
      <c r="C11379" s="2"/>
      <c r="E11379" s="2"/>
    </row>
    <row r="11380" spans="2:5" x14ac:dyDescent="0.35">
      <c r="B11380" s="42"/>
      <c r="C11380" s="2"/>
      <c r="E11380" s="2"/>
    </row>
    <row r="11381" spans="2:5" x14ac:dyDescent="0.35">
      <c r="B11381" s="42"/>
      <c r="C11381" s="2"/>
      <c r="E11381" s="2"/>
    </row>
    <row r="11382" spans="2:5" x14ac:dyDescent="0.35">
      <c r="B11382" s="42"/>
      <c r="C11382" s="2"/>
      <c r="E11382" s="2"/>
    </row>
    <row r="11383" spans="2:5" x14ac:dyDescent="0.35">
      <c r="B11383" s="42"/>
      <c r="C11383" s="2"/>
      <c r="E11383" s="2"/>
    </row>
    <row r="11384" spans="2:5" x14ac:dyDescent="0.35">
      <c r="B11384" s="42"/>
      <c r="C11384" s="2"/>
      <c r="E11384" s="2"/>
    </row>
    <row r="11385" spans="2:5" x14ac:dyDescent="0.35">
      <c r="B11385" s="42"/>
      <c r="C11385" s="2"/>
      <c r="E11385" s="2"/>
    </row>
    <row r="11386" spans="2:5" x14ac:dyDescent="0.35">
      <c r="B11386" s="42"/>
      <c r="C11386" s="2"/>
      <c r="E11386" s="2"/>
    </row>
    <row r="11387" spans="2:5" x14ac:dyDescent="0.35">
      <c r="B11387" s="42"/>
      <c r="C11387" s="2"/>
      <c r="E11387" s="2"/>
    </row>
    <row r="11388" spans="2:5" x14ac:dyDescent="0.35">
      <c r="B11388" s="42"/>
      <c r="C11388" s="2"/>
      <c r="E11388" s="2"/>
    </row>
    <row r="11389" spans="2:5" x14ac:dyDescent="0.35">
      <c r="B11389" s="42"/>
      <c r="C11389" s="2"/>
      <c r="E11389" s="2"/>
    </row>
    <row r="11390" spans="2:5" x14ac:dyDescent="0.35">
      <c r="B11390" s="42"/>
      <c r="C11390" s="2"/>
      <c r="E11390" s="2"/>
    </row>
    <row r="11391" spans="2:5" x14ac:dyDescent="0.35">
      <c r="B11391" s="42"/>
      <c r="C11391" s="2"/>
      <c r="E11391" s="2"/>
    </row>
    <row r="11392" spans="2:5" x14ac:dyDescent="0.35">
      <c r="B11392" s="42"/>
      <c r="C11392" s="2"/>
      <c r="E11392" s="2"/>
    </row>
    <row r="11393" spans="2:5" x14ac:dyDescent="0.35">
      <c r="B11393" s="42"/>
      <c r="C11393" s="2"/>
      <c r="E11393" s="2"/>
    </row>
    <row r="11394" spans="2:5" x14ac:dyDescent="0.35">
      <c r="B11394" s="42"/>
      <c r="C11394" s="2"/>
      <c r="E11394" s="2"/>
    </row>
    <row r="11395" spans="2:5" x14ac:dyDescent="0.35">
      <c r="B11395" s="42"/>
      <c r="C11395" s="2"/>
      <c r="E11395" s="2"/>
    </row>
    <row r="11396" spans="2:5" x14ac:dyDescent="0.35">
      <c r="B11396" s="42"/>
      <c r="C11396" s="2"/>
      <c r="E11396" s="2"/>
    </row>
    <row r="11397" spans="2:5" x14ac:dyDescent="0.35">
      <c r="B11397" s="42"/>
      <c r="C11397" s="2"/>
      <c r="E11397" s="2"/>
    </row>
    <row r="11398" spans="2:5" x14ac:dyDescent="0.35">
      <c r="B11398" s="42"/>
      <c r="C11398" s="2"/>
      <c r="E11398" s="2"/>
    </row>
    <row r="11399" spans="2:5" x14ac:dyDescent="0.35">
      <c r="B11399" s="42"/>
      <c r="C11399" s="2"/>
      <c r="E11399" s="2"/>
    </row>
    <row r="11400" spans="2:5" x14ac:dyDescent="0.35">
      <c r="B11400" s="42"/>
      <c r="C11400" s="2"/>
      <c r="E11400" s="2"/>
    </row>
    <row r="11401" spans="2:5" x14ac:dyDescent="0.35">
      <c r="B11401" s="42"/>
      <c r="C11401" s="2"/>
      <c r="E11401" s="2"/>
    </row>
    <row r="11402" spans="2:5" x14ac:dyDescent="0.35">
      <c r="B11402" s="42"/>
      <c r="C11402" s="2"/>
      <c r="E11402" s="2"/>
    </row>
    <row r="11403" spans="2:5" x14ac:dyDescent="0.35">
      <c r="B11403" s="42"/>
      <c r="C11403" s="2"/>
      <c r="E11403" s="2"/>
    </row>
    <row r="11404" spans="2:5" x14ac:dyDescent="0.35">
      <c r="B11404" s="42"/>
      <c r="C11404" s="2"/>
      <c r="E11404" s="2"/>
    </row>
    <row r="11405" spans="2:5" x14ac:dyDescent="0.35">
      <c r="B11405" s="42"/>
      <c r="C11405" s="2"/>
      <c r="E11405" s="2"/>
    </row>
    <row r="11406" spans="2:5" x14ac:dyDescent="0.35">
      <c r="B11406" s="42"/>
      <c r="C11406" s="2"/>
      <c r="E11406" s="2"/>
    </row>
    <row r="11407" spans="2:5" x14ac:dyDescent="0.35">
      <c r="B11407" s="42"/>
      <c r="C11407" s="2"/>
      <c r="E11407" s="2"/>
    </row>
    <row r="11408" spans="2:5" x14ac:dyDescent="0.35">
      <c r="B11408" s="42"/>
      <c r="C11408" s="2"/>
      <c r="E11408" s="2"/>
    </row>
    <row r="11409" spans="2:5" x14ac:dyDescent="0.35">
      <c r="B11409" s="42"/>
      <c r="C11409" s="2"/>
      <c r="E11409" s="2"/>
    </row>
    <row r="11410" spans="2:5" x14ac:dyDescent="0.35">
      <c r="B11410" s="42"/>
      <c r="C11410" s="2"/>
      <c r="E11410" s="2"/>
    </row>
    <row r="11411" spans="2:5" x14ac:dyDescent="0.35">
      <c r="B11411" s="42"/>
      <c r="C11411" s="2"/>
      <c r="E11411" s="2"/>
    </row>
    <row r="11412" spans="2:5" x14ac:dyDescent="0.35">
      <c r="B11412" s="42"/>
      <c r="C11412" s="2"/>
      <c r="E11412" s="2"/>
    </row>
    <row r="11413" spans="2:5" x14ac:dyDescent="0.35">
      <c r="B11413" s="42"/>
      <c r="C11413" s="2"/>
      <c r="E11413" s="2"/>
    </row>
    <row r="11414" spans="2:5" x14ac:dyDescent="0.35">
      <c r="B11414" s="42"/>
      <c r="C11414" s="2"/>
      <c r="E11414" s="2"/>
    </row>
    <row r="11415" spans="2:5" x14ac:dyDescent="0.35">
      <c r="B11415" s="42"/>
      <c r="C11415" s="2"/>
      <c r="E11415" s="2"/>
    </row>
    <row r="11416" spans="2:5" x14ac:dyDescent="0.35">
      <c r="B11416" s="42"/>
      <c r="C11416" s="2"/>
      <c r="E11416" s="2"/>
    </row>
    <row r="11417" spans="2:5" x14ac:dyDescent="0.35">
      <c r="B11417" s="42"/>
      <c r="C11417" s="2"/>
      <c r="E11417" s="2"/>
    </row>
    <row r="11418" spans="2:5" x14ac:dyDescent="0.35">
      <c r="B11418" s="42"/>
      <c r="C11418" s="2"/>
      <c r="E11418" s="2"/>
    </row>
    <row r="11419" spans="2:5" x14ac:dyDescent="0.35">
      <c r="B11419" s="42"/>
      <c r="C11419" s="2"/>
      <c r="E11419" s="2"/>
    </row>
    <row r="11420" spans="2:5" x14ac:dyDescent="0.35">
      <c r="B11420" s="42"/>
      <c r="C11420" s="2"/>
      <c r="E11420" s="2"/>
    </row>
    <row r="11421" spans="2:5" x14ac:dyDescent="0.35">
      <c r="B11421" s="42"/>
      <c r="C11421" s="2"/>
      <c r="E11421" s="2"/>
    </row>
    <row r="11422" spans="2:5" x14ac:dyDescent="0.35">
      <c r="B11422" s="42"/>
      <c r="C11422" s="2"/>
      <c r="E11422" s="2"/>
    </row>
    <row r="11423" spans="2:5" x14ac:dyDescent="0.35">
      <c r="B11423" s="42"/>
      <c r="C11423" s="2"/>
      <c r="E11423" s="2"/>
    </row>
    <row r="11424" spans="2:5" x14ac:dyDescent="0.35">
      <c r="B11424" s="42"/>
      <c r="C11424" s="2"/>
      <c r="E11424" s="2"/>
    </row>
    <row r="11425" spans="2:5" x14ac:dyDescent="0.35">
      <c r="B11425" s="42"/>
      <c r="C11425" s="2"/>
      <c r="E11425" s="2"/>
    </row>
    <row r="11426" spans="2:5" x14ac:dyDescent="0.35">
      <c r="B11426" s="42"/>
      <c r="C11426" s="2"/>
      <c r="E11426" s="2"/>
    </row>
    <row r="11427" spans="2:5" x14ac:dyDescent="0.35">
      <c r="B11427" s="42"/>
      <c r="C11427" s="2"/>
      <c r="E11427" s="2"/>
    </row>
    <row r="11428" spans="2:5" x14ac:dyDescent="0.35">
      <c r="B11428" s="42"/>
      <c r="C11428" s="2"/>
      <c r="E11428" s="2"/>
    </row>
    <row r="11429" spans="2:5" x14ac:dyDescent="0.35">
      <c r="B11429" s="42"/>
      <c r="C11429" s="2"/>
      <c r="E11429" s="2"/>
    </row>
    <row r="11430" spans="2:5" x14ac:dyDescent="0.35">
      <c r="B11430" s="42"/>
      <c r="C11430" s="2"/>
      <c r="E11430" s="2"/>
    </row>
    <row r="11431" spans="2:5" x14ac:dyDescent="0.35">
      <c r="B11431" s="42"/>
      <c r="C11431" s="2"/>
      <c r="E11431" s="2"/>
    </row>
    <row r="11432" spans="2:5" x14ac:dyDescent="0.35">
      <c r="B11432" s="42"/>
      <c r="C11432" s="2"/>
      <c r="E11432" s="2"/>
    </row>
    <row r="11433" spans="2:5" x14ac:dyDescent="0.35">
      <c r="B11433" s="42"/>
      <c r="C11433" s="2"/>
      <c r="E11433" s="2"/>
    </row>
    <row r="11434" spans="2:5" x14ac:dyDescent="0.35">
      <c r="B11434" s="42"/>
      <c r="C11434" s="2"/>
      <c r="E11434" s="2"/>
    </row>
    <row r="11435" spans="2:5" x14ac:dyDescent="0.35">
      <c r="B11435" s="42"/>
      <c r="C11435" s="2"/>
      <c r="E11435" s="2"/>
    </row>
    <row r="11436" spans="2:5" x14ac:dyDescent="0.35">
      <c r="B11436" s="42"/>
      <c r="C11436" s="2"/>
      <c r="E11436" s="2"/>
    </row>
    <row r="11437" spans="2:5" x14ac:dyDescent="0.35">
      <c r="B11437" s="42"/>
      <c r="C11437" s="2"/>
      <c r="E11437" s="2"/>
    </row>
    <row r="11438" spans="2:5" x14ac:dyDescent="0.35">
      <c r="B11438" s="42"/>
      <c r="C11438" s="2"/>
      <c r="E11438" s="2"/>
    </row>
    <row r="11439" spans="2:5" x14ac:dyDescent="0.35">
      <c r="B11439" s="42"/>
      <c r="C11439" s="2"/>
      <c r="E11439" s="2"/>
    </row>
    <row r="11440" spans="2:5" x14ac:dyDescent="0.35">
      <c r="B11440" s="42"/>
      <c r="C11440" s="2"/>
      <c r="E11440" s="2"/>
    </row>
    <row r="11441" spans="2:5" x14ac:dyDescent="0.35">
      <c r="B11441" s="42"/>
      <c r="C11441" s="2"/>
      <c r="E11441" s="2"/>
    </row>
    <row r="11442" spans="2:5" x14ac:dyDescent="0.35">
      <c r="B11442" s="42"/>
      <c r="C11442" s="2"/>
      <c r="E11442" s="2"/>
    </row>
    <row r="11443" spans="2:5" x14ac:dyDescent="0.35">
      <c r="B11443" s="42"/>
      <c r="C11443" s="2"/>
      <c r="E11443" s="2"/>
    </row>
    <row r="11444" spans="2:5" x14ac:dyDescent="0.35">
      <c r="B11444" s="42"/>
      <c r="C11444" s="2"/>
      <c r="E11444" s="2"/>
    </row>
    <row r="11445" spans="2:5" x14ac:dyDescent="0.35">
      <c r="B11445" s="42"/>
      <c r="C11445" s="2"/>
      <c r="E11445" s="2"/>
    </row>
    <row r="11446" spans="2:5" x14ac:dyDescent="0.35">
      <c r="B11446" s="42"/>
      <c r="C11446" s="2"/>
      <c r="E11446" s="2"/>
    </row>
    <row r="11447" spans="2:5" x14ac:dyDescent="0.35">
      <c r="B11447" s="42"/>
      <c r="C11447" s="2"/>
      <c r="E11447" s="2"/>
    </row>
    <row r="11448" spans="2:5" x14ac:dyDescent="0.35">
      <c r="B11448" s="42"/>
      <c r="C11448" s="2"/>
      <c r="E11448" s="2"/>
    </row>
    <row r="11449" spans="2:5" x14ac:dyDescent="0.35">
      <c r="B11449" s="42"/>
      <c r="C11449" s="2"/>
      <c r="E11449" s="2"/>
    </row>
    <row r="11450" spans="2:5" x14ac:dyDescent="0.35">
      <c r="B11450" s="42"/>
      <c r="C11450" s="2"/>
      <c r="E11450" s="2"/>
    </row>
    <row r="11451" spans="2:5" x14ac:dyDescent="0.35">
      <c r="B11451" s="42"/>
      <c r="C11451" s="2"/>
      <c r="E11451" s="2"/>
    </row>
    <row r="11452" spans="2:5" x14ac:dyDescent="0.35">
      <c r="B11452" s="42"/>
      <c r="C11452" s="2"/>
      <c r="E11452" s="2"/>
    </row>
    <row r="11453" spans="2:5" x14ac:dyDescent="0.35">
      <c r="B11453" s="42"/>
      <c r="C11453" s="2"/>
      <c r="E11453" s="2"/>
    </row>
    <row r="11454" spans="2:5" x14ac:dyDescent="0.35">
      <c r="B11454" s="42"/>
      <c r="C11454" s="2"/>
      <c r="E11454" s="2"/>
    </row>
    <row r="11455" spans="2:5" x14ac:dyDescent="0.35">
      <c r="B11455" s="42"/>
      <c r="C11455" s="2"/>
      <c r="E11455" s="2"/>
    </row>
    <row r="11456" spans="2:5" x14ac:dyDescent="0.35">
      <c r="B11456" s="42"/>
      <c r="C11456" s="2"/>
      <c r="E11456" s="2"/>
    </row>
    <row r="11457" spans="2:5" x14ac:dyDescent="0.35">
      <c r="B11457" s="42"/>
      <c r="C11457" s="2"/>
      <c r="E11457" s="2"/>
    </row>
    <row r="11458" spans="2:5" x14ac:dyDescent="0.35">
      <c r="B11458" s="42"/>
      <c r="C11458" s="2"/>
      <c r="E11458" s="2"/>
    </row>
    <row r="11459" spans="2:5" x14ac:dyDescent="0.35">
      <c r="B11459" s="42"/>
      <c r="C11459" s="2"/>
      <c r="E11459" s="2"/>
    </row>
    <row r="11460" spans="2:5" x14ac:dyDescent="0.35">
      <c r="B11460" s="42"/>
      <c r="C11460" s="2"/>
      <c r="E11460" s="2"/>
    </row>
    <row r="11461" spans="2:5" x14ac:dyDescent="0.35">
      <c r="B11461" s="42"/>
      <c r="C11461" s="2"/>
      <c r="E11461" s="2"/>
    </row>
    <row r="11462" spans="2:5" x14ac:dyDescent="0.35">
      <c r="B11462" s="42"/>
      <c r="C11462" s="2"/>
      <c r="E11462" s="2"/>
    </row>
    <row r="11463" spans="2:5" x14ac:dyDescent="0.35">
      <c r="B11463" s="42"/>
      <c r="C11463" s="2"/>
      <c r="E11463" s="2"/>
    </row>
    <row r="11464" spans="2:5" x14ac:dyDescent="0.35">
      <c r="B11464" s="42"/>
      <c r="C11464" s="2"/>
      <c r="E11464" s="2"/>
    </row>
    <row r="11465" spans="2:5" x14ac:dyDescent="0.35">
      <c r="B11465" s="42"/>
      <c r="C11465" s="2"/>
      <c r="E11465" s="2"/>
    </row>
    <row r="11466" spans="2:5" x14ac:dyDescent="0.35">
      <c r="B11466" s="42"/>
      <c r="C11466" s="2"/>
      <c r="E11466" s="2"/>
    </row>
    <row r="11467" spans="2:5" x14ac:dyDescent="0.35">
      <c r="B11467" s="42"/>
      <c r="C11467" s="2"/>
      <c r="E11467" s="2"/>
    </row>
    <row r="11468" spans="2:5" x14ac:dyDescent="0.35">
      <c r="B11468" s="42"/>
      <c r="C11468" s="2"/>
      <c r="E11468" s="2"/>
    </row>
    <row r="11469" spans="2:5" x14ac:dyDescent="0.35">
      <c r="B11469" s="42"/>
      <c r="C11469" s="2"/>
      <c r="E11469" s="2"/>
    </row>
    <row r="11470" spans="2:5" x14ac:dyDescent="0.35">
      <c r="B11470" s="42"/>
      <c r="C11470" s="2"/>
      <c r="E11470" s="2"/>
    </row>
    <row r="11471" spans="2:5" x14ac:dyDescent="0.35">
      <c r="B11471" s="42"/>
      <c r="C11471" s="2"/>
      <c r="E11471" s="2"/>
    </row>
    <row r="11472" spans="2:5" x14ac:dyDescent="0.35">
      <c r="B11472" s="42"/>
      <c r="C11472" s="2"/>
      <c r="E11472" s="2"/>
    </row>
    <row r="11473" spans="2:5" x14ac:dyDescent="0.35">
      <c r="B11473" s="42"/>
      <c r="C11473" s="2"/>
      <c r="E11473" s="2"/>
    </row>
    <row r="11474" spans="2:5" x14ac:dyDescent="0.35">
      <c r="B11474" s="42"/>
      <c r="C11474" s="2"/>
      <c r="E11474" s="2"/>
    </row>
    <row r="11475" spans="2:5" x14ac:dyDescent="0.35">
      <c r="B11475" s="42"/>
      <c r="C11475" s="2"/>
      <c r="E11475" s="2"/>
    </row>
    <row r="11476" spans="2:5" x14ac:dyDescent="0.35">
      <c r="B11476" s="42"/>
      <c r="C11476" s="2"/>
      <c r="E11476" s="2"/>
    </row>
    <row r="11477" spans="2:5" x14ac:dyDescent="0.35">
      <c r="B11477" s="42"/>
      <c r="C11477" s="2"/>
      <c r="E11477" s="2"/>
    </row>
    <row r="11478" spans="2:5" x14ac:dyDescent="0.35">
      <c r="B11478" s="42"/>
      <c r="C11478" s="2"/>
      <c r="E11478" s="2"/>
    </row>
    <row r="11479" spans="2:5" x14ac:dyDescent="0.35">
      <c r="B11479" s="42"/>
      <c r="C11479" s="2"/>
      <c r="E11479" s="2"/>
    </row>
    <row r="11480" spans="2:5" x14ac:dyDescent="0.35">
      <c r="B11480" s="42"/>
      <c r="C11480" s="2"/>
      <c r="E11480" s="2"/>
    </row>
    <row r="11481" spans="2:5" x14ac:dyDescent="0.35">
      <c r="B11481" s="42"/>
      <c r="C11481" s="2"/>
      <c r="E11481" s="2"/>
    </row>
    <row r="11482" spans="2:5" x14ac:dyDescent="0.35">
      <c r="B11482" s="42"/>
      <c r="C11482" s="2"/>
      <c r="E11482" s="2"/>
    </row>
    <row r="11483" spans="2:5" x14ac:dyDescent="0.35">
      <c r="B11483" s="42"/>
      <c r="C11483" s="2"/>
      <c r="E11483" s="2"/>
    </row>
    <row r="11484" spans="2:5" x14ac:dyDescent="0.35">
      <c r="B11484" s="42"/>
      <c r="C11484" s="2"/>
      <c r="E11484" s="2"/>
    </row>
    <row r="11485" spans="2:5" x14ac:dyDescent="0.35">
      <c r="B11485" s="42"/>
      <c r="C11485" s="2"/>
      <c r="E11485" s="2"/>
    </row>
    <row r="11486" spans="2:5" x14ac:dyDescent="0.35">
      <c r="B11486" s="42"/>
      <c r="C11486" s="2"/>
      <c r="E11486" s="2"/>
    </row>
    <row r="11487" spans="2:5" x14ac:dyDescent="0.35">
      <c r="B11487" s="42"/>
      <c r="C11487" s="2"/>
      <c r="E11487" s="2"/>
    </row>
    <row r="11488" spans="2:5" x14ac:dyDescent="0.35">
      <c r="B11488" s="42"/>
      <c r="C11488" s="2"/>
      <c r="E11488" s="2"/>
    </row>
    <row r="11489" spans="2:5" x14ac:dyDescent="0.35">
      <c r="B11489" s="42"/>
      <c r="C11489" s="2"/>
      <c r="E11489" s="2"/>
    </row>
    <row r="11490" spans="2:5" x14ac:dyDescent="0.35">
      <c r="B11490" s="42"/>
      <c r="C11490" s="2"/>
      <c r="E11490" s="2"/>
    </row>
    <row r="11491" spans="2:5" x14ac:dyDescent="0.35">
      <c r="B11491" s="42"/>
      <c r="C11491" s="2"/>
      <c r="E11491" s="2"/>
    </row>
    <row r="11492" spans="2:5" x14ac:dyDescent="0.35">
      <c r="B11492" s="42"/>
      <c r="C11492" s="2"/>
      <c r="E11492" s="2"/>
    </row>
    <row r="11493" spans="2:5" x14ac:dyDescent="0.35">
      <c r="B11493" s="42"/>
      <c r="C11493" s="2"/>
      <c r="E11493" s="2"/>
    </row>
    <row r="11494" spans="2:5" x14ac:dyDescent="0.35">
      <c r="B11494" s="42"/>
      <c r="C11494" s="2"/>
      <c r="E11494" s="2"/>
    </row>
    <row r="11495" spans="2:5" x14ac:dyDescent="0.35">
      <c r="B11495" s="42"/>
      <c r="C11495" s="2"/>
      <c r="E11495" s="2"/>
    </row>
    <row r="11496" spans="2:5" x14ac:dyDescent="0.35">
      <c r="B11496" s="42"/>
      <c r="C11496" s="2"/>
      <c r="E11496" s="2"/>
    </row>
    <row r="11497" spans="2:5" x14ac:dyDescent="0.35">
      <c r="B11497" s="42"/>
      <c r="C11497" s="2"/>
      <c r="E11497" s="2"/>
    </row>
    <row r="11498" spans="2:5" x14ac:dyDescent="0.35">
      <c r="B11498" s="42"/>
      <c r="C11498" s="2"/>
      <c r="E11498" s="2"/>
    </row>
    <row r="11499" spans="2:5" x14ac:dyDescent="0.35">
      <c r="B11499" s="42"/>
      <c r="C11499" s="2"/>
      <c r="E11499" s="2"/>
    </row>
    <row r="11500" spans="2:5" x14ac:dyDescent="0.35">
      <c r="B11500" s="42"/>
      <c r="C11500" s="2"/>
      <c r="E11500" s="2"/>
    </row>
    <row r="11501" spans="2:5" x14ac:dyDescent="0.35">
      <c r="B11501" s="42"/>
      <c r="C11501" s="2"/>
      <c r="E11501" s="2"/>
    </row>
    <row r="11502" spans="2:5" x14ac:dyDescent="0.35">
      <c r="B11502" s="42"/>
      <c r="C11502" s="2"/>
      <c r="E11502" s="2"/>
    </row>
    <row r="11503" spans="2:5" x14ac:dyDescent="0.35">
      <c r="B11503" s="42"/>
      <c r="C11503" s="2"/>
      <c r="E11503" s="2"/>
    </row>
    <row r="11504" spans="2:5" x14ac:dyDescent="0.35">
      <c r="B11504" s="42"/>
      <c r="C11504" s="2"/>
      <c r="E11504" s="2"/>
    </row>
    <row r="11505" spans="2:5" x14ac:dyDescent="0.35">
      <c r="B11505" s="42"/>
      <c r="C11505" s="2"/>
      <c r="E11505" s="2"/>
    </row>
    <row r="11506" spans="2:5" x14ac:dyDescent="0.35">
      <c r="B11506" s="42"/>
      <c r="C11506" s="2"/>
      <c r="E11506" s="2"/>
    </row>
    <row r="11507" spans="2:5" x14ac:dyDescent="0.35">
      <c r="B11507" s="42"/>
      <c r="C11507" s="2"/>
      <c r="E11507" s="2"/>
    </row>
    <row r="11508" spans="2:5" x14ac:dyDescent="0.35">
      <c r="B11508" s="42"/>
      <c r="C11508" s="2"/>
      <c r="E11508" s="2"/>
    </row>
    <row r="11509" spans="2:5" x14ac:dyDescent="0.35">
      <c r="B11509" s="42"/>
      <c r="C11509" s="2"/>
      <c r="E11509" s="2"/>
    </row>
    <row r="11510" spans="2:5" x14ac:dyDescent="0.35">
      <c r="B11510" s="42"/>
      <c r="C11510" s="2"/>
      <c r="E11510" s="2"/>
    </row>
    <row r="11511" spans="2:5" x14ac:dyDescent="0.35">
      <c r="B11511" s="42"/>
      <c r="C11511" s="2"/>
      <c r="E11511" s="2"/>
    </row>
    <row r="11512" spans="2:5" x14ac:dyDescent="0.35">
      <c r="B11512" s="42"/>
      <c r="C11512" s="2"/>
      <c r="E11512" s="2"/>
    </row>
    <row r="11513" spans="2:5" x14ac:dyDescent="0.35">
      <c r="B11513" s="42"/>
      <c r="C11513" s="2"/>
      <c r="E11513" s="2"/>
    </row>
    <row r="11514" spans="2:5" x14ac:dyDescent="0.35">
      <c r="B11514" s="42"/>
      <c r="C11514" s="2"/>
      <c r="E11514" s="2"/>
    </row>
    <row r="11515" spans="2:5" x14ac:dyDescent="0.35">
      <c r="B11515" s="42"/>
      <c r="C11515" s="2"/>
      <c r="E11515" s="2"/>
    </row>
    <row r="11516" spans="2:5" x14ac:dyDescent="0.35">
      <c r="B11516" s="42"/>
      <c r="C11516" s="2"/>
      <c r="E11516" s="2"/>
    </row>
    <row r="11517" spans="2:5" x14ac:dyDescent="0.35">
      <c r="B11517" s="42"/>
      <c r="C11517" s="2"/>
      <c r="E11517" s="2"/>
    </row>
    <row r="11518" spans="2:5" x14ac:dyDescent="0.35">
      <c r="B11518" s="42"/>
      <c r="C11518" s="2"/>
      <c r="E11518" s="2"/>
    </row>
    <row r="11519" spans="2:5" x14ac:dyDescent="0.35">
      <c r="B11519" s="42"/>
      <c r="C11519" s="2"/>
      <c r="E11519" s="2"/>
    </row>
    <row r="11520" spans="2:5" x14ac:dyDescent="0.35">
      <c r="B11520" s="42"/>
      <c r="C11520" s="2"/>
      <c r="E11520" s="2"/>
    </row>
    <row r="11521" spans="2:5" x14ac:dyDescent="0.35">
      <c r="B11521" s="42"/>
      <c r="C11521" s="2"/>
      <c r="E11521" s="2"/>
    </row>
    <row r="11522" spans="2:5" x14ac:dyDescent="0.35">
      <c r="B11522" s="42"/>
      <c r="C11522" s="2"/>
      <c r="E11522" s="2"/>
    </row>
    <row r="11523" spans="2:5" x14ac:dyDescent="0.35">
      <c r="B11523" s="42"/>
      <c r="C11523" s="2"/>
      <c r="E11523" s="2"/>
    </row>
    <row r="11524" spans="2:5" x14ac:dyDescent="0.35">
      <c r="B11524" s="42"/>
      <c r="C11524" s="2"/>
      <c r="E11524" s="2"/>
    </row>
    <row r="11525" spans="2:5" x14ac:dyDescent="0.35">
      <c r="B11525" s="42"/>
      <c r="C11525" s="2"/>
      <c r="E11525" s="2"/>
    </row>
    <row r="11526" spans="2:5" x14ac:dyDescent="0.35">
      <c r="B11526" s="42"/>
      <c r="C11526" s="2"/>
      <c r="E11526" s="2"/>
    </row>
    <row r="11527" spans="2:5" x14ac:dyDescent="0.35">
      <c r="B11527" s="42"/>
      <c r="C11527" s="2"/>
      <c r="E11527" s="2"/>
    </row>
    <row r="11528" spans="2:5" x14ac:dyDescent="0.35">
      <c r="B11528" s="42"/>
      <c r="C11528" s="2"/>
      <c r="E11528" s="2"/>
    </row>
    <row r="11529" spans="2:5" x14ac:dyDescent="0.35">
      <c r="B11529" s="42"/>
      <c r="C11529" s="2"/>
      <c r="E11529" s="2"/>
    </row>
    <row r="11530" spans="2:5" x14ac:dyDescent="0.35">
      <c r="B11530" s="42"/>
      <c r="C11530" s="2"/>
      <c r="E11530" s="2"/>
    </row>
    <row r="11531" spans="2:5" x14ac:dyDescent="0.35">
      <c r="B11531" s="42"/>
      <c r="C11531" s="2"/>
      <c r="E11531" s="2"/>
    </row>
    <row r="11532" spans="2:5" x14ac:dyDescent="0.35">
      <c r="B11532" s="42"/>
      <c r="C11532" s="2"/>
      <c r="E11532" s="2"/>
    </row>
    <row r="11533" spans="2:5" x14ac:dyDescent="0.35">
      <c r="B11533" s="42"/>
      <c r="C11533" s="2"/>
      <c r="E11533" s="2"/>
    </row>
    <row r="11534" spans="2:5" x14ac:dyDescent="0.35">
      <c r="B11534" s="42"/>
      <c r="C11534" s="2"/>
      <c r="E11534" s="2"/>
    </row>
    <row r="11535" spans="2:5" x14ac:dyDescent="0.35">
      <c r="B11535" s="42"/>
      <c r="C11535" s="2"/>
      <c r="E11535" s="2"/>
    </row>
    <row r="11536" spans="2:5" x14ac:dyDescent="0.35">
      <c r="B11536" s="42"/>
      <c r="C11536" s="2"/>
      <c r="E11536" s="2"/>
    </row>
    <row r="11537" spans="2:5" x14ac:dyDescent="0.35">
      <c r="B11537" s="42"/>
      <c r="C11537" s="2"/>
      <c r="E11537" s="2"/>
    </row>
    <row r="11538" spans="2:5" x14ac:dyDescent="0.35">
      <c r="B11538" s="42"/>
      <c r="C11538" s="2"/>
      <c r="E11538" s="2"/>
    </row>
    <row r="11539" spans="2:5" x14ac:dyDescent="0.35">
      <c r="B11539" s="42"/>
      <c r="C11539" s="2"/>
      <c r="E11539" s="2"/>
    </row>
    <row r="11540" spans="2:5" x14ac:dyDescent="0.35">
      <c r="B11540" s="42"/>
      <c r="C11540" s="2"/>
      <c r="E11540" s="2"/>
    </row>
    <row r="11541" spans="2:5" x14ac:dyDescent="0.35">
      <c r="B11541" s="42"/>
      <c r="C11541" s="2"/>
      <c r="E11541" s="2"/>
    </row>
    <row r="11542" spans="2:5" x14ac:dyDescent="0.35">
      <c r="B11542" s="42"/>
      <c r="C11542" s="2"/>
      <c r="E11542" s="2"/>
    </row>
    <row r="11543" spans="2:5" x14ac:dyDescent="0.35">
      <c r="B11543" s="42"/>
      <c r="C11543" s="2"/>
      <c r="E11543" s="2"/>
    </row>
    <row r="11544" spans="2:5" x14ac:dyDescent="0.35">
      <c r="B11544" s="42"/>
      <c r="C11544" s="2"/>
      <c r="E11544" s="2"/>
    </row>
    <row r="11545" spans="2:5" x14ac:dyDescent="0.35">
      <c r="B11545" s="42"/>
      <c r="C11545" s="2"/>
      <c r="E11545" s="2"/>
    </row>
    <row r="11546" spans="2:5" x14ac:dyDescent="0.35">
      <c r="B11546" s="42"/>
      <c r="C11546" s="2"/>
      <c r="E11546" s="2"/>
    </row>
    <row r="11547" spans="2:5" x14ac:dyDescent="0.35">
      <c r="B11547" s="42"/>
      <c r="C11547" s="2"/>
      <c r="E11547" s="2"/>
    </row>
    <row r="11548" spans="2:5" x14ac:dyDescent="0.35">
      <c r="B11548" s="42"/>
      <c r="C11548" s="2"/>
      <c r="E11548" s="2"/>
    </row>
    <row r="11549" spans="2:5" x14ac:dyDescent="0.35">
      <c r="B11549" s="42"/>
      <c r="C11549" s="2"/>
      <c r="E11549" s="2"/>
    </row>
    <row r="11550" spans="2:5" x14ac:dyDescent="0.35">
      <c r="B11550" s="42"/>
      <c r="C11550" s="2"/>
      <c r="E11550" s="2"/>
    </row>
    <row r="11551" spans="2:5" x14ac:dyDescent="0.35">
      <c r="B11551" s="42"/>
      <c r="C11551" s="2"/>
      <c r="E11551" s="2"/>
    </row>
    <row r="11552" spans="2:5" x14ac:dyDescent="0.35">
      <c r="B11552" s="42"/>
      <c r="C11552" s="2"/>
      <c r="E11552" s="2"/>
    </row>
    <row r="11553" spans="2:5" x14ac:dyDescent="0.35">
      <c r="B11553" s="42"/>
      <c r="C11553" s="2"/>
      <c r="E11553" s="2"/>
    </row>
    <row r="11554" spans="2:5" x14ac:dyDescent="0.35">
      <c r="B11554" s="42"/>
      <c r="C11554" s="2"/>
      <c r="E11554" s="2"/>
    </row>
    <row r="11555" spans="2:5" x14ac:dyDescent="0.35">
      <c r="B11555" s="42"/>
      <c r="C11555" s="2"/>
      <c r="E11555" s="2"/>
    </row>
    <row r="11556" spans="2:5" x14ac:dyDescent="0.35">
      <c r="B11556" s="42"/>
      <c r="C11556" s="2"/>
      <c r="E11556" s="2"/>
    </row>
    <row r="11557" spans="2:5" x14ac:dyDescent="0.35">
      <c r="B11557" s="42"/>
      <c r="C11557" s="2"/>
      <c r="E11557" s="2"/>
    </row>
    <row r="11558" spans="2:5" x14ac:dyDescent="0.35">
      <c r="B11558" s="42"/>
      <c r="C11558" s="2"/>
      <c r="E11558" s="2"/>
    </row>
    <row r="11559" spans="2:5" x14ac:dyDescent="0.35">
      <c r="B11559" s="42"/>
      <c r="C11559" s="2"/>
      <c r="E11559" s="2"/>
    </row>
    <row r="11560" spans="2:5" x14ac:dyDescent="0.35">
      <c r="B11560" s="42"/>
      <c r="C11560" s="2"/>
      <c r="E11560" s="2"/>
    </row>
    <row r="11561" spans="2:5" x14ac:dyDescent="0.35">
      <c r="B11561" s="42"/>
      <c r="C11561" s="2"/>
      <c r="E11561" s="2"/>
    </row>
    <row r="11562" spans="2:5" x14ac:dyDescent="0.35">
      <c r="B11562" s="42"/>
      <c r="C11562" s="2"/>
      <c r="E11562" s="2"/>
    </row>
    <row r="11563" spans="2:5" x14ac:dyDescent="0.35">
      <c r="B11563" s="42"/>
      <c r="C11563" s="2"/>
      <c r="E11563" s="2"/>
    </row>
    <row r="11564" spans="2:5" x14ac:dyDescent="0.35">
      <c r="B11564" s="42"/>
      <c r="C11564" s="2"/>
      <c r="E11564" s="2"/>
    </row>
    <row r="11565" spans="2:5" x14ac:dyDescent="0.35">
      <c r="B11565" s="42"/>
      <c r="C11565" s="2"/>
      <c r="E11565" s="2"/>
    </row>
    <row r="11566" spans="2:5" x14ac:dyDescent="0.35">
      <c r="B11566" s="42"/>
      <c r="C11566" s="2"/>
      <c r="E11566" s="2"/>
    </row>
    <row r="11567" spans="2:5" x14ac:dyDescent="0.35">
      <c r="B11567" s="42"/>
      <c r="C11567" s="2"/>
      <c r="E11567" s="2"/>
    </row>
    <row r="11568" spans="2:5" x14ac:dyDescent="0.35">
      <c r="B11568" s="42"/>
      <c r="C11568" s="2"/>
      <c r="E11568" s="2"/>
    </row>
    <row r="11569" spans="2:5" x14ac:dyDescent="0.35">
      <c r="B11569" s="42"/>
      <c r="C11569" s="2"/>
      <c r="E11569" s="2"/>
    </row>
    <row r="11570" spans="2:5" x14ac:dyDescent="0.35">
      <c r="B11570" s="42"/>
      <c r="C11570" s="2"/>
      <c r="E11570" s="2"/>
    </row>
    <row r="11571" spans="2:5" x14ac:dyDescent="0.35">
      <c r="B11571" s="42"/>
      <c r="C11571" s="2"/>
      <c r="E11571" s="2"/>
    </row>
    <row r="11572" spans="2:5" x14ac:dyDescent="0.35">
      <c r="B11572" s="42"/>
      <c r="C11572" s="2"/>
      <c r="E11572" s="2"/>
    </row>
    <row r="11573" spans="2:5" x14ac:dyDescent="0.35">
      <c r="B11573" s="42"/>
      <c r="C11573" s="2"/>
      <c r="E11573" s="2"/>
    </row>
    <row r="11574" spans="2:5" x14ac:dyDescent="0.35">
      <c r="B11574" s="42"/>
      <c r="C11574" s="2"/>
      <c r="E11574" s="2"/>
    </row>
    <row r="11575" spans="2:5" x14ac:dyDescent="0.35">
      <c r="B11575" s="42"/>
      <c r="C11575" s="2"/>
      <c r="E11575" s="2"/>
    </row>
    <row r="11576" spans="2:5" x14ac:dyDescent="0.35">
      <c r="B11576" s="42"/>
      <c r="C11576" s="2"/>
      <c r="E11576" s="2"/>
    </row>
    <row r="11577" spans="2:5" x14ac:dyDescent="0.35">
      <c r="B11577" s="42"/>
      <c r="C11577" s="2"/>
      <c r="E11577" s="2"/>
    </row>
    <row r="11578" spans="2:5" x14ac:dyDescent="0.35">
      <c r="B11578" s="42"/>
      <c r="C11578" s="2"/>
      <c r="E11578" s="2"/>
    </row>
    <row r="11579" spans="2:5" x14ac:dyDescent="0.35">
      <c r="B11579" s="42"/>
      <c r="C11579" s="2"/>
      <c r="E11579" s="2"/>
    </row>
    <row r="11580" spans="2:5" x14ac:dyDescent="0.35">
      <c r="B11580" s="42"/>
      <c r="C11580" s="2"/>
      <c r="E11580" s="2"/>
    </row>
    <row r="11581" spans="2:5" x14ac:dyDescent="0.35">
      <c r="B11581" s="42"/>
      <c r="C11581" s="2"/>
      <c r="E11581" s="2"/>
    </row>
    <row r="11582" spans="2:5" x14ac:dyDescent="0.35">
      <c r="B11582" s="42"/>
      <c r="C11582" s="2"/>
      <c r="E11582" s="2"/>
    </row>
    <row r="11583" spans="2:5" x14ac:dyDescent="0.35">
      <c r="B11583" s="42"/>
      <c r="C11583" s="2"/>
      <c r="E11583" s="2"/>
    </row>
    <row r="11584" spans="2:5" x14ac:dyDescent="0.35">
      <c r="B11584" s="42"/>
      <c r="C11584" s="2"/>
      <c r="E11584" s="2"/>
    </row>
    <row r="11585" spans="2:5" x14ac:dyDescent="0.35">
      <c r="B11585" s="42"/>
      <c r="C11585" s="2"/>
      <c r="E11585" s="2"/>
    </row>
    <row r="11586" spans="2:5" x14ac:dyDescent="0.35">
      <c r="B11586" s="42"/>
      <c r="C11586" s="2"/>
      <c r="E11586" s="2"/>
    </row>
    <row r="11587" spans="2:5" x14ac:dyDescent="0.35">
      <c r="B11587" s="42"/>
      <c r="C11587" s="2"/>
      <c r="E11587" s="2"/>
    </row>
    <row r="11588" spans="2:5" x14ac:dyDescent="0.35">
      <c r="B11588" s="42"/>
      <c r="C11588" s="2"/>
      <c r="E11588" s="2"/>
    </row>
    <row r="11589" spans="2:5" x14ac:dyDescent="0.35">
      <c r="B11589" s="42"/>
      <c r="C11589" s="2"/>
      <c r="E11589" s="2"/>
    </row>
    <row r="11590" spans="2:5" x14ac:dyDescent="0.35">
      <c r="B11590" s="42"/>
      <c r="C11590" s="2"/>
      <c r="E11590" s="2"/>
    </row>
    <row r="11591" spans="2:5" x14ac:dyDescent="0.35">
      <c r="B11591" s="42"/>
      <c r="C11591" s="2"/>
      <c r="E11591" s="2"/>
    </row>
    <row r="11592" spans="2:5" x14ac:dyDescent="0.35">
      <c r="B11592" s="42"/>
      <c r="C11592" s="2"/>
      <c r="E11592" s="2"/>
    </row>
    <row r="11593" spans="2:5" x14ac:dyDescent="0.35">
      <c r="B11593" s="42"/>
      <c r="C11593" s="2"/>
      <c r="E11593" s="2"/>
    </row>
    <row r="11594" spans="2:5" x14ac:dyDescent="0.35">
      <c r="B11594" s="42"/>
      <c r="C11594" s="2"/>
      <c r="E11594" s="2"/>
    </row>
    <row r="11595" spans="2:5" x14ac:dyDescent="0.35">
      <c r="B11595" s="42"/>
      <c r="C11595" s="2"/>
      <c r="E11595" s="2"/>
    </row>
    <row r="11596" spans="2:5" x14ac:dyDescent="0.35">
      <c r="B11596" s="42"/>
      <c r="C11596" s="2"/>
      <c r="E11596" s="2"/>
    </row>
    <row r="11597" spans="2:5" x14ac:dyDescent="0.35">
      <c r="B11597" s="42"/>
      <c r="C11597" s="2"/>
      <c r="E11597" s="2"/>
    </row>
    <row r="11598" spans="2:5" x14ac:dyDescent="0.35">
      <c r="B11598" s="42"/>
      <c r="C11598" s="2"/>
      <c r="E11598" s="2"/>
    </row>
    <row r="11599" spans="2:5" x14ac:dyDescent="0.35">
      <c r="B11599" s="42"/>
      <c r="C11599" s="2"/>
      <c r="E11599" s="2"/>
    </row>
    <row r="11600" spans="2:5" x14ac:dyDescent="0.35">
      <c r="B11600" s="42"/>
      <c r="C11600" s="2"/>
      <c r="E11600" s="2"/>
    </row>
    <row r="11601" spans="2:5" x14ac:dyDescent="0.35">
      <c r="B11601" s="42"/>
      <c r="C11601" s="2"/>
      <c r="E11601" s="2"/>
    </row>
    <row r="11602" spans="2:5" x14ac:dyDescent="0.35">
      <c r="B11602" s="42"/>
      <c r="C11602" s="2"/>
      <c r="E11602" s="2"/>
    </row>
    <row r="11603" spans="2:5" x14ac:dyDescent="0.35">
      <c r="B11603" s="42"/>
      <c r="C11603" s="2"/>
      <c r="E11603" s="2"/>
    </row>
    <row r="11604" spans="2:5" x14ac:dyDescent="0.35">
      <c r="B11604" s="42"/>
      <c r="C11604" s="2"/>
      <c r="E11604" s="2"/>
    </row>
    <row r="11605" spans="2:5" x14ac:dyDescent="0.35">
      <c r="B11605" s="42"/>
      <c r="C11605" s="2"/>
      <c r="E11605" s="2"/>
    </row>
    <row r="11606" spans="2:5" x14ac:dyDescent="0.35">
      <c r="B11606" s="42"/>
      <c r="C11606" s="2"/>
      <c r="E11606" s="2"/>
    </row>
    <row r="11607" spans="2:5" x14ac:dyDescent="0.35">
      <c r="B11607" s="42"/>
      <c r="C11607" s="2"/>
      <c r="E11607" s="2"/>
    </row>
    <row r="11608" spans="2:5" x14ac:dyDescent="0.35">
      <c r="B11608" s="42"/>
      <c r="C11608" s="2"/>
      <c r="E11608" s="2"/>
    </row>
    <row r="11609" spans="2:5" x14ac:dyDescent="0.35">
      <c r="B11609" s="42"/>
      <c r="C11609" s="2"/>
      <c r="E11609" s="2"/>
    </row>
    <row r="11610" spans="2:5" x14ac:dyDescent="0.35">
      <c r="B11610" s="42"/>
      <c r="C11610" s="2"/>
      <c r="E11610" s="2"/>
    </row>
    <row r="11611" spans="2:5" x14ac:dyDescent="0.35">
      <c r="B11611" s="42"/>
      <c r="C11611" s="2"/>
      <c r="E11611" s="2"/>
    </row>
    <row r="11612" spans="2:5" x14ac:dyDescent="0.35">
      <c r="B11612" s="42"/>
      <c r="C11612" s="2"/>
      <c r="E11612" s="2"/>
    </row>
    <row r="11613" spans="2:5" x14ac:dyDescent="0.35">
      <c r="B11613" s="42"/>
      <c r="C11613" s="2"/>
      <c r="E11613" s="2"/>
    </row>
    <row r="11614" spans="2:5" x14ac:dyDescent="0.35">
      <c r="B11614" s="42"/>
      <c r="C11614" s="2"/>
      <c r="E11614" s="2"/>
    </row>
    <row r="11615" spans="2:5" x14ac:dyDescent="0.35">
      <c r="B11615" s="42"/>
      <c r="C11615" s="2"/>
      <c r="E11615" s="2"/>
    </row>
    <row r="11616" spans="2:5" x14ac:dyDescent="0.35">
      <c r="B11616" s="42"/>
      <c r="C11616" s="2"/>
      <c r="E11616" s="2"/>
    </row>
    <row r="11617" spans="2:5" x14ac:dyDescent="0.35">
      <c r="B11617" s="42"/>
      <c r="C11617" s="2"/>
      <c r="E11617" s="2"/>
    </row>
    <row r="11618" spans="2:5" x14ac:dyDescent="0.35">
      <c r="B11618" s="42"/>
      <c r="C11618" s="2"/>
      <c r="E11618" s="2"/>
    </row>
    <row r="11619" spans="2:5" x14ac:dyDescent="0.35">
      <c r="B11619" s="42"/>
      <c r="C11619" s="2"/>
      <c r="E11619" s="2"/>
    </row>
    <row r="11620" spans="2:5" x14ac:dyDescent="0.35">
      <c r="B11620" s="42"/>
      <c r="C11620" s="2"/>
      <c r="E11620" s="2"/>
    </row>
    <row r="11621" spans="2:5" x14ac:dyDescent="0.35">
      <c r="B11621" s="42"/>
      <c r="C11621" s="2"/>
      <c r="E11621" s="2"/>
    </row>
    <row r="11622" spans="2:5" x14ac:dyDescent="0.35">
      <c r="B11622" s="42"/>
      <c r="C11622" s="2"/>
      <c r="E11622" s="2"/>
    </row>
    <row r="11623" spans="2:5" x14ac:dyDescent="0.35">
      <c r="B11623" s="42"/>
      <c r="C11623" s="2"/>
      <c r="E11623" s="2"/>
    </row>
    <row r="11624" spans="2:5" x14ac:dyDescent="0.35">
      <c r="B11624" s="42"/>
      <c r="C11624" s="2"/>
      <c r="E11624" s="2"/>
    </row>
    <row r="11625" spans="2:5" x14ac:dyDescent="0.35">
      <c r="B11625" s="42"/>
      <c r="C11625" s="2"/>
      <c r="E11625" s="2"/>
    </row>
    <row r="11626" spans="2:5" x14ac:dyDescent="0.35">
      <c r="B11626" s="42"/>
      <c r="C11626" s="2"/>
      <c r="E11626" s="2"/>
    </row>
    <row r="11627" spans="2:5" x14ac:dyDescent="0.35">
      <c r="B11627" s="42"/>
      <c r="C11627" s="2"/>
      <c r="E11627" s="2"/>
    </row>
    <row r="11628" spans="2:5" x14ac:dyDescent="0.35">
      <c r="B11628" s="42"/>
      <c r="C11628" s="2"/>
      <c r="E11628" s="2"/>
    </row>
    <row r="11629" spans="2:5" x14ac:dyDescent="0.35">
      <c r="B11629" s="42"/>
      <c r="C11629" s="2"/>
      <c r="E11629" s="2"/>
    </row>
    <row r="11630" spans="2:5" x14ac:dyDescent="0.35">
      <c r="B11630" s="42"/>
      <c r="C11630" s="2"/>
      <c r="E11630" s="2"/>
    </row>
    <row r="11631" spans="2:5" x14ac:dyDescent="0.35">
      <c r="B11631" s="42"/>
      <c r="C11631" s="2"/>
      <c r="E11631" s="2"/>
    </row>
    <row r="11632" spans="2:5" x14ac:dyDescent="0.35">
      <c r="B11632" s="42"/>
      <c r="C11632" s="2"/>
      <c r="E11632" s="2"/>
    </row>
    <row r="11633" spans="2:5" x14ac:dyDescent="0.35">
      <c r="B11633" s="42"/>
      <c r="C11633" s="2"/>
      <c r="E11633" s="2"/>
    </row>
    <row r="11634" spans="2:5" x14ac:dyDescent="0.35">
      <c r="B11634" s="42"/>
      <c r="C11634" s="2"/>
      <c r="E11634" s="2"/>
    </row>
    <row r="11635" spans="2:5" x14ac:dyDescent="0.35">
      <c r="B11635" s="42"/>
      <c r="C11635" s="2"/>
      <c r="E11635" s="2"/>
    </row>
    <row r="11636" spans="2:5" x14ac:dyDescent="0.35">
      <c r="B11636" s="42"/>
      <c r="C11636" s="2"/>
      <c r="E11636" s="2"/>
    </row>
    <row r="11637" spans="2:5" x14ac:dyDescent="0.35">
      <c r="B11637" s="42"/>
      <c r="C11637" s="2"/>
      <c r="E11637" s="2"/>
    </row>
    <row r="11638" spans="2:5" x14ac:dyDescent="0.35">
      <c r="B11638" s="42"/>
      <c r="C11638" s="2"/>
      <c r="E11638" s="2"/>
    </row>
    <row r="11639" spans="2:5" x14ac:dyDescent="0.35">
      <c r="B11639" s="42"/>
      <c r="C11639" s="2"/>
      <c r="E11639" s="2"/>
    </row>
    <row r="11640" spans="2:5" x14ac:dyDescent="0.35">
      <c r="B11640" s="42"/>
      <c r="C11640" s="2"/>
      <c r="E11640" s="2"/>
    </row>
    <row r="11641" spans="2:5" x14ac:dyDescent="0.35">
      <c r="B11641" s="42"/>
      <c r="C11641" s="2"/>
      <c r="E11641" s="2"/>
    </row>
    <row r="11642" spans="2:5" x14ac:dyDescent="0.35">
      <c r="B11642" s="42"/>
      <c r="C11642" s="2"/>
      <c r="E11642" s="2"/>
    </row>
    <row r="11643" spans="2:5" x14ac:dyDescent="0.35">
      <c r="B11643" s="42"/>
      <c r="C11643" s="2"/>
      <c r="E11643" s="2"/>
    </row>
    <row r="11644" spans="2:5" x14ac:dyDescent="0.35">
      <c r="B11644" s="42"/>
      <c r="C11644" s="2"/>
      <c r="E11644" s="2"/>
    </row>
    <row r="11645" spans="2:5" x14ac:dyDescent="0.35">
      <c r="B11645" s="42"/>
      <c r="C11645" s="2"/>
      <c r="E11645" s="2"/>
    </row>
    <row r="11646" spans="2:5" x14ac:dyDescent="0.35">
      <c r="B11646" s="42"/>
      <c r="C11646" s="2"/>
      <c r="E11646" s="2"/>
    </row>
    <row r="11647" spans="2:5" x14ac:dyDescent="0.35">
      <c r="B11647" s="42"/>
      <c r="C11647" s="2"/>
      <c r="E11647" s="2"/>
    </row>
    <row r="11648" spans="2:5" x14ac:dyDescent="0.35">
      <c r="B11648" s="42"/>
      <c r="C11648" s="2"/>
      <c r="E11648" s="2"/>
    </row>
    <row r="11649" spans="2:5" x14ac:dyDescent="0.35">
      <c r="B11649" s="42"/>
      <c r="C11649" s="2"/>
      <c r="E11649" s="2"/>
    </row>
    <row r="11650" spans="2:5" x14ac:dyDescent="0.35">
      <c r="B11650" s="42"/>
      <c r="C11650" s="2"/>
      <c r="E11650" s="2"/>
    </row>
    <row r="11651" spans="2:5" x14ac:dyDescent="0.35">
      <c r="B11651" s="42"/>
      <c r="C11651" s="2"/>
      <c r="E11651" s="2"/>
    </row>
    <row r="11652" spans="2:5" x14ac:dyDescent="0.35">
      <c r="B11652" s="42"/>
      <c r="C11652" s="2"/>
      <c r="E11652" s="2"/>
    </row>
    <row r="11653" spans="2:5" x14ac:dyDescent="0.35">
      <c r="B11653" s="42"/>
      <c r="C11653" s="2"/>
      <c r="E11653" s="2"/>
    </row>
    <row r="11654" spans="2:5" x14ac:dyDescent="0.35">
      <c r="B11654" s="42"/>
      <c r="C11654" s="2"/>
      <c r="E11654" s="2"/>
    </row>
    <row r="11655" spans="2:5" x14ac:dyDescent="0.35">
      <c r="B11655" s="42"/>
      <c r="C11655" s="2"/>
      <c r="E11655" s="2"/>
    </row>
    <row r="11656" spans="2:5" x14ac:dyDescent="0.35">
      <c r="B11656" s="42"/>
      <c r="C11656" s="2"/>
      <c r="E11656" s="2"/>
    </row>
    <row r="11657" spans="2:5" x14ac:dyDescent="0.35">
      <c r="B11657" s="42"/>
      <c r="C11657" s="2"/>
      <c r="E11657" s="2"/>
    </row>
    <row r="11658" spans="2:5" x14ac:dyDescent="0.35">
      <c r="B11658" s="42"/>
      <c r="C11658" s="2"/>
      <c r="E11658" s="2"/>
    </row>
    <row r="11659" spans="2:5" x14ac:dyDescent="0.35">
      <c r="B11659" s="42"/>
      <c r="C11659" s="2"/>
      <c r="E11659" s="2"/>
    </row>
    <row r="11660" spans="2:5" x14ac:dyDescent="0.35">
      <c r="B11660" s="42"/>
      <c r="C11660" s="2"/>
      <c r="E11660" s="2"/>
    </row>
    <row r="11661" spans="2:5" x14ac:dyDescent="0.35">
      <c r="B11661" s="42"/>
      <c r="C11661" s="2"/>
      <c r="E11661" s="2"/>
    </row>
    <row r="11662" spans="2:5" x14ac:dyDescent="0.35">
      <c r="B11662" s="42"/>
      <c r="C11662" s="2"/>
      <c r="E11662" s="2"/>
    </row>
    <row r="11663" spans="2:5" x14ac:dyDescent="0.35">
      <c r="B11663" s="42"/>
      <c r="C11663" s="2"/>
      <c r="E11663" s="2"/>
    </row>
    <row r="11664" spans="2:5" x14ac:dyDescent="0.35">
      <c r="B11664" s="42"/>
      <c r="C11664" s="2"/>
      <c r="E11664" s="2"/>
    </row>
    <row r="11665" spans="2:5" x14ac:dyDescent="0.35">
      <c r="B11665" s="42"/>
      <c r="C11665" s="2"/>
      <c r="E11665" s="2"/>
    </row>
    <row r="11666" spans="2:5" x14ac:dyDescent="0.35">
      <c r="B11666" s="42"/>
      <c r="C11666" s="2"/>
      <c r="E11666" s="2"/>
    </row>
    <row r="11667" spans="2:5" x14ac:dyDescent="0.35">
      <c r="B11667" s="42"/>
      <c r="C11667" s="2"/>
      <c r="E11667" s="2"/>
    </row>
    <row r="11668" spans="2:5" x14ac:dyDescent="0.35">
      <c r="B11668" s="42"/>
      <c r="C11668" s="2"/>
      <c r="E11668" s="2"/>
    </row>
    <row r="11669" spans="2:5" x14ac:dyDescent="0.35">
      <c r="B11669" s="42"/>
      <c r="C11669" s="2"/>
      <c r="E11669" s="2"/>
    </row>
    <row r="11670" spans="2:5" x14ac:dyDescent="0.35">
      <c r="B11670" s="42"/>
      <c r="C11670" s="2"/>
      <c r="E11670" s="2"/>
    </row>
    <row r="11671" spans="2:5" x14ac:dyDescent="0.35">
      <c r="B11671" s="42"/>
      <c r="C11671" s="2"/>
      <c r="E11671" s="2"/>
    </row>
    <row r="11672" spans="2:5" x14ac:dyDescent="0.35">
      <c r="B11672" s="42"/>
      <c r="C11672" s="2"/>
      <c r="E11672" s="2"/>
    </row>
    <row r="11673" spans="2:5" x14ac:dyDescent="0.35">
      <c r="B11673" s="42"/>
      <c r="C11673" s="2"/>
      <c r="E11673" s="2"/>
    </row>
    <row r="11674" spans="2:5" x14ac:dyDescent="0.35">
      <c r="B11674" s="42"/>
      <c r="C11674" s="2"/>
      <c r="E11674" s="2"/>
    </row>
    <row r="11675" spans="2:5" x14ac:dyDescent="0.35">
      <c r="B11675" s="42"/>
      <c r="C11675" s="2"/>
      <c r="E11675" s="2"/>
    </row>
    <row r="11676" spans="2:5" x14ac:dyDescent="0.35">
      <c r="B11676" s="42"/>
      <c r="C11676" s="2"/>
      <c r="E11676" s="2"/>
    </row>
    <row r="11677" spans="2:5" x14ac:dyDescent="0.35">
      <c r="B11677" s="42"/>
      <c r="C11677" s="2"/>
      <c r="E11677" s="2"/>
    </row>
    <row r="11678" spans="2:5" x14ac:dyDescent="0.35">
      <c r="B11678" s="42"/>
      <c r="C11678" s="2"/>
      <c r="E11678" s="2"/>
    </row>
    <row r="11679" spans="2:5" x14ac:dyDescent="0.35">
      <c r="B11679" s="42"/>
      <c r="C11679" s="2"/>
      <c r="E11679" s="2"/>
    </row>
    <row r="11680" spans="2:5" x14ac:dyDescent="0.35">
      <c r="B11680" s="42"/>
      <c r="C11680" s="2"/>
      <c r="E11680" s="2"/>
    </row>
    <row r="11681" spans="2:5" x14ac:dyDescent="0.35">
      <c r="B11681" s="42"/>
      <c r="C11681" s="2"/>
      <c r="E11681" s="2"/>
    </row>
    <row r="11682" spans="2:5" x14ac:dyDescent="0.35">
      <c r="B11682" s="42"/>
      <c r="C11682" s="2"/>
      <c r="E11682" s="2"/>
    </row>
    <row r="11683" spans="2:5" x14ac:dyDescent="0.35">
      <c r="B11683" s="42"/>
      <c r="C11683" s="2"/>
      <c r="E11683" s="2"/>
    </row>
    <row r="11684" spans="2:5" x14ac:dyDescent="0.35">
      <c r="B11684" s="42"/>
      <c r="C11684" s="2"/>
      <c r="E11684" s="2"/>
    </row>
    <row r="11685" spans="2:5" x14ac:dyDescent="0.35">
      <c r="B11685" s="42"/>
      <c r="C11685" s="2"/>
      <c r="E11685" s="2"/>
    </row>
    <row r="11686" spans="2:5" x14ac:dyDescent="0.35">
      <c r="B11686" s="42"/>
      <c r="C11686" s="2"/>
      <c r="E11686" s="2"/>
    </row>
    <row r="11687" spans="2:5" x14ac:dyDescent="0.35">
      <c r="B11687" s="42"/>
      <c r="C11687" s="2"/>
      <c r="E11687" s="2"/>
    </row>
    <row r="11688" spans="2:5" x14ac:dyDescent="0.35">
      <c r="B11688" s="42"/>
      <c r="C11688" s="2"/>
      <c r="E11688" s="2"/>
    </row>
    <row r="11689" spans="2:5" x14ac:dyDescent="0.35">
      <c r="B11689" s="42"/>
      <c r="C11689" s="2"/>
      <c r="E11689" s="2"/>
    </row>
    <row r="11690" spans="2:5" x14ac:dyDescent="0.35">
      <c r="B11690" s="42"/>
      <c r="C11690" s="2"/>
      <c r="E11690" s="2"/>
    </row>
    <row r="11691" spans="2:5" x14ac:dyDescent="0.35">
      <c r="B11691" s="42"/>
      <c r="C11691" s="2"/>
      <c r="E11691" s="2"/>
    </row>
    <row r="11692" spans="2:5" x14ac:dyDescent="0.35">
      <c r="B11692" s="42"/>
      <c r="C11692" s="2"/>
      <c r="E11692" s="2"/>
    </row>
    <row r="11693" spans="2:5" x14ac:dyDescent="0.35">
      <c r="B11693" s="42"/>
      <c r="C11693" s="2"/>
      <c r="E11693" s="2"/>
    </row>
    <row r="11694" spans="2:5" x14ac:dyDescent="0.35">
      <c r="B11694" s="42"/>
      <c r="C11694" s="2"/>
      <c r="E11694" s="2"/>
    </row>
    <row r="11695" spans="2:5" x14ac:dyDescent="0.35">
      <c r="B11695" s="42"/>
      <c r="C11695" s="2"/>
      <c r="E11695" s="2"/>
    </row>
    <row r="11696" spans="2:5" x14ac:dyDescent="0.35">
      <c r="B11696" s="42"/>
      <c r="C11696" s="2"/>
      <c r="E11696" s="2"/>
    </row>
    <row r="11697" spans="2:5" x14ac:dyDescent="0.35">
      <c r="B11697" s="42"/>
      <c r="C11697" s="2"/>
      <c r="E11697" s="2"/>
    </row>
    <row r="11698" spans="2:5" x14ac:dyDescent="0.35">
      <c r="B11698" s="42"/>
      <c r="C11698" s="2"/>
      <c r="E11698" s="2"/>
    </row>
    <row r="11699" spans="2:5" x14ac:dyDescent="0.35">
      <c r="B11699" s="42"/>
      <c r="C11699" s="2"/>
      <c r="E11699" s="2"/>
    </row>
    <row r="11700" spans="2:5" x14ac:dyDescent="0.35">
      <c r="B11700" s="42"/>
      <c r="C11700" s="2"/>
      <c r="E11700" s="2"/>
    </row>
    <row r="11701" spans="2:5" x14ac:dyDescent="0.35">
      <c r="B11701" s="42"/>
      <c r="C11701" s="2"/>
      <c r="E11701" s="2"/>
    </row>
    <row r="11702" spans="2:5" x14ac:dyDescent="0.35">
      <c r="B11702" s="42"/>
      <c r="C11702" s="2"/>
      <c r="E11702" s="2"/>
    </row>
    <row r="11703" spans="2:5" x14ac:dyDescent="0.35">
      <c r="B11703" s="42"/>
      <c r="C11703" s="2"/>
      <c r="E11703" s="2"/>
    </row>
    <row r="11704" spans="2:5" x14ac:dyDescent="0.35">
      <c r="B11704" s="42"/>
      <c r="C11704" s="2"/>
      <c r="E11704" s="2"/>
    </row>
    <row r="11705" spans="2:5" x14ac:dyDescent="0.35">
      <c r="B11705" s="42"/>
      <c r="C11705" s="2"/>
      <c r="E11705" s="2"/>
    </row>
    <row r="11706" spans="2:5" x14ac:dyDescent="0.35">
      <c r="B11706" s="42"/>
      <c r="C11706" s="2"/>
      <c r="E11706" s="2"/>
    </row>
    <row r="11707" spans="2:5" x14ac:dyDescent="0.35">
      <c r="B11707" s="42"/>
      <c r="C11707" s="2"/>
      <c r="E11707" s="2"/>
    </row>
    <row r="11708" spans="2:5" x14ac:dyDescent="0.35">
      <c r="B11708" s="42"/>
      <c r="C11708" s="2"/>
      <c r="E11708" s="2"/>
    </row>
    <row r="11709" spans="2:5" x14ac:dyDescent="0.35">
      <c r="B11709" s="42"/>
      <c r="C11709" s="2"/>
      <c r="E11709" s="2"/>
    </row>
    <row r="11710" spans="2:5" x14ac:dyDescent="0.35">
      <c r="B11710" s="42"/>
      <c r="C11710" s="2"/>
      <c r="E11710" s="2"/>
    </row>
    <row r="11711" spans="2:5" x14ac:dyDescent="0.35">
      <c r="B11711" s="42"/>
      <c r="C11711" s="2"/>
      <c r="E11711" s="2"/>
    </row>
    <row r="11712" spans="2:5" x14ac:dyDescent="0.35">
      <c r="B11712" s="42"/>
      <c r="C11712" s="2"/>
      <c r="E11712" s="2"/>
    </row>
    <row r="11713" spans="2:5" x14ac:dyDescent="0.35">
      <c r="B11713" s="42"/>
      <c r="C11713" s="2"/>
      <c r="E11713" s="2"/>
    </row>
    <row r="11714" spans="2:5" x14ac:dyDescent="0.35">
      <c r="B11714" s="42"/>
      <c r="C11714" s="2"/>
      <c r="E11714" s="2"/>
    </row>
    <row r="11715" spans="2:5" x14ac:dyDescent="0.35">
      <c r="B11715" s="42"/>
      <c r="C11715" s="2"/>
      <c r="E11715" s="2"/>
    </row>
    <row r="11716" spans="2:5" x14ac:dyDescent="0.35">
      <c r="B11716" s="42"/>
      <c r="C11716" s="2"/>
      <c r="E11716" s="2"/>
    </row>
    <row r="11717" spans="2:5" x14ac:dyDescent="0.35">
      <c r="B11717" s="42"/>
      <c r="C11717" s="2"/>
      <c r="E11717" s="2"/>
    </row>
    <row r="11718" spans="2:5" x14ac:dyDescent="0.35">
      <c r="B11718" s="42"/>
      <c r="C11718" s="2"/>
      <c r="E11718" s="2"/>
    </row>
    <row r="11719" spans="2:5" x14ac:dyDescent="0.35">
      <c r="B11719" s="42"/>
      <c r="C11719" s="2"/>
      <c r="E11719" s="2"/>
    </row>
    <row r="11720" spans="2:5" x14ac:dyDescent="0.35">
      <c r="B11720" s="42"/>
      <c r="C11720" s="2"/>
      <c r="E11720" s="2"/>
    </row>
    <row r="11721" spans="2:5" x14ac:dyDescent="0.35">
      <c r="B11721" s="42"/>
      <c r="C11721" s="2"/>
      <c r="E11721" s="2"/>
    </row>
    <row r="11722" spans="2:5" x14ac:dyDescent="0.35">
      <c r="B11722" s="42"/>
      <c r="C11722" s="2"/>
      <c r="E11722" s="2"/>
    </row>
    <row r="11723" spans="2:5" x14ac:dyDescent="0.35">
      <c r="B11723" s="42"/>
      <c r="C11723" s="2"/>
      <c r="E11723" s="2"/>
    </row>
    <row r="11724" spans="2:5" x14ac:dyDescent="0.35">
      <c r="B11724" s="42"/>
      <c r="C11724" s="2"/>
      <c r="E11724" s="2"/>
    </row>
    <row r="11725" spans="2:5" x14ac:dyDescent="0.35">
      <c r="B11725" s="42"/>
      <c r="C11725" s="2"/>
      <c r="E11725" s="2"/>
    </row>
    <row r="11726" spans="2:5" x14ac:dyDescent="0.35">
      <c r="B11726" s="42"/>
      <c r="C11726" s="2"/>
      <c r="E11726" s="2"/>
    </row>
    <row r="11727" spans="2:5" x14ac:dyDescent="0.35">
      <c r="B11727" s="42"/>
      <c r="C11727" s="2"/>
      <c r="E11727" s="2"/>
    </row>
    <row r="11728" spans="2:5" x14ac:dyDescent="0.35">
      <c r="B11728" s="42"/>
      <c r="C11728" s="2"/>
      <c r="E11728" s="2"/>
    </row>
    <row r="11729" spans="2:5" x14ac:dyDescent="0.35">
      <c r="B11729" s="42"/>
      <c r="C11729" s="2"/>
      <c r="E11729" s="2"/>
    </row>
    <row r="11730" spans="2:5" x14ac:dyDescent="0.35">
      <c r="B11730" s="42"/>
      <c r="C11730" s="2"/>
      <c r="E11730" s="2"/>
    </row>
    <row r="11731" spans="2:5" x14ac:dyDescent="0.35">
      <c r="B11731" s="42"/>
      <c r="C11731" s="2"/>
      <c r="E11731" s="2"/>
    </row>
    <row r="11732" spans="2:5" x14ac:dyDescent="0.35">
      <c r="B11732" s="42"/>
      <c r="C11732" s="2"/>
      <c r="E11732" s="2"/>
    </row>
    <row r="11733" spans="2:5" x14ac:dyDescent="0.35">
      <c r="B11733" s="42"/>
      <c r="C11733" s="2"/>
      <c r="E11733" s="2"/>
    </row>
    <row r="11734" spans="2:5" x14ac:dyDescent="0.35">
      <c r="B11734" s="42"/>
      <c r="C11734" s="2"/>
      <c r="E11734" s="2"/>
    </row>
    <row r="11735" spans="2:5" x14ac:dyDescent="0.35">
      <c r="B11735" s="42"/>
      <c r="C11735" s="2"/>
      <c r="E11735" s="2"/>
    </row>
    <row r="11736" spans="2:5" x14ac:dyDescent="0.35">
      <c r="B11736" s="42"/>
      <c r="C11736" s="2"/>
      <c r="E11736" s="2"/>
    </row>
    <row r="11737" spans="2:5" x14ac:dyDescent="0.35">
      <c r="B11737" s="42"/>
      <c r="C11737" s="2"/>
      <c r="E11737" s="2"/>
    </row>
    <row r="11738" spans="2:5" x14ac:dyDescent="0.35">
      <c r="B11738" s="42"/>
      <c r="C11738" s="2"/>
      <c r="E11738" s="2"/>
    </row>
    <row r="11739" spans="2:5" x14ac:dyDescent="0.35">
      <c r="B11739" s="42"/>
      <c r="C11739" s="2"/>
      <c r="E11739" s="2"/>
    </row>
    <row r="11740" spans="2:5" x14ac:dyDescent="0.35">
      <c r="B11740" s="42"/>
      <c r="C11740" s="2"/>
      <c r="E11740" s="2"/>
    </row>
    <row r="11741" spans="2:5" x14ac:dyDescent="0.35">
      <c r="B11741" s="42"/>
      <c r="C11741" s="2"/>
      <c r="E11741" s="2"/>
    </row>
    <row r="11742" spans="2:5" x14ac:dyDescent="0.35">
      <c r="B11742" s="42"/>
      <c r="C11742" s="2"/>
      <c r="E11742" s="2"/>
    </row>
    <row r="11743" spans="2:5" x14ac:dyDescent="0.35">
      <c r="B11743" s="42"/>
      <c r="C11743" s="2"/>
      <c r="E11743" s="2"/>
    </row>
    <row r="11744" spans="2:5" x14ac:dyDescent="0.35">
      <c r="B11744" s="42"/>
      <c r="C11744" s="2"/>
      <c r="E11744" s="2"/>
    </row>
    <row r="11745" spans="2:5" x14ac:dyDescent="0.35">
      <c r="B11745" s="42"/>
      <c r="C11745" s="2"/>
      <c r="E11745" s="2"/>
    </row>
    <row r="11746" spans="2:5" x14ac:dyDescent="0.35">
      <c r="B11746" s="42"/>
      <c r="C11746" s="2"/>
      <c r="E11746" s="2"/>
    </row>
    <row r="11747" spans="2:5" x14ac:dyDescent="0.35">
      <c r="B11747" s="42"/>
      <c r="C11747" s="2"/>
      <c r="E11747" s="2"/>
    </row>
    <row r="11748" spans="2:5" x14ac:dyDescent="0.35">
      <c r="B11748" s="42"/>
      <c r="C11748" s="2"/>
      <c r="E11748" s="2"/>
    </row>
    <row r="11749" spans="2:5" x14ac:dyDescent="0.35">
      <c r="B11749" s="42"/>
      <c r="C11749" s="2"/>
      <c r="E11749" s="2"/>
    </row>
    <row r="11750" spans="2:5" x14ac:dyDescent="0.35">
      <c r="B11750" s="42"/>
      <c r="C11750" s="2"/>
      <c r="E11750" s="2"/>
    </row>
    <row r="11751" spans="2:5" x14ac:dyDescent="0.35">
      <c r="B11751" s="42"/>
      <c r="C11751" s="2"/>
      <c r="E11751" s="2"/>
    </row>
    <row r="11752" spans="2:5" x14ac:dyDescent="0.35">
      <c r="B11752" s="42"/>
      <c r="C11752" s="2"/>
      <c r="E11752" s="2"/>
    </row>
    <row r="11753" spans="2:5" x14ac:dyDescent="0.35">
      <c r="B11753" s="42"/>
      <c r="C11753" s="2"/>
      <c r="E11753" s="2"/>
    </row>
    <row r="11754" spans="2:5" x14ac:dyDescent="0.35">
      <c r="B11754" s="42"/>
      <c r="C11754" s="2"/>
      <c r="E11754" s="2"/>
    </row>
    <row r="11755" spans="2:5" x14ac:dyDescent="0.35">
      <c r="B11755" s="42"/>
      <c r="C11755" s="2"/>
      <c r="E11755" s="2"/>
    </row>
    <row r="11756" spans="2:5" x14ac:dyDescent="0.35">
      <c r="B11756" s="42"/>
      <c r="C11756" s="2"/>
      <c r="E11756" s="2"/>
    </row>
    <row r="11757" spans="2:5" x14ac:dyDescent="0.35">
      <c r="B11757" s="42"/>
      <c r="C11757" s="2"/>
      <c r="E11757" s="2"/>
    </row>
    <row r="11758" spans="2:5" x14ac:dyDescent="0.35">
      <c r="B11758" s="42"/>
      <c r="C11758" s="2"/>
      <c r="E11758" s="2"/>
    </row>
    <row r="11759" spans="2:5" x14ac:dyDescent="0.35">
      <c r="B11759" s="42"/>
      <c r="C11759" s="2"/>
      <c r="E11759" s="2"/>
    </row>
    <row r="11760" spans="2:5" x14ac:dyDescent="0.35">
      <c r="B11760" s="42"/>
      <c r="C11760" s="2"/>
      <c r="E11760" s="2"/>
    </row>
    <row r="11761" spans="2:5" x14ac:dyDescent="0.35">
      <c r="B11761" s="42"/>
      <c r="C11761" s="2"/>
      <c r="E11761" s="2"/>
    </row>
    <row r="11762" spans="2:5" x14ac:dyDescent="0.35">
      <c r="B11762" s="42"/>
      <c r="C11762" s="2"/>
      <c r="E11762" s="2"/>
    </row>
    <row r="11763" spans="2:5" x14ac:dyDescent="0.35">
      <c r="B11763" s="42"/>
      <c r="C11763" s="2"/>
      <c r="E11763" s="2"/>
    </row>
    <row r="11764" spans="2:5" x14ac:dyDescent="0.35">
      <c r="B11764" s="42"/>
      <c r="C11764" s="2"/>
      <c r="E11764" s="2"/>
    </row>
    <row r="11765" spans="2:5" x14ac:dyDescent="0.35">
      <c r="B11765" s="42"/>
      <c r="C11765" s="2"/>
      <c r="E11765" s="2"/>
    </row>
    <row r="11766" spans="2:5" x14ac:dyDescent="0.35">
      <c r="B11766" s="42"/>
      <c r="C11766" s="2"/>
      <c r="E11766" s="2"/>
    </row>
    <row r="11767" spans="2:5" x14ac:dyDescent="0.35">
      <c r="B11767" s="42"/>
      <c r="C11767" s="2"/>
      <c r="E11767" s="2"/>
    </row>
    <row r="11768" spans="2:5" x14ac:dyDescent="0.35">
      <c r="B11768" s="42"/>
      <c r="C11768" s="2"/>
      <c r="E11768" s="2"/>
    </row>
    <row r="11769" spans="2:5" x14ac:dyDescent="0.35">
      <c r="B11769" s="42"/>
      <c r="C11769" s="2"/>
      <c r="E11769" s="2"/>
    </row>
    <row r="11770" spans="2:5" x14ac:dyDescent="0.35">
      <c r="B11770" s="42"/>
      <c r="C11770" s="2"/>
      <c r="E11770" s="2"/>
    </row>
    <row r="11771" spans="2:5" x14ac:dyDescent="0.35">
      <c r="B11771" s="42"/>
      <c r="C11771" s="2"/>
      <c r="E11771" s="2"/>
    </row>
    <row r="11772" spans="2:5" x14ac:dyDescent="0.35">
      <c r="B11772" s="42"/>
      <c r="C11772" s="2"/>
      <c r="E11772" s="2"/>
    </row>
    <row r="11773" spans="2:5" x14ac:dyDescent="0.35">
      <c r="B11773" s="42"/>
      <c r="C11773" s="2"/>
      <c r="E11773" s="2"/>
    </row>
    <row r="11774" spans="2:5" x14ac:dyDescent="0.35">
      <c r="B11774" s="42"/>
      <c r="C11774" s="2"/>
      <c r="E11774" s="2"/>
    </row>
    <row r="11775" spans="2:5" x14ac:dyDescent="0.35">
      <c r="B11775" s="42"/>
      <c r="C11775" s="2"/>
      <c r="E11775" s="2"/>
    </row>
    <row r="11776" spans="2:5" x14ac:dyDescent="0.35">
      <c r="B11776" s="42"/>
      <c r="C11776" s="2"/>
      <c r="E11776" s="2"/>
    </row>
    <row r="11777" spans="2:5" x14ac:dyDescent="0.35">
      <c r="B11777" s="42"/>
      <c r="C11777" s="2"/>
      <c r="E11777" s="2"/>
    </row>
    <row r="11778" spans="2:5" x14ac:dyDescent="0.35">
      <c r="B11778" s="42"/>
      <c r="C11778" s="2"/>
      <c r="E11778" s="2"/>
    </row>
    <row r="11779" spans="2:5" x14ac:dyDescent="0.35">
      <c r="B11779" s="42"/>
      <c r="C11779" s="2"/>
      <c r="E11779" s="2"/>
    </row>
    <row r="11780" spans="2:5" x14ac:dyDescent="0.35">
      <c r="B11780" s="42"/>
      <c r="C11780" s="2"/>
      <c r="E11780" s="2"/>
    </row>
    <row r="11781" spans="2:5" x14ac:dyDescent="0.35">
      <c r="B11781" s="42"/>
      <c r="C11781" s="2"/>
      <c r="E11781" s="2"/>
    </row>
    <row r="11782" spans="2:5" x14ac:dyDescent="0.35">
      <c r="B11782" s="42"/>
      <c r="C11782" s="2"/>
      <c r="E11782" s="2"/>
    </row>
    <row r="11783" spans="2:5" x14ac:dyDescent="0.35">
      <c r="B11783" s="42"/>
      <c r="C11783" s="2"/>
      <c r="E11783" s="2"/>
    </row>
    <row r="11784" spans="2:5" x14ac:dyDescent="0.35">
      <c r="B11784" s="42"/>
      <c r="C11784" s="2"/>
      <c r="E11784" s="2"/>
    </row>
    <row r="11785" spans="2:5" x14ac:dyDescent="0.35">
      <c r="B11785" s="42"/>
      <c r="C11785" s="2"/>
      <c r="E11785" s="2"/>
    </row>
    <row r="11786" spans="2:5" x14ac:dyDescent="0.35">
      <c r="B11786" s="42"/>
      <c r="C11786" s="2"/>
      <c r="E11786" s="2"/>
    </row>
    <row r="11787" spans="2:5" x14ac:dyDescent="0.35">
      <c r="B11787" s="42"/>
      <c r="C11787" s="2"/>
      <c r="E11787" s="2"/>
    </row>
    <row r="11788" spans="2:5" x14ac:dyDescent="0.35">
      <c r="B11788" s="42"/>
      <c r="C11788" s="2"/>
      <c r="E11788" s="2"/>
    </row>
    <row r="11789" spans="2:5" x14ac:dyDescent="0.35">
      <c r="B11789" s="42"/>
      <c r="C11789" s="2"/>
      <c r="E11789" s="2"/>
    </row>
    <row r="11790" spans="2:5" x14ac:dyDescent="0.35">
      <c r="B11790" s="42"/>
      <c r="C11790" s="2"/>
      <c r="E11790" s="2"/>
    </row>
    <row r="11791" spans="2:5" x14ac:dyDescent="0.35">
      <c r="B11791" s="42"/>
      <c r="C11791" s="2"/>
      <c r="E11791" s="2"/>
    </row>
    <row r="11792" spans="2:5" x14ac:dyDescent="0.35">
      <c r="B11792" s="42"/>
      <c r="C11792" s="2"/>
      <c r="E11792" s="2"/>
    </row>
    <row r="11793" spans="2:5" x14ac:dyDescent="0.35">
      <c r="B11793" s="42"/>
      <c r="C11793" s="2"/>
      <c r="E11793" s="2"/>
    </row>
    <row r="11794" spans="2:5" x14ac:dyDescent="0.35">
      <c r="B11794" s="42"/>
      <c r="C11794" s="2"/>
      <c r="E11794" s="2"/>
    </row>
    <row r="11795" spans="2:5" x14ac:dyDescent="0.35">
      <c r="B11795" s="42"/>
      <c r="C11795" s="2"/>
      <c r="E11795" s="2"/>
    </row>
    <row r="11796" spans="2:5" x14ac:dyDescent="0.35">
      <c r="B11796" s="42"/>
      <c r="C11796" s="2"/>
      <c r="E11796" s="2"/>
    </row>
    <row r="11797" spans="2:5" x14ac:dyDescent="0.35">
      <c r="B11797" s="42"/>
      <c r="C11797" s="2"/>
      <c r="E11797" s="2"/>
    </row>
    <row r="11798" spans="2:5" x14ac:dyDescent="0.35">
      <c r="B11798" s="42"/>
      <c r="C11798" s="2"/>
      <c r="E11798" s="2"/>
    </row>
    <row r="11799" spans="2:5" x14ac:dyDescent="0.35">
      <c r="B11799" s="42"/>
      <c r="C11799" s="2"/>
      <c r="E11799" s="2"/>
    </row>
    <row r="11800" spans="2:5" x14ac:dyDescent="0.35">
      <c r="B11800" s="42"/>
      <c r="C11800" s="2"/>
      <c r="E11800" s="2"/>
    </row>
    <row r="11801" spans="2:5" x14ac:dyDescent="0.35">
      <c r="B11801" s="42"/>
      <c r="C11801" s="2"/>
      <c r="E11801" s="2"/>
    </row>
    <row r="11802" spans="2:5" x14ac:dyDescent="0.35">
      <c r="B11802" s="42"/>
      <c r="C11802" s="2"/>
      <c r="E11802" s="2"/>
    </row>
    <row r="11803" spans="2:5" x14ac:dyDescent="0.35">
      <c r="B11803" s="42"/>
      <c r="C11803" s="2"/>
      <c r="E11803" s="2"/>
    </row>
    <row r="11804" spans="2:5" x14ac:dyDescent="0.35">
      <c r="B11804" s="42"/>
      <c r="C11804" s="2"/>
      <c r="E11804" s="2"/>
    </row>
    <row r="11805" spans="2:5" x14ac:dyDescent="0.35">
      <c r="B11805" s="42"/>
      <c r="C11805" s="2"/>
      <c r="E11805" s="2"/>
    </row>
    <row r="11806" spans="2:5" x14ac:dyDescent="0.35">
      <c r="B11806" s="42"/>
      <c r="C11806" s="2"/>
      <c r="E11806" s="2"/>
    </row>
    <row r="11807" spans="2:5" x14ac:dyDescent="0.35">
      <c r="B11807" s="42"/>
      <c r="C11807" s="2"/>
      <c r="E11807" s="2"/>
    </row>
    <row r="11808" spans="2:5" x14ac:dyDescent="0.35">
      <c r="B11808" s="42"/>
      <c r="C11808" s="2"/>
      <c r="E11808" s="2"/>
    </row>
    <row r="11809" spans="2:5" x14ac:dyDescent="0.35">
      <c r="B11809" s="42"/>
      <c r="C11809" s="2"/>
      <c r="E11809" s="2"/>
    </row>
    <row r="11810" spans="2:5" x14ac:dyDescent="0.35">
      <c r="B11810" s="42"/>
      <c r="C11810" s="2"/>
      <c r="E11810" s="2"/>
    </row>
    <row r="11811" spans="2:5" x14ac:dyDescent="0.35">
      <c r="B11811" s="42"/>
      <c r="C11811" s="2"/>
      <c r="E11811" s="2"/>
    </row>
    <row r="11812" spans="2:5" x14ac:dyDescent="0.35">
      <c r="B11812" s="42"/>
      <c r="C11812" s="2"/>
      <c r="E11812" s="2"/>
    </row>
    <row r="11813" spans="2:5" x14ac:dyDescent="0.35">
      <c r="B11813" s="42"/>
      <c r="C11813" s="2"/>
      <c r="E11813" s="2"/>
    </row>
    <row r="11814" spans="2:5" x14ac:dyDescent="0.35">
      <c r="B11814" s="42"/>
      <c r="C11814" s="2"/>
      <c r="E11814" s="2"/>
    </row>
    <row r="11815" spans="2:5" x14ac:dyDescent="0.35">
      <c r="B11815" s="42"/>
      <c r="C11815" s="2"/>
      <c r="E11815" s="2"/>
    </row>
    <row r="11816" spans="2:5" x14ac:dyDescent="0.35">
      <c r="B11816" s="42"/>
      <c r="C11816" s="2"/>
      <c r="E11816" s="2"/>
    </row>
    <row r="11817" spans="2:5" x14ac:dyDescent="0.35">
      <c r="B11817" s="42"/>
      <c r="C11817" s="2"/>
      <c r="E11817" s="2"/>
    </row>
    <row r="11818" spans="2:5" x14ac:dyDescent="0.35">
      <c r="B11818" s="42"/>
      <c r="C11818" s="2"/>
      <c r="E11818" s="2"/>
    </row>
    <row r="11819" spans="2:5" x14ac:dyDescent="0.35">
      <c r="B11819" s="42"/>
      <c r="C11819" s="2"/>
      <c r="E11819" s="2"/>
    </row>
    <row r="11820" spans="2:5" x14ac:dyDescent="0.35">
      <c r="B11820" s="42"/>
      <c r="C11820" s="2"/>
      <c r="E11820" s="2"/>
    </row>
    <row r="11821" spans="2:5" x14ac:dyDescent="0.35">
      <c r="B11821" s="42"/>
      <c r="C11821" s="2"/>
      <c r="E11821" s="2"/>
    </row>
    <row r="11822" spans="2:5" x14ac:dyDescent="0.35">
      <c r="B11822" s="42"/>
      <c r="C11822" s="2"/>
      <c r="E11822" s="2"/>
    </row>
    <row r="11823" spans="2:5" x14ac:dyDescent="0.35">
      <c r="B11823" s="42"/>
      <c r="C11823" s="2"/>
      <c r="E11823" s="2"/>
    </row>
    <row r="11824" spans="2:5" x14ac:dyDescent="0.35">
      <c r="B11824" s="42"/>
      <c r="C11824" s="2"/>
      <c r="E11824" s="2"/>
    </row>
    <row r="11825" spans="2:5" x14ac:dyDescent="0.35">
      <c r="B11825" s="42"/>
      <c r="C11825" s="2"/>
      <c r="E11825" s="2"/>
    </row>
    <row r="11826" spans="2:5" x14ac:dyDescent="0.35">
      <c r="B11826" s="42"/>
      <c r="C11826" s="2"/>
      <c r="E11826" s="2"/>
    </row>
    <row r="11827" spans="2:5" x14ac:dyDescent="0.35">
      <c r="B11827" s="42"/>
      <c r="C11827" s="2"/>
      <c r="E11827" s="2"/>
    </row>
    <row r="11828" spans="2:5" x14ac:dyDescent="0.35">
      <c r="B11828" s="42"/>
      <c r="C11828" s="2"/>
      <c r="E11828" s="2"/>
    </row>
    <row r="11829" spans="2:5" x14ac:dyDescent="0.35">
      <c r="B11829" s="42"/>
      <c r="C11829" s="2"/>
      <c r="E11829" s="2"/>
    </row>
    <row r="11830" spans="2:5" x14ac:dyDescent="0.35">
      <c r="B11830" s="42"/>
      <c r="C11830" s="2"/>
      <c r="E11830" s="2"/>
    </row>
    <row r="11831" spans="2:5" x14ac:dyDescent="0.35">
      <c r="B11831" s="42"/>
      <c r="C11831" s="2"/>
      <c r="E11831" s="2"/>
    </row>
    <row r="11832" spans="2:5" x14ac:dyDescent="0.35">
      <c r="B11832" s="42"/>
      <c r="C11832" s="2"/>
      <c r="E11832" s="2"/>
    </row>
    <row r="11833" spans="2:5" x14ac:dyDescent="0.35">
      <c r="B11833" s="42"/>
      <c r="C11833" s="2"/>
      <c r="E11833" s="2"/>
    </row>
    <row r="11834" spans="2:5" x14ac:dyDescent="0.35">
      <c r="B11834" s="42"/>
      <c r="C11834" s="2"/>
      <c r="E11834" s="2"/>
    </row>
    <row r="11835" spans="2:5" x14ac:dyDescent="0.35">
      <c r="B11835" s="42"/>
      <c r="C11835" s="2"/>
      <c r="E11835" s="2"/>
    </row>
    <row r="11836" spans="2:5" x14ac:dyDescent="0.35">
      <c r="B11836" s="42"/>
      <c r="C11836" s="2"/>
      <c r="E11836" s="2"/>
    </row>
    <row r="11837" spans="2:5" x14ac:dyDescent="0.35">
      <c r="B11837" s="42"/>
      <c r="C11837" s="2"/>
      <c r="E11837" s="2"/>
    </row>
    <row r="11838" spans="2:5" x14ac:dyDescent="0.35">
      <c r="B11838" s="42"/>
      <c r="C11838" s="2"/>
      <c r="E11838" s="2"/>
    </row>
    <row r="11839" spans="2:5" x14ac:dyDescent="0.35">
      <c r="B11839" s="42"/>
      <c r="C11839" s="2"/>
      <c r="E11839" s="2"/>
    </row>
    <row r="11840" spans="2:5" x14ac:dyDescent="0.35">
      <c r="B11840" s="42"/>
      <c r="C11840" s="2"/>
      <c r="E11840" s="2"/>
    </row>
    <row r="11841" spans="2:5" x14ac:dyDescent="0.35">
      <c r="B11841" s="42"/>
      <c r="C11841" s="2"/>
      <c r="E11841" s="2"/>
    </row>
    <row r="11842" spans="2:5" x14ac:dyDescent="0.35">
      <c r="B11842" s="42"/>
      <c r="C11842" s="2"/>
      <c r="E11842" s="2"/>
    </row>
    <row r="11843" spans="2:5" x14ac:dyDescent="0.35">
      <c r="B11843" s="42"/>
      <c r="C11843" s="2"/>
      <c r="E11843" s="2"/>
    </row>
    <row r="11844" spans="2:5" x14ac:dyDescent="0.35">
      <c r="B11844" s="42"/>
      <c r="C11844" s="2"/>
      <c r="E11844" s="2"/>
    </row>
    <row r="11845" spans="2:5" x14ac:dyDescent="0.35">
      <c r="B11845" s="42"/>
      <c r="C11845" s="2"/>
      <c r="E11845" s="2"/>
    </row>
    <row r="11846" spans="2:5" x14ac:dyDescent="0.35">
      <c r="B11846" s="42"/>
      <c r="C11846" s="2"/>
      <c r="E11846" s="2"/>
    </row>
    <row r="11847" spans="2:5" x14ac:dyDescent="0.35">
      <c r="B11847" s="42"/>
      <c r="C11847" s="2"/>
      <c r="E11847" s="2"/>
    </row>
    <row r="11848" spans="2:5" x14ac:dyDescent="0.35">
      <c r="B11848" s="42"/>
      <c r="C11848" s="2"/>
      <c r="E11848" s="2"/>
    </row>
    <row r="11849" spans="2:5" x14ac:dyDescent="0.35">
      <c r="B11849" s="42"/>
      <c r="C11849" s="2"/>
      <c r="E11849" s="2"/>
    </row>
    <row r="11850" spans="2:5" x14ac:dyDescent="0.35">
      <c r="B11850" s="42"/>
      <c r="C11850" s="2"/>
      <c r="E11850" s="2"/>
    </row>
    <row r="11851" spans="2:5" x14ac:dyDescent="0.35">
      <c r="B11851" s="42"/>
      <c r="C11851" s="2"/>
      <c r="E11851" s="2"/>
    </row>
    <row r="11852" spans="2:5" x14ac:dyDescent="0.35">
      <c r="B11852" s="42"/>
      <c r="C11852" s="2"/>
      <c r="E11852" s="2"/>
    </row>
    <row r="11853" spans="2:5" x14ac:dyDescent="0.35">
      <c r="B11853" s="42"/>
      <c r="C11853" s="2"/>
      <c r="E11853" s="2"/>
    </row>
    <row r="11854" spans="2:5" x14ac:dyDescent="0.35">
      <c r="B11854" s="42"/>
      <c r="C11854" s="2"/>
      <c r="E11854" s="2"/>
    </row>
    <row r="11855" spans="2:5" x14ac:dyDescent="0.35">
      <c r="B11855" s="42"/>
      <c r="C11855" s="2"/>
      <c r="E11855" s="2"/>
    </row>
    <row r="11856" spans="2:5" x14ac:dyDescent="0.35">
      <c r="B11856" s="42"/>
      <c r="C11856" s="2"/>
      <c r="E11856" s="2"/>
    </row>
    <row r="11857" spans="2:5" x14ac:dyDescent="0.35">
      <c r="B11857" s="42"/>
      <c r="C11857" s="2"/>
      <c r="E11857" s="2"/>
    </row>
    <row r="11858" spans="2:5" x14ac:dyDescent="0.35">
      <c r="B11858" s="42"/>
      <c r="C11858" s="2"/>
      <c r="E11858" s="2"/>
    </row>
    <row r="11859" spans="2:5" x14ac:dyDescent="0.35">
      <c r="B11859" s="42"/>
      <c r="C11859" s="2"/>
      <c r="E11859" s="2"/>
    </row>
    <row r="11860" spans="2:5" x14ac:dyDescent="0.35">
      <c r="B11860" s="42"/>
      <c r="C11860" s="2"/>
      <c r="E11860" s="2"/>
    </row>
    <row r="11861" spans="2:5" x14ac:dyDescent="0.35">
      <c r="B11861" s="42"/>
      <c r="C11861" s="2"/>
      <c r="E11861" s="2"/>
    </row>
    <row r="11862" spans="2:5" x14ac:dyDescent="0.35">
      <c r="B11862" s="42"/>
      <c r="C11862" s="2"/>
      <c r="E11862" s="2"/>
    </row>
    <row r="11863" spans="2:5" x14ac:dyDescent="0.35">
      <c r="B11863" s="42"/>
      <c r="C11863" s="2"/>
      <c r="E11863" s="2"/>
    </row>
    <row r="11864" spans="2:5" x14ac:dyDescent="0.35">
      <c r="B11864" s="42"/>
      <c r="C11864" s="2"/>
      <c r="E11864" s="2"/>
    </row>
    <row r="11865" spans="2:5" x14ac:dyDescent="0.35">
      <c r="B11865" s="42"/>
      <c r="C11865" s="2"/>
      <c r="E11865" s="2"/>
    </row>
    <row r="11866" spans="2:5" x14ac:dyDescent="0.35">
      <c r="B11866" s="42"/>
      <c r="C11866" s="2"/>
      <c r="E11866" s="2"/>
    </row>
    <row r="11867" spans="2:5" x14ac:dyDescent="0.35">
      <c r="B11867" s="42"/>
      <c r="C11867" s="2"/>
      <c r="E11867" s="2"/>
    </row>
    <row r="11868" spans="2:5" x14ac:dyDescent="0.35">
      <c r="B11868" s="42"/>
      <c r="C11868" s="2"/>
      <c r="E11868" s="2"/>
    </row>
    <row r="11869" spans="2:5" x14ac:dyDescent="0.35">
      <c r="B11869" s="42"/>
      <c r="C11869" s="2"/>
      <c r="E11869" s="2"/>
    </row>
    <row r="11870" spans="2:5" x14ac:dyDescent="0.35">
      <c r="B11870" s="42"/>
      <c r="C11870" s="2"/>
      <c r="E11870" s="2"/>
    </row>
    <row r="11871" spans="2:5" x14ac:dyDescent="0.35">
      <c r="B11871" s="42"/>
      <c r="C11871" s="2"/>
      <c r="E11871" s="2"/>
    </row>
    <row r="11872" spans="2:5" x14ac:dyDescent="0.35">
      <c r="B11872" s="42"/>
      <c r="C11872" s="2"/>
      <c r="E11872" s="2"/>
    </row>
    <row r="11873" spans="2:5" x14ac:dyDescent="0.35">
      <c r="B11873" s="42"/>
      <c r="C11873" s="2"/>
      <c r="E11873" s="2"/>
    </row>
    <row r="11874" spans="2:5" x14ac:dyDescent="0.35">
      <c r="B11874" s="42"/>
      <c r="C11874" s="2"/>
      <c r="E11874" s="2"/>
    </row>
    <row r="11875" spans="2:5" x14ac:dyDescent="0.35">
      <c r="B11875" s="42"/>
      <c r="C11875" s="2"/>
      <c r="E11875" s="2"/>
    </row>
    <row r="11876" spans="2:5" x14ac:dyDescent="0.35">
      <c r="B11876" s="42"/>
      <c r="C11876" s="2"/>
      <c r="E11876" s="2"/>
    </row>
    <row r="11877" spans="2:5" x14ac:dyDescent="0.35">
      <c r="B11877" s="42"/>
      <c r="C11877" s="2"/>
      <c r="E11877" s="2"/>
    </row>
    <row r="11878" spans="2:5" x14ac:dyDescent="0.35">
      <c r="B11878" s="42"/>
      <c r="C11878" s="2"/>
      <c r="E11878" s="2"/>
    </row>
    <row r="11879" spans="2:5" x14ac:dyDescent="0.35">
      <c r="B11879" s="42"/>
      <c r="C11879" s="2"/>
      <c r="E11879" s="2"/>
    </row>
    <row r="11880" spans="2:5" x14ac:dyDescent="0.35">
      <c r="B11880" s="42"/>
      <c r="C11880" s="2"/>
      <c r="E11880" s="2"/>
    </row>
    <row r="11881" spans="2:5" x14ac:dyDescent="0.35">
      <c r="B11881" s="42"/>
      <c r="C11881" s="2"/>
      <c r="E11881" s="2"/>
    </row>
    <row r="11882" spans="2:5" x14ac:dyDescent="0.35">
      <c r="B11882" s="42"/>
      <c r="C11882" s="2"/>
      <c r="E11882" s="2"/>
    </row>
    <row r="11883" spans="2:5" x14ac:dyDescent="0.35">
      <c r="B11883" s="42"/>
      <c r="C11883" s="2"/>
      <c r="E11883" s="2"/>
    </row>
    <row r="11884" spans="2:5" x14ac:dyDescent="0.35">
      <c r="B11884" s="42"/>
      <c r="C11884" s="2"/>
      <c r="E11884" s="2"/>
    </row>
    <row r="11885" spans="2:5" x14ac:dyDescent="0.35">
      <c r="B11885" s="42"/>
      <c r="C11885" s="2"/>
      <c r="E11885" s="2"/>
    </row>
    <row r="11886" spans="2:5" x14ac:dyDescent="0.35">
      <c r="B11886" s="42"/>
      <c r="C11886" s="2"/>
      <c r="E11886" s="2"/>
    </row>
    <row r="11887" spans="2:5" x14ac:dyDescent="0.35">
      <c r="B11887" s="42"/>
      <c r="C11887" s="2"/>
      <c r="E11887" s="2"/>
    </row>
    <row r="11888" spans="2:5" x14ac:dyDescent="0.35">
      <c r="B11888" s="42"/>
      <c r="C11888" s="2"/>
      <c r="E11888" s="2"/>
    </row>
    <row r="11889" spans="2:5" x14ac:dyDescent="0.35">
      <c r="B11889" s="42"/>
      <c r="C11889" s="2"/>
      <c r="E11889" s="2"/>
    </row>
    <row r="11890" spans="2:5" x14ac:dyDescent="0.35">
      <c r="B11890" s="42"/>
      <c r="C11890" s="2"/>
      <c r="E11890" s="2"/>
    </row>
    <row r="11891" spans="2:5" x14ac:dyDescent="0.35">
      <c r="B11891" s="42"/>
      <c r="C11891" s="2"/>
      <c r="E11891" s="2"/>
    </row>
    <row r="11892" spans="2:5" x14ac:dyDescent="0.35">
      <c r="B11892" s="42"/>
      <c r="C11892" s="2"/>
      <c r="E11892" s="2"/>
    </row>
    <row r="11893" spans="2:5" x14ac:dyDescent="0.35">
      <c r="B11893" s="42"/>
      <c r="C11893" s="2"/>
      <c r="E11893" s="2"/>
    </row>
    <row r="11894" spans="2:5" x14ac:dyDescent="0.35">
      <c r="B11894" s="42"/>
      <c r="C11894" s="2"/>
      <c r="E11894" s="2"/>
    </row>
    <row r="11895" spans="2:5" x14ac:dyDescent="0.35">
      <c r="B11895" s="42"/>
      <c r="C11895" s="2"/>
      <c r="E11895" s="2"/>
    </row>
    <row r="11896" spans="2:5" x14ac:dyDescent="0.35">
      <c r="B11896" s="42"/>
      <c r="C11896" s="2"/>
      <c r="E11896" s="2"/>
    </row>
    <row r="11897" spans="2:5" x14ac:dyDescent="0.35">
      <c r="B11897" s="42"/>
      <c r="C11897" s="2"/>
      <c r="E11897" s="2"/>
    </row>
    <row r="11898" spans="2:5" x14ac:dyDescent="0.35">
      <c r="B11898" s="42"/>
      <c r="C11898" s="2"/>
      <c r="E11898" s="2"/>
    </row>
    <row r="11899" spans="2:5" x14ac:dyDescent="0.35">
      <c r="B11899" s="42"/>
      <c r="C11899" s="2"/>
      <c r="E11899" s="2"/>
    </row>
    <row r="11900" spans="2:5" x14ac:dyDescent="0.35">
      <c r="B11900" s="42"/>
      <c r="C11900" s="2"/>
      <c r="E11900" s="2"/>
    </row>
    <row r="11901" spans="2:5" x14ac:dyDescent="0.35">
      <c r="B11901" s="42"/>
      <c r="C11901" s="2"/>
      <c r="E11901" s="2"/>
    </row>
    <row r="11902" spans="2:5" x14ac:dyDescent="0.35">
      <c r="B11902" s="42"/>
      <c r="C11902" s="2"/>
      <c r="E11902" s="2"/>
    </row>
    <row r="11903" spans="2:5" x14ac:dyDescent="0.35">
      <c r="B11903" s="42"/>
      <c r="C11903" s="2"/>
      <c r="E11903" s="2"/>
    </row>
    <row r="11904" spans="2:5" x14ac:dyDescent="0.35">
      <c r="B11904" s="42"/>
      <c r="C11904" s="2"/>
      <c r="E11904" s="2"/>
    </row>
    <row r="11905" spans="2:5" x14ac:dyDescent="0.35">
      <c r="B11905" s="42"/>
      <c r="C11905" s="2"/>
      <c r="E11905" s="2"/>
    </row>
    <row r="11906" spans="2:5" x14ac:dyDescent="0.35">
      <c r="B11906" s="42"/>
      <c r="C11906" s="2"/>
      <c r="E11906" s="2"/>
    </row>
    <row r="11907" spans="2:5" x14ac:dyDescent="0.35">
      <c r="B11907" s="42"/>
      <c r="C11907" s="2"/>
      <c r="E11907" s="2"/>
    </row>
    <row r="11908" spans="2:5" x14ac:dyDescent="0.35">
      <c r="B11908" s="42"/>
      <c r="C11908" s="2"/>
      <c r="E11908" s="2"/>
    </row>
    <row r="11909" spans="2:5" x14ac:dyDescent="0.35">
      <c r="B11909" s="42"/>
      <c r="C11909" s="2"/>
      <c r="E11909" s="2"/>
    </row>
    <row r="11910" spans="2:5" x14ac:dyDescent="0.35">
      <c r="B11910" s="42"/>
      <c r="C11910" s="2"/>
      <c r="E11910" s="2"/>
    </row>
    <row r="11911" spans="2:5" x14ac:dyDescent="0.35">
      <c r="B11911" s="42"/>
      <c r="C11911" s="2"/>
      <c r="E11911" s="2"/>
    </row>
    <row r="11912" spans="2:5" x14ac:dyDescent="0.35">
      <c r="B11912" s="42"/>
      <c r="C11912" s="2"/>
      <c r="E11912" s="2"/>
    </row>
    <row r="11913" spans="2:5" x14ac:dyDescent="0.35">
      <c r="B11913" s="42"/>
      <c r="C11913" s="2"/>
      <c r="E11913" s="2"/>
    </row>
    <row r="11914" spans="2:5" x14ac:dyDescent="0.35">
      <c r="B11914" s="42"/>
      <c r="C11914" s="2"/>
      <c r="E11914" s="2"/>
    </row>
    <row r="11915" spans="2:5" x14ac:dyDescent="0.35">
      <c r="B11915" s="42"/>
      <c r="C11915" s="2"/>
      <c r="E11915" s="2"/>
    </row>
    <row r="11916" spans="2:5" x14ac:dyDescent="0.35">
      <c r="B11916" s="42"/>
      <c r="C11916" s="2"/>
      <c r="E11916" s="2"/>
    </row>
    <row r="11917" spans="2:5" x14ac:dyDescent="0.35">
      <c r="B11917" s="42"/>
      <c r="C11917" s="2"/>
      <c r="E11917" s="2"/>
    </row>
    <row r="11918" spans="2:5" x14ac:dyDescent="0.35">
      <c r="B11918" s="42"/>
      <c r="C11918" s="2"/>
      <c r="E11918" s="2"/>
    </row>
    <row r="11919" spans="2:5" x14ac:dyDescent="0.35">
      <c r="B11919" s="42"/>
      <c r="C11919" s="2"/>
      <c r="E11919" s="2"/>
    </row>
    <row r="11920" spans="2:5" x14ac:dyDescent="0.35">
      <c r="B11920" s="42"/>
      <c r="C11920" s="2"/>
      <c r="E11920" s="2"/>
    </row>
    <row r="11921" spans="2:5" x14ac:dyDescent="0.35">
      <c r="B11921" s="42"/>
      <c r="C11921" s="2"/>
      <c r="E11921" s="2"/>
    </row>
    <row r="11922" spans="2:5" x14ac:dyDescent="0.35">
      <c r="B11922" s="42"/>
      <c r="C11922" s="2"/>
      <c r="E11922" s="2"/>
    </row>
    <row r="11923" spans="2:5" x14ac:dyDescent="0.35">
      <c r="B11923" s="42"/>
      <c r="C11923" s="2"/>
      <c r="E11923" s="2"/>
    </row>
    <row r="11924" spans="2:5" x14ac:dyDescent="0.35">
      <c r="B11924" s="42"/>
      <c r="C11924" s="2"/>
      <c r="E11924" s="2"/>
    </row>
    <row r="11925" spans="2:5" x14ac:dyDescent="0.35">
      <c r="B11925" s="42"/>
      <c r="C11925" s="2"/>
      <c r="E11925" s="2"/>
    </row>
    <row r="11926" spans="2:5" x14ac:dyDescent="0.35">
      <c r="B11926" s="42"/>
      <c r="C11926" s="2"/>
      <c r="E11926" s="2"/>
    </row>
    <row r="11927" spans="2:5" x14ac:dyDescent="0.35">
      <c r="B11927" s="42"/>
      <c r="C11927" s="2"/>
      <c r="E11927" s="2"/>
    </row>
    <row r="11928" spans="2:5" x14ac:dyDescent="0.35">
      <c r="B11928" s="42"/>
      <c r="C11928" s="2"/>
      <c r="E11928" s="2"/>
    </row>
    <row r="11929" spans="2:5" x14ac:dyDescent="0.35">
      <c r="B11929" s="42"/>
      <c r="C11929" s="2"/>
      <c r="E11929" s="2"/>
    </row>
    <row r="11930" spans="2:5" x14ac:dyDescent="0.35">
      <c r="B11930" s="42"/>
      <c r="C11930" s="2"/>
      <c r="E11930" s="2"/>
    </row>
    <row r="11931" spans="2:5" x14ac:dyDescent="0.35">
      <c r="B11931" s="42"/>
      <c r="C11931" s="2"/>
      <c r="E11931" s="2"/>
    </row>
    <row r="11932" spans="2:5" x14ac:dyDescent="0.35">
      <c r="B11932" s="42"/>
      <c r="C11932" s="2"/>
      <c r="E11932" s="2"/>
    </row>
    <row r="11933" spans="2:5" x14ac:dyDescent="0.35">
      <c r="B11933" s="42"/>
      <c r="C11933" s="2"/>
      <c r="E11933" s="2"/>
    </row>
    <row r="11934" spans="2:5" x14ac:dyDescent="0.35">
      <c r="B11934" s="42"/>
      <c r="C11934" s="2"/>
      <c r="E11934" s="2"/>
    </row>
    <row r="11935" spans="2:5" x14ac:dyDescent="0.35">
      <c r="B11935" s="42"/>
      <c r="C11935" s="2"/>
      <c r="E11935" s="2"/>
    </row>
    <row r="11936" spans="2:5" x14ac:dyDescent="0.35">
      <c r="B11936" s="42"/>
      <c r="C11936" s="2"/>
      <c r="E11936" s="2"/>
    </row>
    <row r="11937" spans="2:5" x14ac:dyDescent="0.35">
      <c r="B11937" s="42"/>
      <c r="C11937" s="2"/>
      <c r="E11937" s="2"/>
    </row>
    <row r="11938" spans="2:5" x14ac:dyDescent="0.35">
      <c r="B11938" s="42"/>
      <c r="C11938" s="2"/>
      <c r="E11938" s="2"/>
    </row>
    <row r="11939" spans="2:5" x14ac:dyDescent="0.35">
      <c r="B11939" s="42"/>
      <c r="C11939" s="2"/>
      <c r="E11939" s="2"/>
    </row>
    <row r="11940" spans="2:5" x14ac:dyDescent="0.35">
      <c r="B11940" s="42"/>
      <c r="C11940" s="2"/>
      <c r="E11940" s="2"/>
    </row>
    <row r="11941" spans="2:5" x14ac:dyDescent="0.35">
      <c r="B11941" s="42"/>
      <c r="C11941" s="2"/>
      <c r="E11941" s="2"/>
    </row>
    <row r="11942" spans="2:5" x14ac:dyDescent="0.35">
      <c r="B11942" s="42"/>
      <c r="C11942" s="2"/>
      <c r="E11942" s="2"/>
    </row>
    <row r="11943" spans="2:5" x14ac:dyDescent="0.35">
      <c r="B11943" s="42"/>
      <c r="C11943" s="2"/>
      <c r="E11943" s="2"/>
    </row>
    <row r="11944" spans="2:5" x14ac:dyDescent="0.35">
      <c r="B11944" s="42"/>
      <c r="C11944" s="2"/>
      <c r="E11944" s="2"/>
    </row>
    <row r="11945" spans="2:5" x14ac:dyDescent="0.35">
      <c r="B11945" s="42"/>
      <c r="C11945" s="2"/>
      <c r="E11945" s="2"/>
    </row>
    <row r="11946" spans="2:5" x14ac:dyDescent="0.35">
      <c r="B11946" s="42"/>
      <c r="C11946" s="2"/>
      <c r="E11946" s="2"/>
    </row>
    <row r="11947" spans="2:5" x14ac:dyDescent="0.35">
      <c r="B11947" s="42"/>
      <c r="C11947" s="2"/>
      <c r="E11947" s="2"/>
    </row>
    <row r="11948" spans="2:5" x14ac:dyDescent="0.35">
      <c r="B11948" s="42"/>
      <c r="C11948" s="2"/>
      <c r="E11948" s="2"/>
    </row>
    <row r="11949" spans="2:5" x14ac:dyDescent="0.35">
      <c r="B11949" s="42"/>
      <c r="C11949" s="2"/>
      <c r="E11949" s="2"/>
    </row>
    <row r="11950" spans="2:5" x14ac:dyDescent="0.35">
      <c r="B11950" s="42"/>
      <c r="C11950" s="2"/>
      <c r="E11950" s="2"/>
    </row>
    <row r="11951" spans="2:5" x14ac:dyDescent="0.35">
      <c r="B11951" s="42"/>
      <c r="C11951" s="2"/>
      <c r="E11951" s="2"/>
    </row>
    <row r="11952" spans="2:5" x14ac:dyDescent="0.35">
      <c r="B11952" s="42"/>
      <c r="C11952" s="2"/>
      <c r="E11952" s="2"/>
    </row>
    <row r="11953" spans="2:5" x14ac:dyDescent="0.35">
      <c r="B11953" s="42"/>
      <c r="C11953" s="2"/>
      <c r="E11953" s="2"/>
    </row>
    <row r="11954" spans="2:5" x14ac:dyDescent="0.35">
      <c r="B11954" s="42"/>
      <c r="C11954" s="2"/>
      <c r="E11954" s="2"/>
    </row>
    <row r="11955" spans="2:5" x14ac:dyDescent="0.35">
      <c r="B11955" s="42"/>
      <c r="C11955" s="2"/>
      <c r="E11955" s="2"/>
    </row>
    <row r="11956" spans="2:5" x14ac:dyDescent="0.35">
      <c r="B11956" s="42"/>
      <c r="C11956" s="2"/>
      <c r="E11956" s="2"/>
    </row>
    <row r="11957" spans="2:5" x14ac:dyDescent="0.35">
      <c r="B11957" s="42"/>
      <c r="C11957" s="2"/>
      <c r="E11957" s="2"/>
    </row>
    <row r="11958" spans="2:5" x14ac:dyDescent="0.35">
      <c r="B11958" s="42"/>
      <c r="C11958" s="2"/>
      <c r="E11958" s="2"/>
    </row>
    <row r="11959" spans="2:5" x14ac:dyDescent="0.35">
      <c r="B11959" s="42"/>
      <c r="C11959" s="2"/>
      <c r="E11959" s="2"/>
    </row>
    <row r="11960" spans="2:5" x14ac:dyDescent="0.35">
      <c r="B11960" s="42"/>
      <c r="C11960" s="2"/>
      <c r="E11960" s="2"/>
    </row>
    <row r="11961" spans="2:5" x14ac:dyDescent="0.35">
      <c r="B11961" s="42"/>
      <c r="C11961" s="2"/>
      <c r="E11961" s="2"/>
    </row>
    <row r="11962" spans="2:5" x14ac:dyDescent="0.35">
      <c r="B11962" s="42"/>
      <c r="C11962" s="2"/>
      <c r="E11962" s="2"/>
    </row>
    <row r="11963" spans="2:5" x14ac:dyDescent="0.35">
      <c r="B11963" s="42"/>
      <c r="C11963" s="2"/>
      <c r="E11963" s="2"/>
    </row>
    <row r="11964" spans="2:5" x14ac:dyDescent="0.35">
      <c r="B11964" s="42"/>
      <c r="C11964" s="2"/>
      <c r="E11964" s="2"/>
    </row>
    <row r="11965" spans="2:5" x14ac:dyDescent="0.35">
      <c r="B11965" s="42"/>
      <c r="C11965" s="2"/>
      <c r="E11965" s="2"/>
    </row>
    <row r="11966" spans="2:5" x14ac:dyDescent="0.35">
      <c r="B11966" s="42"/>
      <c r="C11966" s="2"/>
      <c r="E11966" s="2"/>
    </row>
    <row r="11967" spans="2:5" x14ac:dyDescent="0.35">
      <c r="B11967" s="42"/>
      <c r="C11967" s="2"/>
      <c r="E11967" s="2"/>
    </row>
    <row r="11968" spans="2:5" x14ac:dyDescent="0.35">
      <c r="B11968" s="42"/>
      <c r="C11968" s="2"/>
      <c r="E11968" s="2"/>
    </row>
    <row r="11969" spans="2:5" x14ac:dyDescent="0.35">
      <c r="B11969" s="42"/>
      <c r="C11969" s="2"/>
      <c r="E11969" s="2"/>
    </row>
    <row r="11970" spans="2:5" x14ac:dyDescent="0.35">
      <c r="B11970" s="42"/>
      <c r="C11970" s="2"/>
      <c r="E11970" s="2"/>
    </row>
    <row r="11971" spans="2:5" x14ac:dyDescent="0.35">
      <c r="B11971" s="42"/>
      <c r="C11971" s="2"/>
      <c r="E11971" s="2"/>
    </row>
    <row r="11972" spans="2:5" x14ac:dyDescent="0.35">
      <c r="B11972" s="42"/>
      <c r="C11972" s="2"/>
      <c r="E11972" s="2"/>
    </row>
    <row r="11973" spans="2:5" x14ac:dyDescent="0.35">
      <c r="B11973" s="42"/>
      <c r="C11973" s="2"/>
      <c r="E11973" s="2"/>
    </row>
    <row r="11974" spans="2:5" x14ac:dyDescent="0.35">
      <c r="B11974" s="42"/>
      <c r="C11974" s="2"/>
      <c r="E11974" s="2"/>
    </row>
    <row r="11975" spans="2:5" x14ac:dyDescent="0.35">
      <c r="B11975" s="42"/>
      <c r="C11975" s="2"/>
      <c r="E11975" s="2"/>
    </row>
    <row r="11976" spans="2:5" x14ac:dyDescent="0.35">
      <c r="B11976" s="42"/>
      <c r="C11976" s="2"/>
      <c r="E11976" s="2"/>
    </row>
    <row r="11977" spans="2:5" x14ac:dyDescent="0.35">
      <c r="B11977" s="42"/>
      <c r="C11977" s="2"/>
      <c r="E11977" s="2"/>
    </row>
    <row r="11978" spans="2:5" x14ac:dyDescent="0.35">
      <c r="B11978" s="42"/>
      <c r="C11978" s="2"/>
      <c r="E11978" s="2"/>
    </row>
    <row r="11979" spans="2:5" x14ac:dyDescent="0.35">
      <c r="B11979" s="42"/>
      <c r="C11979" s="2"/>
      <c r="E11979" s="2"/>
    </row>
    <row r="11980" spans="2:5" x14ac:dyDescent="0.35">
      <c r="B11980" s="42"/>
      <c r="C11980" s="2"/>
      <c r="E11980" s="2"/>
    </row>
    <row r="11981" spans="2:5" x14ac:dyDescent="0.35">
      <c r="B11981" s="42"/>
      <c r="C11981" s="2"/>
      <c r="E11981" s="2"/>
    </row>
    <row r="11982" spans="2:5" x14ac:dyDescent="0.35">
      <c r="B11982" s="42"/>
      <c r="C11982" s="2"/>
      <c r="E11982" s="2"/>
    </row>
    <row r="11983" spans="2:5" x14ac:dyDescent="0.35">
      <c r="B11983" s="42"/>
      <c r="C11983" s="2"/>
      <c r="E11983" s="2"/>
    </row>
    <row r="11984" spans="2:5" x14ac:dyDescent="0.35">
      <c r="B11984" s="42"/>
      <c r="C11984" s="2"/>
      <c r="E11984" s="2"/>
    </row>
    <row r="11985" spans="2:5" x14ac:dyDescent="0.35">
      <c r="B11985" s="42"/>
      <c r="C11985" s="2"/>
      <c r="E11985" s="2"/>
    </row>
    <row r="11986" spans="2:5" x14ac:dyDescent="0.35">
      <c r="B11986" s="42"/>
      <c r="C11986" s="2"/>
      <c r="E11986" s="2"/>
    </row>
    <row r="11987" spans="2:5" x14ac:dyDescent="0.35">
      <c r="B11987" s="42"/>
      <c r="C11987" s="2"/>
      <c r="E11987" s="2"/>
    </row>
    <row r="11988" spans="2:5" x14ac:dyDescent="0.35">
      <c r="B11988" s="42"/>
      <c r="C11988" s="2"/>
      <c r="E11988" s="2"/>
    </row>
    <row r="11989" spans="2:5" x14ac:dyDescent="0.35">
      <c r="B11989" s="42"/>
      <c r="C11989" s="2"/>
      <c r="E11989" s="2"/>
    </row>
    <row r="11990" spans="2:5" x14ac:dyDescent="0.35">
      <c r="B11990" s="42"/>
      <c r="C11990" s="2"/>
      <c r="E11990" s="2"/>
    </row>
    <row r="11991" spans="2:5" x14ac:dyDescent="0.35">
      <c r="B11991" s="42"/>
      <c r="C11991" s="2"/>
      <c r="E11991" s="2"/>
    </row>
    <row r="11992" spans="2:5" x14ac:dyDescent="0.35">
      <c r="B11992" s="42"/>
      <c r="C11992" s="2"/>
      <c r="E11992" s="2"/>
    </row>
    <row r="11993" spans="2:5" x14ac:dyDescent="0.35">
      <c r="B11993" s="42"/>
      <c r="C11993" s="2"/>
      <c r="E11993" s="2"/>
    </row>
    <row r="11994" spans="2:5" x14ac:dyDescent="0.35">
      <c r="B11994" s="42"/>
      <c r="C11994" s="2"/>
      <c r="E11994" s="2"/>
    </row>
    <row r="11995" spans="2:5" x14ac:dyDescent="0.35">
      <c r="B11995" s="42"/>
      <c r="C11995" s="2"/>
      <c r="E11995" s="2"/>
    </row>
    <row r="11996" spans="2:5" x14ac:dyDescent="0.35">
      <c r="B11996" s="42"/>
      <c r="C11996" s="2"/>
      <c r="E11996" s="2"/>
    </row>
    <row r="11997" spans="2:5" x14ac:dyDescent="0.35">
      <c r="B11997" s="42"/>
      <c r="C11997" s="2"/>
      <c r="E11997" s="2"/>
    </row>
    <row r="11998" spans="2:5" x14ac:dyDescent="0.35">
      <c r="B11998" s="42"/>
      <c r="C11998" s="2"/>
      <c r="E11998" s="2"/>
    </row>
    <row r="11999" spans="2:5" x14ac:dyDescent="0.35">
      <c r="B11999" s="42"/>
      <c r="C11999" s="2"/>
      <c r="E11999" s="2"/>
    </row>
    <row r="12000" spans="2:5" x14ac:dyDescent="0.35">
      <c r="B12000" s="42"/>
      <c r="C12000" s="2"/>
      <c r="E12000" s="2"/>
    </row>
    <row r="12001" spans="2:5" x14ac:dyDescent="0.35">
      <c r="B12001" s="42"/>
      <c r="C12001" s="2"/>
      <c r="E12001" s="2"/>
    </row>
    <row r="12002" spans="2:5" x14ac:dyDescent="0.35">
      <c r="B12002" s="42"/>
      <c r="C12002" s="2"/>
      <c r="E12002" s="2"/>
    </row>
    <row r="12003" spans="2:5" x14ac:dyDescent="0.35">
      <c r="B12003" s="42"/>
      <c r="C12003" s="2"/>
      <c r="E12003" s="2"/>
    </row>
    <row r="12004" spans="2:5" x14ac:dyDescent="0.35">
      <c r="B12004" s="42"/>
      <c r="C12004" s="2"/>
      <c r="E12004" s="2"/>
    </row>
    <row r="12005" spans="2:5" x14ac:dyDescent="0.35">
      <c r="B12005" s="42"/>
      <c r="C12005" s="2"/>
      <c r="E12005" s="2"/>
    </row>
    <row r="12006" spans="2:5" x14ac:dyDescent="0.35">
      <c r="B12006" s="42"/>
      <c r="C12006" s="2"/>
      <c r="E12006" s="2"/>
    </row>
    <row r="12007" spans="2:5" x14ac:dyDescent="0.35">
      <c r="B12007" s="42"/>
      <c r="C12007" s="2"/>
      <c r="E12007" s="2"/>
    </row>
    <row r="12008" spans="2:5" x14ac:dyDescent="0.35">
      <c r="B12008" s="42"/>
      <c r="C12008" s="2"/>
      <c r="E12008" s="2"/>
    </row>
    <row r="12009" spans="2:5" x14ac:dyDescent="0.35">
      <c r="B12009" s="42"/>
      <c r="C12009" s="2"/>
      <c r="E12009" s="2"/>
    </row>
    <row r="12010" spans="2:5" x14ac:dyDescent="0.35">
      <c r="B12010" s="42"/>
      <c r="C12010" s="2"/>
      <c r="E12010" s="2"/>
    </row>
    <row r="12011" spans="2:5" x14ac:dyDescent="0.35">
      <c r="B12011" s="42"/>
      <c r="C12011" s="2"/>
      <c r="E12011" s="2"/>
    </row>
    <row r="12012" spans="2:5" x14ac:dyDescent="0.35">
      <c r="B12012" s="42"/>
      <c r="C12012" s="2"/>
      <c r="E12012" s="2"/>
    </row>
    <row r="12013" spans="2:5" x14ac:dyDescent="0.35">
      <c r="B12013" s="42"/>
      <c r="C12013" s="2"/>
      <c r="E12013" s="2"/>
    </row>
    <row r="12014" spans="2:5" x14ac:dyDescent="0.35">
      <c r="B12014" s="42"/>
      <c r="C12014" s="2"/>
      <c r="E12014" s="2"/>
    </row>
    <row r="12015" spans="2:5" x14ac:dyDescent="0.35">
      <c r="B12015" s="42"/>
      <c r="C12015" s="2"/>
      <c r="E12015" s="2"/>
    </row>
    <row r="12016" spans="2:5" x14ac:dyDescent="0.35">
      <c r="B12016" s="42"/>
      <c r="C12016" s="2"/>
      <c r="E12016" s="2"/>
    </row>
    <row r="12017" spans="2:5" x14ac:dyDescent="0.35">
      <c r="B12017" s="42"/>
      <c r="C12017" s="2"/>
      <c r="E12017" s="2"/>
    </row>
    <row r="12018" spans="2:5" x14ac:dyDescent="0.35">
      <c r="B12018" s="42"/>
      <c r="C12018" s="2"/>
      <c r="E12018" s="2"/>
    </row>
    <row r="12019" spans="2:5" x14ac:dyDescent="0.35">
      <c r="B12019" s="42"/>
      <c r="C12019" s="2"/>
      <c r="E12019" s="2"/>
    </row>
    <row r="12020" spans="2:5" x14ac:dyDescent="0.35">
      <c r="B12020" s="42"/>
      <c r="C12020" s="2"/>
      <c r="E12020" s="2"/>
    </row>
    <row r="12021" spans="2:5" x14ac:dyDescent="0.35">
      <c r="B12021" s="42"/>
      <c r="C12021" s="2"/>
      <c r="E12021" s="2"/>
    </row>
    <row r="12022" spans="2:5" x14ac:dyDescent="0.35">
      <c r="B12022" s="42"/>
      <c r="C12022" s="2"/>
      <c r="E12022" s="2"/>
    </row>
    <row r="12023" spans="2:5" x14ac:dyDescent="0.35">
      <c r="B12023" s="42"/>
      <c r="C12023" s="2"/>
      <c r="E12023" s="2"/>
    </row>
    <row r="12024" spans="2:5" x14ac:dyDescent="0.35">
      <c r="B12024" s="42"/>
      <c r="C12024" s="2"/>
      <c r="E12024" s="2"/>
    </row>
    <row r="12025" spans="2:5" x14ac:dyDescent="0.35">
      <c r="B12025" s="42"/>
      <c r="C12025" s="2"/>
      <c r="E12025" s="2"/>
    </row>
    <row r="12026" spans="2:5" x14ac:dyDescent="0.35">
      <c r="B12026" s="42"/>
      <c r="C12026" s="2"/>
      <c r="E12026" s="2"/>
    </row>
    <row r="12027" spans="2:5" x14ac:dyDescent="0.35">
      <c r="B12027" s="42"/>
      <c r="C12027" s="2"/>
      <c r="E12027" s="2"/>
    </row>
    <row r="12028" spans="2:5" x14ac:dyDescent="0.35">
      <c r="B12028" s="42"/>
      <c r="C12028" s="2"/>
      <c r="E12028" s="2"/>
    </row>
    <row r="12029" spans="2:5" x14ac:dyDescent="0.35">
      <c r="B12029" s="42"/>
      <c r="C12029" s="2"/>
      <c r="E12029" s="2"/>
    </row>
    <row r="12030" spans="2:5" x14ac:dyDescent="0.35">
      <c r="B12030" s="42"/>
      <c r="C12030" s="2"/>
      <c r="E12030" s="2"/>
    </row>
    <row r="12031" spans="2:5" x14ac:dyDescent="0.35">
      <c r="B12031" s="42"/>
      <c r="C12031" s="2"/>
      <c r="E12031" s="2"/>
    </row>
    <row r="12032" spans="2:5" x14ac:dyDescent="0.35">
      <c r="B12032" s="42"/>
      <c r="C12032" s="2"/>
      <c r="E12032" s="2"/>
    </row>
    <row r="12033" spans="2:5" x14ac:dyDescent="0.35">
      <c r="B12033" s="42"/>
      <c r="C12033" s="2"/>
      <c r="E12033" s="2"/>
    </row>
    <row r="12034" spans="2:5" x14ac:dyDescent="0.35">
      <c r="B12034" s="42"/>
      <c r="C12034" s="2"/>
      <c r="E12034" s="2"/>
    </row>
    <row r="12035" spans="2:5" x14ac:dyDescent="0.35">
      <c r="B12035" s="42"/>
      <c r="C12035" s="2"/>
      <c r="E12035" s="2"/>
    </row>
    <row r="12036" spans="2:5" x14ac:dyDescent="0.35">
      <c r="B12036" s="42"/>
      <c r="C12036" s="2"/>
      <c r="E12036" s="2"/>
    </row>
    <row r="12037" spans="2:5" x14ac:dyDescent="0.35">
      <c r="B12037" s="42"/>
      <c r="C12037" s="2"/>
      <c r="E12037" s="2"/>
    </row>
    <row r="12038" spans="2:5" x14ac:dyDescent="0.35">
      <c r="B12038" s="42"/>
      <c r="C12038" s="2"/>
      <c r="E12038" s="2"/>
    </row>
    <row r="12039" spans="2:5" x14ac:dyDescent="0.35">
      <c r="B12039" s="42"/>
      <c r="C12039" s="2"/>
      <c r="E12039" s="2"/>
    </row>
    <row r="12040" spans="2:5" x14ac:dyDescent="0.35">
      <c r="B12040" s="42"/>
      <c r="C12040" s="2"/>
      <c r="E12040" s="2"/>
    </row>
    <row r="12041" spans="2:5" x14ac:dyDescent="0.35">
      <c r="B12041" s="42"/>
      <c r="C12041" s="2"/>
      <c r="E12041" s="2"/>
    </row>
    <row r="12042" spans="2:5" x14ac:dyDescent="0.35">
      <c r="B12042" s="42"/>
      <c r="C12042" s="2"/>
      <c r="E12042" s="2"/>
    </row>
    <row r="12043" spans="2:5" x14ac:dyDescent="0.35">
      <c r="B12043" s="42"/>
      <c r="C12043" s="2"/>
      <c r="E12043" s="2"/>
    </row>
    <row r="12044" spans="2:5" x14ac:dyDescent="0.35">
      <c r="B12044" s="42"/>
      <c r="C12044" s="2"/>
      <c r="E12044" s="2"/>
    </row>
    <row r="12045" spans="2:5" x14ac:dyDescent="0.35">
      <c r="B12045" s="42"/>
      <c r="C12045" s="2"/>
      <c r="E12045" s="2"/>
    </row>
    <row r="12046" spans="2:5" x14ac:dyDescent="0.35">
      <c r="B12046" s="42"/>
      <c r="C12046" s="2"/>
      <c r="E12046" s="2"/>
    </row>
    <row r="12047" spans="2:5" x14ac:dyDescent="0.35">
      <c r="B12047" s="42"/>
      <c r="C12047" s="2"/>
      <c r="E12047" s="2"/>
    </row>
    <row r="12048" spans="2:5" x14ac:dyDescent="0.35">
      <c r="B12048" s="42"/>
      <c r="C12048" s="2"/>
      <c r="E12048" s="2"/>
    </row>
    <row r="12049" spans="2:5" x14ac:dyDescent="0.35">
      <c r="B12049" s="42"/>
      <c r="C12049" s="2"/>
      <c r="E12049" s="2"/>
    </row>
    <row r="12050" spans="2:5" x14ac:dyDescent="0.35">
      <c r="B12050" s="42"/>
      <c r="C12050" s="2"/>
      <c r="E12050" s="2"/>
    </row>
    <row r="12051" spans="2:5" x14ac:dyDescent="0.35">
      <c r="B12051" s="42"/>
      <c r="C12051" s="2"/>
      <c r="E12051" s="2"/>
    </row>
    <row r="12052" spans="2:5" x14ac:dyDescent="0.35">
      <c r="B12052" s="42"/>
      <c r="C12052" s="2"/>
      <c r="E12052" s="2"/>
    </row>
    <row r="12053" spans="2:5" x14ac:dyDescent="0.35">
      <c r="B12053" s="42"/>
      <c r="C12053" s="2"/>
      <c r="E12053" s="2"/>
    </row>
    <row r="12054" spans="2:5" x14ac:dyDescent="0.35">
      <c r="B12054" s="42"/>
      <c r="C12054" s="2"/>
      <c r="E12054" s="2"/>
    </row>
    <row r="12055" spans="2:5" x14ac:dyDescent="0.35">
      <c r="B12055" s="42"/>
      <c r="C12055" s="2"/>
      <c r="E12055" s="2"/>
    </row>
    <row r="12056" spans="2:5" x14ac:dyDescent="0.35">
      <c r="B12056" s="42"/>
      <c r="C12056" s="2"/>
      <c r="E12056" s="2"/>
    </row>
    <row r="12057" spans="2:5" x14ac:dyDescent="0.35">
      <c r="B12057" s="42"/>
      <c r="C12057" s="2"/>
      <c r="E12057" s="2"/>
    </row>
    <row r="12058" spans="2:5" x14ac:dyDescent="0.35">
      <c r="B12058" s="42"/>
      <c r="C12058" s="2"/>
      <c r="E12058" s="2"/>
    </row>
    <row r="12059" spans="2:5" x14ac:dyDescent="0.35">
      <c r="B12059" s="42"/>
      <c r="C12059" s="2"/>
      <c r="E12059" s="2"/>
    </row>
    <row r="12060" spans="2:5" x14ac:dyDescent="0.35">
      <c r="B12060" s="42"/>
      <c r="C12060" s="2"/>
      <c r="E12060" s="2"/>
    </row>
    <row r="12061" spans="2:5" x14ac:dyDescent="0.35">
      <c r="B12061" s="42"/>
      <c r="C12061" s="2"/>
      <c r="E12061" s="2"/>
    </row>
    <row r="12062" spans="2:5" x14ac:dyDescent="0.35">
      <c r="B12062" s="42"/>
      <c r="C12062" s="2"/>
      <c r="E12062" s="2"/>
    </row>
    <row r="12063" spans="2:5" x14ac:dyDescent="0.35">
      <c r="B12063" s="42"/>
      <c r="C12063" s="2"/>
      <c r="E12063" s="2"/>
    </row>
    <row r="12064" spans="2:5" x14ac:dyDescent="0.35">
      <c r="B12064" s="42"/>
      <c r="C12064" s="2"/>
      <c r="E12064" s="2"/>
    </row>
    <row r="12065" spans="2:5" x14ac:dyDescent="0.35">
      <c r="B12065" s="42"/>
      <c r="C12065" s="2"/>
      <c r="E12065" s="2"/>
    </row>
    <row r="12066" spans="2:5" x14ac:dyDescent="0.35">
      <c r="B12066" s="42"/>
      <c r="C12066" s="2"/>
      <c r="E12066" s="2"/>
    </row>
    <row r="12067" spans="2:5" x14ac:dyDescent="0.35">
      <c r="B12067" s="42"/>
      <c r="C12067" s="2"/>
      <c r="E12067" s="2"/>
    </row>
    <row r="12068" spans="2:5" x14ac:dyDescent="0.35">
      <c r="B12068" s="42"/>
      <c r="C12068" s="2"/>
      <c r="E12068" s="2"/>
    </row>
    <row r="12069" spans="2:5" x14ac:dyDescent="0.35">
      <c r="B12069" s="42"/>
      <c r="C12069" s="2"/>
      <c r="E12069" s="2"/>
    </row>
    <row r="12070" spans="2:5" x14ac:dyDescent="0.35">
      <c r="B12070" s="42"/>
      <c r="C12070" s="2"/>
      <c r="E12070" s="2"/>
    </row>
    <row r="12071" spans="2:5" x14ac:dyDescent="0.35">
      <c r="B12071" s="42"/>
      <c r="C12071" s="2"/>
      <c r="E12071" s="2"/>
    </row>
    <row r="12072" spans="2:5" x14ac:dyDescent="0.35">
      <c r="B12072" s="42"/>
      <c r="C12072" s="2"/>
      <c r="E12072" s="2"/>
    </row>
    <row r="12073" spans="2:5" x14ac:dyDescent="0.35">
      <c r="B12073" s="42"/>
      <c r="C12073" s="2"/>
      <c r="E12073" s="2"/>
    </row>
    <row r="12074" spans="2:5" x14ac:dyDescent="0.35">
      <c r="B12074" s="42"/>
      <c r="C12074" s="2"/>
      <c r="E12074" s="2"/>
    </row>
    <row r="12075" spans="2:5" x14ac:dyDescent="0.35">
      <c r="B12075" s="42"/>
      <c r="C12075" s="2"/>
      <c r="E12075" s="2"/>
    </row>
    <row r="12076" spans="2:5" x14ac:dyDescent="0.35">
      <c r="B12076" s="42"/>
      <c r="C12076" s="2"/>
      <c r="E12076" s="2"/>
    </row>
    <row r="12077" spans="2:5" x14ac:dyDescent="0.35">
      <c r="B12077" s="42"/>
      <c r="C12077" s="2"/>
      <c r="E12077" s="2"/>
    </row>
    <row r="12078" spans="2:5" x14ac:dyDescent="0.35">
      <c r="B12078" s="42"/>
      <c r="C12078" s="2"/>
      <c r="E12078" s="2"/>
    </row>
    <row r="12079" spans="2:5" x14ac:dyDescent="0.35">
      <c r="B12079" s="42"/>
      <c r="C12079" s="2"/>
      <c r="E12079" s="2"/>
    </row>
    <row r="12080" spans="2:5" x14ac:dyDescent="0.35">
      <c r="B12080" s="42"/>
      <c r="C12080" s="2"/>
      <c r="E12080" s="2"/>
    </row>
    <row r="12081" spans="2:5" x14ac:dyDescent="0.35">
      <c r="B12081" s="42"/>
      <c r="C12081" s="2"/>
      <c r="E12081" s="2"/>
    </row>
    <row r="12082" spans="2:5" x14ac:dyDescent="0.35">
      <c r="B12082" s="42"/>
      <c r="C12082" s="2"/>
      <c r="E12082" s="2"/>
    </row>
    <row r="12083" spans="2:5" x14ac:dyDescent="0.35">
      <c r="B12083" s="42"/>
      <c r="C12083" s="2"/>
      <c r="E12083" s="2"/>
    </row>
    <row r="12084" spans="2:5" x14ac:dyDescent="0.35">
      <c r="B12084" s="42"/>
      <c r="C12084" s="2"/>
      <c r="E12084" s="2"/>
    </row>
    <row r="12085" spans="2:5" x14ac:dyDescent="0.35">
      <c r="B12085" s="42"/>
      <c r="C12085" s="2"/>
      <c r="E12085" s="2"/>
    </row>
    <row r="12086" spans="2:5" x14ac:dyDescent="0.35">
      <c r="B12086" s="42"/>
      <c r="C12086" s="2"/>
      <c r="E12086" s="2"/>
    </row>
    <row r="12087" spans="2:5" x14ac:dyDescent="0.35">
      <c r="B12087" s="42"/>
      <c r="C12087" s="2"/>
      <c r="E12087" s="2"/>
    </row>
    <row r="12088" spans="2:5" x14ac:dyDescent="0.35">
      <c r="B12088" s="42"/>
      <c r="C12088" s="2"/>
      <c r="E12088" s="2"/>
    </row>
    <row r="12089" spans="2:5" x14ac:dyDescent="0.35">
      <c r="B12089" s="42"/>
      <c r="C12089" s="2"/>
      <c r="E12089" s="2"/>
    </row>
    <row r="12090" spans="2:5" x14ac:dyDescent="0.35">
      <c r="B12090" s="42"/>
      <c r="C12090" s="2"/>
      <c r="E12090" s="2"/>
    </row>
    <row r="12091" spans="2:5" x14ac:dyDescent="0.35">
      <c r="B12091" s="42"/>
      <c r="C12091" s="2"/>
      <c r="E12091" s="2"/>
    </row>
    <row r="12092" spans="2:5" x14ac:dyDescent="0.35">
      <c r="B12092" s="42"/>
      <c r="C12092" s="2"/>
      <c r="E12092" s="2"/>
    </row>
    <row r="12093" spans="2:5" x14ac:dyDescent="0.35">
      <c r="B12093" s="42"/>
      <c r="C12093" s="2"/>
      <c r="E12093" s="2"/>
    </row>
    <row r="12094" spans="2:5" x14ac:dyDescent="0.35">
      <c r="B12094" s="42"/>
      <c r="C12094" s="2"/>
      <c r="E12094" s="2"/>
    </row>
    <row r="12095" spans="2:5" x14ac:dyDescent="0.35">
      <c r="B12095" s="42"/>
      <c r="C12095" s="2"/>
      <c r="E12095" s="2"/>
    </row>
    <row r="12096" spans="2:5" x14ac:dyDescent="0.35">
      <c r="B12096" s="42"/>
      <c r="C12096" s="2"/>
      <c r="E12096" s="2"/>
    </row>
    <row r="12097" spans="2:5" x14ac:dyDescent="0.35">
      <c r="B12097" s="42"/>
      <c r="C12097" s="2"/>
      <c r="E12097" s="2"/>
    </row>
    <row r="12098" spans="2:5" x14ac:dyDescent="0.35">
      <c r="B12098" s="42"/>
      <c r="C12098" s="2"/>
      <c r="E12098" s="2"/>
    </row>
    <row r="12099" spans="2:5" x14ac:dyDescent="0.35">
      <c r="B12099" s="42"/>
      <c r="C12099" s="2"/>
      <c r="E12099" s="2"/>
    </row>
    <row r="12100" spans="2:5" x14ac:dyDescent="0.35">
      <c r="B12100" s="42"/>
      <c r="C12100" s="2"/>
      <c r="E12100" s="2"/>
    </row>
    <row r="12101" spans="2:5" x14ac:dyDescent="0.35">
      <c r="B12101" s="42"/>
      <c r="C12101" s="2"/>
      <c r="E12101" s="2"/>
    </row>
    <row r="12102" spans="2:5" x14ac:dyDescent="0.35">
      <c r="B12102" s="42"/>
      <c r="C12102" s="2"/>
      <c r="E12102" s="2"/>
    </row>
    <row r="12103" spans="2:5" x14ac:dyDescent="0.35">
      <c r="B12103" s="42"/>
      <c r="C12103" s="2"/>
      <c r="E12103" s="2"/>
    </row>
    <row r="12104" spans="2:5" x14ac:dyDescent="0.35">
      <c r="B12104" s="42"/>
      <c r="C12104" s="2"/>
      <c r="E12104" s="2"/>
    </row>
    <row r="12105" spans="2:5" x14ac:dyDescent="0.35">
      <c r="B12105" s="42"/>
      <c r="C12105" s="2"/>
      <c r="E12105" s="2"/>
    </row>
    <row r="12106" spans="2:5" x14ac:dyDescent="0.35">
      <c r="B12106" s="42"/>
      <c r="C12106" s="2"/>
      <c r="E12106" s="2"/>
    </row>
    <row r="12107" spans="2:5" x14ac:dyDescent="0.35">
      <c r="B12107" s="42"/>
      <c r="C12107" s="2"/>
      <c r="E12107" s="2"/>
    </row>
    <row r="12108" spans="2:5" x14ac:dyDescent="0.35">
      <c r="B12108" s="42"/>
      <c r="C12108" s="2"/>
      <c r="E12108" s="2"/>
    </row>
    <row r="12109" spans="2:5" x14ac:dyDescent="0.35">
      <c r="B12109" s="42"/>
      <c r="C12109" s="2"/>
      <c r="E12109" s="2"/>
    </row>
    <row r="12110" spans="2:5" x14ac:dyDescent="0.35">
      <c r="B12110" s="42"/>
      <c r="C12110" s="2"/>
      <c r="E12110" s="2"/>
    </row>
    <row r="12111" spans="2:5" x14ac:dyDescent="0.35">
      <c r="B12111" s="42"/>
      <c r="C12111" s="2"/>
      <c r="E12111" s="2"/>
    </row>
    <row r="12112" spans="2:5" x14ac:dyDescent="0.35">
      <c r="B12112" s="42"/>
      <c r="C12112" s="2"/>
      <c r="E12112" s="2"/>
    </row>
    <row r="12113" spans="2:5" x14ac:dyDescent="0.35">
      <c r="B12113" s="42"/>
      <c r="C12113" s="2"/>
      <c r="E12113" s="2"/>
    </row>
    <row r="12114" spans="2:5" x14ac:dyDescent="0.35">
      <c r="B12114" s="42"/>
      <c r="C12114" s="2"/>
      <c r="E12114" s="2"/>
    </row>
    <row r="12115" spans="2:5" x14ac:dyDescent="0.35">
      <c r="B12115" s="42"/>
      <c r="C12115" s="2"/>
      <c r="E12115" s="2"/>
    </row>
    <row r="12116" spans="2:5" x14ac:dyDescent="0.35">
      <c r="B12116" s="42"/>
      <c r="C12116" s="2"/>
      <c r="E12116" s="2"/>
    </row>
    <row r="12117" spans="2:5" x14ac:dyDescent="0.35">
      <c r="B12117" s="42"/>
      <c r="C12117" s="2"/>
      <c r="E12117" s="2"/>
    </row>
    <row r="12118" spans="2:5" x14ac:dyDescent="0.35">
      <c r="B12118" s="42"/>
      <c r="C12118" s="2"/>
      <c r="E12118" s="2"/>
    </row>
    <row r="12119" spans="2:5" x14ac:dyDescent="0.35">
      <c r="B12119" s="42"/>
      <c r="C12119" s="2"/>
      <c r="E12119" s="2"/>
    </row>
    <row r="12120" spans="2:5" x14ac:dyDescent="0.35">
      <c r="B12120" s="42"/>
      <c r="C12120" s="2"/>
      <c r="E12120" s="2"/>
    </row>
    <row r="12121" spans="2:5" x14ac:dyDescent="0.35">
      <c r="B12121" s="42"/>
      <c r="C12121" s="2"/>
      <c r="E12121" s="2"/>
    </row>
    <row r="12122" spans="2:5" x14ac:dyDescent="0.35">
      <c r="B12122" s="42"/>
      <c r="C12122" s="2"/>
      <c r="E12122" s="2"/>
    </row>
    <row r="12123" spans="2:5" x14ac:dyDescent="0.35">
      <c r="B12123" s="42"/>
      <c r="C12123" s="2"/>
      <c r="E12123" s="2"/>
    </row>
    <row r="12124" spans="2:5" x14ac:dyDescent="0.35">
      <c r="B12124" s="42"/>
      <c r="C12124" s="2"/>
      <c r="E12124" s="2"/>
    </row>
    <row r="12125" spans="2:5" x14ac:dyDescent="0.35">
      <c r="B12125" s="42"/>
      <c r="C12125" s="2"/>
      <c r="E12125" s="2"/>
    </row>
    <row r="12126" spans="2:5" x14ac:dyDescent="0.35">
      <c r="B12126" s="42"/>
      <c r="C12126" s="2"/>
      <c r="E12126" s="2"/>
    </row>
    <row r="12127" spans="2:5" x14ac:dyDescent="0.35">
      <c r="B12127" s="42"/>
      <c r="C12127" s="2"/>
      <c r="E12127" s="2"/>
    </row>
    <row r="12128" spans="2:5" x14ac:dyDescent="0.35">
      <c r="B12128" s="42"/>
      <c r="C12128" s="2"/>
      <c r="E12128" s="2"/>
    </row>
    <row r="12129" spans="2:5" x14ac:dyDescent="0.35">
      <c r="B12129" s="42"/>
      <c r="C12129" s="2"/>
      <c r="E12129" s="2"/>
    </row>
    <row r="12130" spans="2:5" x14ac:dyDescent="0.35">
      <c r="B12130" s="42"/>
      <c r="C12130" s="2"/>
      <c r="E12130" s="2"/>
    </row>
    <row r="12131" spans="2:5" x14ac:dyDescent="0.35">
      <c r="B12131" s="42"/>
      <c r="C12131" s="2"/>
      <c r="E12131" s="2"/>
    </row>
    <row r="12132" spans="2:5" x14ac:dyDescent="0.35">
      <c r="B12132" s="42"/>
      <c r="C12132" s="2"/>
      <c r="E12132" s="2"/>
    </row>
    <row r="12133" spans="2:5" x14ac:dyDescent="0.35">
      <c r="B12133" s="42"/>
      <c r="C12133" s="2"/>
      <c r="E12133" s="2"/>
    </row>
    <row r="12134" spans="2:5" x14ac:dyDescent="0.35">
      <c r="B12134" s="42"/>
      <c r="C12134" s="2"/>
      <c r="E12134" s="2"/>
    </row>
    <row r="12135" spans="2:5" x14ac:dyDescent="0.35">
      <c r="B12135" s="42"/>
      <c r="C12135" s="2"/>
      <c r="E12135" s="2"/>
    </row>
    <row r="12136" spans="2:5" x14ac:dyDescent="0.35">
      <c r="B12136" s="42"/>
      <c r="C12136" s="2"/>
      <c r="E12136" s="2"/>
    </row>
    <row r="12137" spans="2:5" x14ac:dyDescent="0.35">
      <c r="B12137" s="42"/>
      <c r="C12137" s="2"/>
      <c r="E12137" s="2"/>
    </row>
    <row r="12138" spans="2:5" x14ac:dyDescent="0.35">
      <c r="B12138" s="42"/>
      <c r="C12138" s="2"/>
      <c r="E12138" s="2"/>
    </row>
    <row r="12139" spans="2:5" x14ac:dyDescent="0.35">
      <c r="B12139" s="42"/>
      <c r="C12139" s="2"/>
      <c r="E12139" s="2"/>
    </row>
    <row r="12140" spans="2:5" x14ac:dyDescent="0.35">
      <c r="B12140" s="42"/>
      <c r="C12140" s="2"/>
      <c r="E12140" s="2"/>
    </row>
    <row r="12141" spans="2:5" x14ac:dyDescent="0.35">
      <c r="B12141" s="42"/>
      <c r="C12141" s="2"/>
      <c r="E12141" s="2"/>
    </row>
    <row r="12142" spans="2:5" x14ac:dyDescent="0.35">
      <c r="B12142" s="42"/>
      <c r="C12142" s="2"/>
      <c r="E12142" s="2"/>
    </row>
    <row r="12143" spans="2:5" x14ac:dyDescent="0.35">
      <c r="B12143" s="42"/>
      <c r="C12143" s="2"/>
      <c r="E12143" s="2"/>
    </row>
    <row r="12144" spans="2:5" x14ac:dyDescent="0.35">
      <c r="B12144" s="42"/>
      <c r="C12144" s="2"/>
      <c r="E12144" s="2"/>
    </row>
    <row r="12145" spans="2:5" x14ac:dyDescent="0.35">
      <c r="B12145" s="42"/>
      <c r="C12145" s="2"/>
      <c r="E12145" s="2"/>
    </row>
    <row r="12146" spans="2:5" x14ac:dyDescent="0.35">
      <c r="B12146" s="42"/>
      <c r="C12146" s="2"/>
      <c r="E12146" s="2"/>
    </row>
    <row r="12147" spans="2:5" x14ac:dyDescent="0.35">
      <c r="B12147" s="42"/>
      <c r="C12147" s="2"/>
      <c r="E12147" s="2"/>
    </row>
    <row r="12148" spans="2:5" x14ac:dyDescent="0.35">
      <c r="B12148" s="42"/>
      <c r="C12148" s="2"/>
      <c r="E12148" s="2"/>
    </row>
    <row r="12149" spans="2:5" x14ac:dyDescent="0.35">
      <c r="B12149" s="42"/>
      <c r="C12149" s="2"/>
      <c r="E12149" s="2"/>
    </row>
    <row r="12150" spans="2:5" x14ac:dyDescent="0.35">
      <c r="B12150" s="42"/>
      <c r="C12150" s="2"/>
      <c r="E12150" s="2"/>
    </row>
    <row r="12151" spans="2:5" x14ac:dyDescent="0.35">
      <c r="B12151" s="42"/>
      <c r="C12151" s="2"/>
      <c r="E12151" s="2"/>
    </row>
    <row r="12152" spans="2:5" x14ac:dyDescent="0.35">
      <c r="B12152" s="42"/>
      <c r="C12152" s="2"/>
      <c r="E12152" s="2"/>
    </row>
    <row r="12153" spans="2:5" x14ac:dyDescent="0.35">
      <c r="B12153" s="42"/>
      <c r="C12153" s="2"/>
      <c r="E12153" s="2"/>
    </row>
    <row r="12154" spans="2:5" x14ac:dyDescent="0.35">
      <c r="B12154" s="42"/>
      <c r="C12154" s="2"/>
      <c r="E12154" s="2"/>
    </row>
    <row r="12155" spans="2:5" x14ac:dyDescent="0.35">
      <c r="B12155" s="42"/>
      <c r="C12155" s="2"/>
      <c r="E12155" s="2"/>
    </row>
    <row r="12156" spans="2:5" x14ac:dyDescent="0.35">
      <c r="B12156" s="42"/>
      <c r="C12156" s="2"/>
      <c r="E12156" s="2"/>
    </row>
    <row r="12157" spans="2:5" x14ac:dyDescent="0.35">
      <c r="B12157" s="42"/>
      <c r="C12157" s="2"/>
      <c r="E12157" s="2"/>
    </row>
    <row r="12158" spans="2:5" x14ac:dyDescent="0.35">
      <c r="B12158" s="42"/>
      <c r="C12158" s="2"/>
      <c r="E12158" s="2"/>
    </row>
    <row r="12159" spans="2:5" x14ac:dyDescent="0.35">
      <c r="B12159" s="42"/>
      <c r="C12159" s="2"/>
      <c r="E12159" s="2"/>
    </row>
    <row r="12160" spans="2:5" x14ac:dyDescent="0.35">
      <c r="B12160" s="42"/>
      <c r="C12160" s="2"/>
      <c r="E12160" s="2"/>
    </row>
    <row r="12161" spans="2:5" x14ac:dyDescent="0.35">
      <c r="B12161" s="42"/>
      <c r="C12161" s="2"/>
      <c r="E12161" s="2"/>
    </row>
    <row r="12162" spans="2:5" x14ac:dyDescent="0.35">
      <c r="B12162" s="42"/>
      <c r="C12162" s="2"/>
      <c r="E12162" s="2"/>
    </row>
    <row r="12163" spans="2:5" x14ac:dyDescent="0.35">
      <c r="B12163" s="42"/>
      <c r="C12163" s="2"/>
      <c r="E12163" s="2"/>
    </row>
    <row r="12164" spans="2:5" x14ac:dyDescent="0.35">
      <c r="B12164" s="42"/>
      <c r="C12164" s="2"/>
      <c r="E12164" s="2"/>
    </row>
    <row r="12165" spans="2:5" x14ac:dyDescent="0.35">
      <c r="B12165" s="42"/>
      <c r="C12165" s="2"/>
      <c r="E12165" s="2"/>
    </row>
    <row r="12166" spans="2:5" x14ac:dyDescent="0.35">
      <c r="B12166" s="42"/>
      <c r="C12166" s="2"/>
      <c r="E12166" s="2"/>
    </row>
    <row r="12167" spans="2:5" x14ac:dyDescent="0.35">
      <c r="B12167" s="42"/>
      <c r="C12167" s="2"/>
      <c r="E12167" s="2"/>
    </row>
    <row r="12168" spans="2:5" x14ac:dyDescent="0.35">
      <c r="B12168" s="42"/>
      <c r="C12168" s="2"/>
      <c r="E12168" s="2"/>
    </row>
    <row r="12169" spans="2:5" x14ac:dyDescent="0.35">
      <c r="B12169" s="42"/>
      <c r="C12169" s="2"/>
      <c r="E12169" s="2"/>
    </row>
    <row r="12170" spans="2:5" x14ac:dyDescent="0.35">
      <c r="B12170" s="42"/>
      <c r="C12170" s="2"/>
      <c r="E12170" s="2"/>
    </row>
    <row r="12171" spans="2:5" x14ac:dyDescent="0.35">
      <c r="B12171" s="42"/>
      <c r="C12171" s="2"/>
      <c r="E12171" s="2"/>
    </row>
    <row r="12172" spans="2:5" x14ac:dyDescent="0.35">
      <c r="B12172" s="42"/>
      <c r="C12172" s="2"/>
      <c r="E12172" s="2"/>
    </row>
    <row r="12173" spans="2:5" x14ac:dyDescent="0.35">
      <c r="B12173" s="42"/>
      <c r="C12173" s="2"/>
      <c r="E12173" s="2"/>
    </row>
    <row r="12174" spans="2:5" x14ac:dyDescent="0.35">
      <c r="B12174" s="42"/>
      <c r="C12174" s="2"/>
      <c r="E12174" s="2"/>
    </row>
    <row r="12175" spans="2:5" x14ac:dyDescent="0.35">
      <c r="B12175" s="42"/>
      <c r="C12175" s="2"/>
      <c r="E12175" s="2"/>
    </row>
    <row r="12176" spans="2:5" x14ac:dyDescent="0.35">
      <c r="B12176" s="42"/>
      <c r="C12176" s="2"/>
      <c r="E12176" s="2"/>
    </row>
    <row r="12177" spans="2:5" x14ac:dyDescent="0.35">
      <c r="B12177" s="42"/>
      <c r="C12177" s="2"/>
      <c r="E12177" s="2"/>
    </row>
    <row r="12178" spans="2:5" x14ac:dyDescent="0.35">
      <c r="B12178" s="42"/>
      <c r="C12178" s="2"/>
      <c r="E12178" s="2"/>
    </row>
    <row r="12179" spans="2:5" x14ac:dyDescent="0.35">
      <c r="B12179" s="42"/>
      <c r="C12179" s="2"/>
      <c r="E12179" s="2"/>
    </row>
    <row r="12180" spans="2:5" x14ac:dyDescent="0.35">
      <c r="B12180" s="42"/>
      <c r="C12180" s="2"/>
      <c r="E12180" s="2"/>
    </row>
    <row r="12181" spans="2:5" x14ac:dyDescent="0.35">
      <c r="B12181" s="42"/>
      <c r="C12181" s="2"/>
      <c r="E12181" s="2"/>
    </row>
    <row r="12182" spans="2:5" x14ac:dyDescent="0.35">
      <c r="B12182" s="42"/>
      <c r="C12182" s="2"/>
      <c r="E12182" s="2"/>
    </row>
    <row r="12183" spans="2:5" x14ac:dyDescent="0.35">
      <c r="B12183" s="42"/>
      <c r="C12183" s="2"/>
      <c r="E12183" s="2"/>
    </row>
    <row r="12184" spans="2:5" x14ac:dyDescent="0.35">
      <c r="B12184" s="42"/>
      <c r="C12184" s="2"/>
      <c r="E12184" s="2"/>
    </row>
    <row r="12185" spans="2:5" x14ac:dyDescent="0.35">
      <c r="B12185" s="42"/>
      <c r="C12185" s="2"/>
      <c r="E12185" s="2"/>
    </row>
    <row r="12186" spans="2:5" x14ac:dyDescent="0.35">
      <c r="B12186" s="42"/>
      <c r="C12186" s="2"/>
      <c r="E12186" s="2"/>
    </row>
    <row r="12187" spans="2:5" x14ac:dyDescent="0.35">
      <c r="B12187" s="42"/>
      <c r="C12187" s="2"/>
      <c r="E12187" s="2"/>
    </row>
    <row r="12188" spans="2:5" x14ac:dyDescent="0.35">
      <c r="B12188" s="42"/>
      <c r="C12188" s="2"/>
      <c r="E12188" s="2"/>
    </row>
    <row r="12189" spans="2:5" x14ac:dyDescent="0.35">
      <c r="B12189" s="42"/>
      <c r="C12189" s="2"/>
      <c r="E12189" s="2"/>
    </row>
    <row r="12190" spans="2:5" x14ac:dyDescent="0.35">
      <c r="B12190" s="42"/>
      <c r="C12190" s="2"/>
      <c r="E12190" s="2"/>
    </row>
    <row r="12191" spans="2:5" x14ac:dyDescent="0.35">
      <c r="B12191" s="42"/>
      <c r="C12191" s="2"/>
      <c r="E12191" s="2"/>
    </row>
    <row r="12192" spans="2:5" x14ac:dyDescent="0.35">
      <c r="B12192" s="42"/>
      <c r="C12192" s="2"/>
      <c r="E12192" s="2"/>
    </row>
    <row r="12193" spans="2:5" x14ac:dyDescent="0.35">
      <c r="B12193" s="42"/>
      <c r="C12193" s="2"/>
      <c r="E12193" s="2"/>
    </row>
    <row r="12194" spans="2:5" x14ac:dyDescent="0.35">
      <c r="B12194" s="42"/>
      <c r="C12194" s="2"/>
      <c r="E12194" s="2"/>
    </row>
    <row r="12195" spans="2:5" x14ac:dyDescent="0.35">
      <c r="B12195" s="42"/>
      <c r="C12195" s="2"/>
      <c r="E12195" s="2"/>
    </row>
    <row r="12196" spans="2:5" x14ac:dyDescent="0.35">
      <c r="B12196" s="42"/>
      <c r="C12196" s="2"/>
      <c r="E12196" s="2"/>
    </row>
    <row r="12197" spans="2:5" x14ac:dyDescent="0.35">
      <c r="B12197" s="42"/>
      <c r="C12197" s="2"/>
      <c r="E12197" s="2"/>
    </row>
    <row r="12198" spans="2:5" x14ac:dyDescent="0.35">
      <c r="B12198" s="42"/>
      <c r="C12198" s="2"/>
      <c r="E12198" s="2"/>
    </row>
    <row r="12199" spans="2:5" x14ac:dyDescent="0.35">
      <c r="B12199" s="42"/>
      <c r="C12199" s="2"/>
      <c r="E12199" s="2"/>
    </row>
    <row r="12200" spans="2:5" x14ac:dyDescent="0.35">
      <c r="B12200" s="42"/>
      <c r="C12200" s="2"/>
      <c r="E12200" s="2"/>
    </row>
    <row r="12201" spans="2:5" x14ac:dyDescent="0.35">
      <c r="B12201" s="42"/>
      <c r="C12201" s="2"/>
      <c r="E12201" s="2"/>
    </row>
    <row r="12202" spans="2:5" x14ac:dyDescent="0.35">
      <c r="B12202" s="42"/>
      <c r="C12202" s="2"/>
      <c r="E12202" s="2"/>
    </row>
    <row r="12203" spans="2:5" x14ac:dyDescent="0.35">
      <c r="B12203" s="42"/>
      <c r="C12203" s="2"/>
      <c r="E12203" s="2"/>
    </row>
    <row r="12204" spans="2:5" x14ac:dyDescent="0.35">
      <c r="B12204" s="42"/>
      <c r="C12204" s="2"/>
      <c r="E12204" s="2"/>
    </row>
    <row r="12205" spans="2:5" x14ac:dyDescent="0.35">
      <c r="B12205" s="42"/>
      <c r="C12205" s="2"/>
      <c r="E12205" s="2"/>
    </row>
    <row r="12206" spans="2:5" x14ac:dyDescent="0.35">
      <c r="B12206" s="42"/>
      <c r="C12206" s="2"/>
      <c r="E12206" s="2"/>
    </row>
    <row r="12207" spans="2:5" x14ac:dyDescent="0.35">
      <c r="B12207" s="42"/>
      <c r="C12207" s="2"/>
      <c r="E12207" s="2"/>
    </row>
    <row r="12208" spans="2:5" x14ac:dyDescent="0.35">
      <c r="B12208" s="42"/>
      <c r="C12208" s="2"/>
      <c r="E12208" s="2"/>
    </row>
    <row r="12209" spans="2:5" x14ac:dyDescent="0.35">
      <c r="B12209" s="42"/>
      <c r="C12209" s="2"/>
      <c r="E12209" s="2"/>
    </row>
    <row r="12210" spans="2:5" x14ac:dyDescent="0.35">
      <c r="B12210" s="42"/>
      <c r="C12210" s="2"/>
      <c r="E12210" s="2"/>
    </row>
    <row r="12211" spans="2:5" x14ac:dyDescent="0.35">
      <c r="B12211" s="42"/>
      <c r="C12211" s="2"/>
      <c r="E12211" s="2"/>
    </row>
    <row r="12212" spans="2:5" x14ac:dyDescent="0.35">
      <c r="B12212" s="42"/>
      <c r="C12212" s="2"/>
      <c r="E12212" s="2"/>
    </row>
    <row r="12213" spans="2:5" x14ac:dyDescent="0.35">
      <c r="B12213" s="42"/>
      <c r="C12213" s="2"/>
      <c r="E12213" s="2"/>
    </row>
    <row r="12214" spans="2:5" x14ac:dyDescent="0.35">
      <c r="B12214" s="42"/>
      <c r="C12214" s="2"/>
      <c r="E12214" s="2"/>
    </row>
    <row r="12215" spans="2:5" x14ac:dyDescent="0.35">
      <c r="B12215" s="42"/>
      <c r="C12215" s="2"/>
      <c r="E12215" s="2"/>
    </row>
    <row r="12216" spans="2:5" x14ac:dyDescent="0.35">
      <c r="B12216" s="42"/>
      <c r="C12216" s="2"/>
      <c r="E12216" s="2"/>
    </row>
    <row r="12217" spans="2:5" x14ac:dyDescent="0.35">
      <c r="B12217" s="42"/>
      <c r="C12217" s="2"/>
      <c r="E12217" s="2"/>
    </row>
    <row r="12218" spans="2:5" x14ac:dyDescent="0.35">
      <c r="B12218" s="42"/>
      <c r="C12218" s="2"/>
      <c r="E12218" s="2"/>
    </row>
    <row r="12219" spans="2:5" x14ac:dyDescent="0.35">
      <c r="B12219" s="42"/>
      <c r="C12219" s="2"/>
      <c r="E12219" s="2"/>
    </row>
    <row r="12220" spans="2:5" x14ac:dyDescent="0.35">
      <c r="B12220" s="42"/>
      <c r="C12220" s="2"/>
      <c r="E12220" s="2"/>
    </row>
    <row r="12221" spans="2:5" x14ac:dyDescent="0.35">
      <c r="B12221" s="42"/>
      <c r="C12221" s="2"/>
      <c r="E12221" s="2"/>
    </row>
    <row r="12222" spans="2:5" x14ac:dyDescent="0.35">
      <c r="B12222" s="42"/>
      <c r="C12222" s="2"/>
      <c r="E12222" s="2"/>
    </row>
    <row r="12223" spans="2:5" x14ac:dyDescent="0.35">
      <c r="B12223" s="42"/>
      <c r="C12223" s="2"/>
      <c r="E12223" s="2"/>
    </row>
    <row r="12224" spans="2:5" x14ac:dyDescent="0.35">
      <c r="B12224" s="42"/>
      <c r="C12224" s="2"/>
      <c r="E12224" s="2"/>
    </row>
    <row r="12225" spans="2:5" x14ac:dyDescent="0.35">
      <c r="B12225" s="42"/>
      <c r="C12225" s="2"/>
      <c r="E12225" s="2"/>
    </row>
    <row r="12226" spans="2:5" x14ac:dyDescent="0.35">
      <c r="B12226" s="42"/>
      <c r="C12226" s="2"/>
      <c r="E12226" s="2"/>
    </row>
    <row r="12227" spans="2:5" x14ac:dyDescent="0.35">
      <c r="B12227" s="42"/>
      <c r="C12227" s="2"/>
      <c r="E12227" s="2"/>
    </row>
    <row r="12228" spans="2:5" x14ac:dyDescent="0.35">
      <c r="B12228" s="42"/>
      <c r="C12228" s="2"/>
      <c r="E12228" s="2"/>
    </row>
    <row r="12229" spans="2:5" x14ac:dyDescent="0.35">
      <c r="B12229" s="42"/>
      <c r="C12229" s="2"/>
      <c r="E12229" s="2"/>
    </row>
    <row r="12230" spans="2:5" x14ac:dyDescent="0.35">
      <c r="B12230" s="42"/>
      <c r="C12230" s="2"/>
      <c r="E12230" s="2"/>
    </row>
    <row r="12231" spans="2:5" x14ac:dyDescent="0.35">
      <c r="B12231" s="42"/>
      <c r="C12231" s="2"/>
      <c r="E12231" s="2"/>
    </row>
    <row r="12232" spans="2:5" x14ac:dyDescent="0.35">
      <c r="B12232" s="42"/>
      <c r="C12232" s="2"/>
      <c r="E12232" s="2"/>
    </row>
    <row r="12233" spans="2:5" x14ac:dyDescent="0.35">
      <c r="B12233" s="42"/>
      <c r="C12233" s="2"/>
      <c r="E12233" s="2"/>
    </row>
    <row r="12234" spans="2:5" x14ac:dyDescent="0.35">
      <c r="B12234" s="42"/>
      <c r="C12234" s="2"/>
      <c r="E12234" s="2"/>
    </row>
    <row r="12235" spans="2:5" x14ac:dyDescent="0.35">
      <c r="B12235" s="42"/>
      <c r="C12235" s="2"/>
      <c r="E12235" s="2"/>
    </row>
    <row r="12236" spans="2:5" x14ac:dyDescent="0.35">
      <c r="B12236" s="42"/>
      <c r="C12236" s="2"/>
      <c r="E12236" s="2"/>
    </row>
    <row r="12237" spans="2:5" x14ac:dyDescent="0.35">
      <c r="B12237" s="42"/>
      <c r="C12237" s="2"/>
      <c r="E12237" s="2"/>
    </row>
    <row r="12238" spans="2:5" x14ac:dyDescent="0.35">
      <c r="B12238" s="42"/>
      <c r="C12238" s="2"/>
      <c r="E12238" s="2"/>
    </row>
    <row r="12239" spans="2:5" x14ac:dyDescent="0.35">
      <c r="B12239" s="42"/>
      <c r="C12239" s="2"/>
      <c r="E12239" s="2"/>
    </row>
    <row r="12240" spans="2:5" x14ac:dyDescent="0.35">
      <c r="B12240" s="42"/>
      <c r="C12240" s="2"/>
      <c r="E12240" s="2"/>
    </row>
    <row r="12241" spans="2:5" x14ac:dyDescent="0.35">
      <c r="B12241" s="42"/>
      <c r="C12241" s="2"/>
      <c r="E12241" s="2"/>
    </row>
    <row r="12242" spans="2:5" x14ac:dyDescent="0.35">
      <c r="B12242" s="42"/>
      <c r="C12242" s="2"/>
      <c r="E12242" s="2"/>
    </row>
    <row r="12243" spans="2:5" x14ac:dyDescent="0.35">
      <c r="B12243" s="42"/>
      <c r="C12243" s="2"/>
      <c r="E12243" s="2"/>
    </row>
    <row r="12244" spans="2:5" x14ac:dyDescent="0.35">
      <c r="B12244" s="42"/>
      <c r="C12244" s="2"/>
      <c r="E12244" s="2"/>
    </row>
    <row r="12245" spans="2:5" x14ac:dyDescent="0.35">
      <c r="B12245" s="42"/>
      <c r="C12245" s="2"/>
      <c r="E12245" s="2"/>
    </row>
    <row r="12246" spans="2:5" x14ac:dyDescent="0.35">
      <c r="B12246" s="42"/>
      <c r="C12246" s="2"/>
      <c r="E12246" s="2"/>
    </row>
    <row r="12247" spans="2:5" x14ac:dyDescent="0.35">
      <c r="B12247" s="42"/>
      <c r="C12247" s="2"/>
      <c r="E12247" s="2"/>
    </row>
    <row r="12248" spans="2:5" x14ac:dyDescent="0.35">
      <c r="B12248" s="42"/>
      <c r="C12248" s="2"/>
      <c r="E12248" s="2"/>
    </row>
    <row r="12249" spans="2:5" x14ac:dyDescent="0.35">
      <c r="B12249" s="42"/>
      <c r="C12249" s="2"/>
      <c r="E12249" s="2"/>
    </row>
    <row r="12250" spans="2:5" x14ac:dyDescent="0.35">
      <c r="B12250" s="42"/>
      <c r="C12250" s="2"/>
      <c r="E12250" s="2"/>
    </row>
    <row r="12251" spans="2:5" x14ac:dyDescent="0.35">
      <c r="B12251" s="42"/>
      <c r="C12251" s="2"/>
      <c r="E12251" s="2"/>
    </row>
    <row r="12252" spans="2:5" x14ac:dyDescent="0.35">
      <c r="B12252" s="42"/>
      <c r="C12252" s="2"/>
      <c r="E12252" s="2"/>
    </row>
    <row r="12253" spans="2:5" x14ac:dyDescent="0.35">
      <c r="B12253" s="42"/>
      <c r="C12253" s="2"/>
      <c r="E12253" s="2"/>
    </row>
    <row r="12254" spans="2:5" x14ac:dyDescent="0.35">
      <c r="B12254" s="42"/>
      <c r="C12254" s="2"/>
      <c r="E12254" s="2"/>
    </row>
    <row r="12255" spans="2:5" x14ac:dyDescent="0.35">
      <c r="B12255" s="42"/>
      <c r="C12255" s="2"/>
      <c r="E12255" s="2"/>
    </row>
    <row r="12256" spans="2:5" x14ac:dyDescent="0.35">
      <c r="B12256" s="42"/>
      <c r="C12256" s="2"/>
      <c r="E12256" s="2"/>
    </row>
    <row r="12257" spans="2:5" x14ac:dyDescent="0.35">
      <c r="B12257" s="42"/>
      <c r="C12257" s="2"/>
      <c r="E12257" s="2"/>
    </row>
    <row r="12258" spans="2:5" x14ac:dyDescent="0.35">
      <c r="B12258" s="42"/>
      <c r="C12258" s="2"/>
      <c r="E12258" s="2"/>
    </row>
    <row r="12259" spans="2:5" x14ac:dyDescent="0.35">
      <c r="B12259" s="42"/>
      <c r="C12259" s="2"/>
      <c r="E12259" s="2"/>
    </row>
    <row r="12260" spans="2:5" x14ac:dyDescent="0.35">
      <c r="B12260" s="42"/>
      <c r="C12260" s="2"/>
      <c r="E12260" s="2"/>
    </row>
    <row r="12261" spans="2:5" x14ac:dyDescent="0.35">
      <c r="B12261" s="42"/>
      <c r="C12261" s="2"/>
      <c r="E12261" s="2"/>
    </row>
    <row r="12262" spans="2:5" x14ac:dyDescent="0.35">
      <c r="B12262" s="42"/>
      <c r="C12262" s="2"/>
      <c r="E12262" s="2"/>
    </row>
    <row r="12263" spans="2:5" x14ac:dyDescent="0.35">
      <c r="B12263" s="42"/>
      <c r="C12263" s="2"/>
      <c r="E12263" s="2"/>
    </row>
    <row r="12264" spans="2:5" x14ac:dyDescent="0.35">
      <c r="B12264" s="42"/>
      <c r="C12264" s="2"/>
      <c r="E12264" s="2"/>
    </row>
    <row r="12265" spans="2:5" x14ac:dyDescent="0.35">
      <c r="B12265" s="42"/>
      <c r="C12265" s="2"/>
      <c r="E12265" s="2"/>
    </row>
    <row r="12266" spans="2:5" x14ac:dyDescent="0.35">
      <c r="B12266" s="42"/>
      <c r="C12266" s="2"/>
      <c r="E12266" s="2"/>
    </row>
    <row r="12267" spans="2:5" x14ac:dyDescent="0.35">
      <c r="B12267" s="42"/>
      <c r="C12267" s="2"/>
      <c r="E12267" s="2"/>
    </row>
    <row r="12268" spans="2:5" x14ac:dyDescent="0.35">
      <c r="B12268" s="42"/>
      <c r="C12268" s="2"/>
      <c r="E12268" s="2"/>
    </row>
    <row r="12269" spans="2:5" x14ac:dyDescent="0.35">
      <c r="B12269" s="42"/>
      <c r="C12269" s="2"/>
      <c r="E12269" s="2"/>
    </row>
    <row r="12270" spans="2:5" x14ac:dyDescent="0.35">
      <c r="B12270" s="42"/>
      <c r="C12270" s="2"/>
      <c r="E12270" s="2"/>
    </row>
    <row r="12271" spans="2:5" x14ac:dyDescent="0.35">
      <c r="B12271" s="42"/>
      <c r="C12271" s="2"/>
      <c r="E12271" s="2"/>
    </row>
    <row r="12272" spans="2:5" x14ac:dyDescent="0.35">
      <c r="B12272" s="42"/>
      <c r="C12272" s="2"/>
      <c r="E12272" s="2"/>
    </row>
    <row r="12273" spans="2:5" x14ac:dyDescent="0.35">
      <c r="B12273" s="42"/>
      <c r="C12273" s="2"/>
      <c r="E12273" s="2"/>
    </row>
    <row r="12274" spans="2:5" x14ac:dyDescent="0.35">
      <c r="B12274" s="42"/>
      <c r="C12274" s="2"/>
      <c r="E12274" s="2"/>
    </row>
    <row r="12275" spans="2:5" x14ac:dyDescent="0.35">
      <c r="B12275" s="42"/>
      <c r="C12275" s="2"/>
      <c r="E12275" s="2"/>
    </row>
    <row r="12276" spans="2:5" x14ac:dyDescent="0.35">
      <c r="B12276" s="42"/>
      <c r="C12276" s="2"/>
      <c r="E12276" s="2"/>
    </row>
    <row r="12277" spans="2:5" x14ac:dyDescent="0.35">
      <c r="B12277" s="42"/>
      <c r="C12277" s="2"/>
      <c r="E12277" s="2"/>
    </row>
    <row r="12278" spans="2:5" x14ac:dyDescent="0.35">
      <c r="B12278" s="42"/>
      <c r="C12278" s="2"/>
      <c r="E12278" s="2"/>
    </row>
    <row r="12279" spans="2:5" x14ac:dyDescent="0.35">
      <c r="B12279" s="42"/>
      <c r="C12279" s="2"/>
      <c r="E12279" s="2"/>
    </row>
    <row r="12280" spans="2:5" x14ac:dyDescent="0.35">
      <c r="B12280" s="42"/>
      <c r="C12280" s="2"/>
      <c r="E12280" s="2"/>
    </row>
    <row r="12281" spans="2:5" x14ac:dyDescent="0.35">
      <c r="B12281" s="42"/>
      <c r="C12281" s="2"/>
      <c r="E12281" s="2"/>
    </row>
    <row r="12282" spans="2:5" x14ac:dyDescent="0.35">
      <c r="B12282" s="42"/>
      <c r="C12282" s="2"/>
      <c r="E12282" s="2"/>
    </row>
    <row r="12283" spans="2:5" x14ac:dyDescent="0.35">
      <c r="B12283" s="42"/>
      <c r="C12283" s="2"/>
      <c r="E12283" s="2"/>
    </row>
    <row r="12284" spans="2:5" x14ac:dyDescent="0.35">
      <c r="B12284" s="42"/>
      <c r="C12284" s="2"/>
      <c r="E12284" s="2"/>
    </row>
    <row r="12285" spans="2:5" x14ac:dyDescent="0.35">
      <c r="B12285" s="42"/>
      <c r="C12285" s="2"/>
      <c r="E12285" s="2"/>
    </row>
    <row r="12286" spans="2:5" x14ac:dyDescent="0.35">
      <c r="B12286" s="42"/>
      <c r="C12286" s="2"/>
      <c r="E12286" s="2"/>
    </row>
    <row r="12287" spans="2:5" x14ac:dyDescent="0.35">
      <c r="B12287" s="42"/>
      <c r="C12287" s="2"/>
      <c r="E12287" s="2"/>
    </row>
    <row r="12288" spans="2:5" x14ac:dyDescent="0.35">
      <c r="B12288" s="42"/>
      <c r="C12288" s="2"/>
      <c r="E12288" s="2"/>
    </row>
    <row r="12289" spans="2:5" x14ac:dyDescent="0.35">
      <c r="B12289" s="42"/>
      <c r="C12289" s="2"/>
      <c r="E12289" s="2"/>
    </row>
    <row r="12290" spans="2:5" x14ac:dyDescent="0.35">
      <c r="B12290" s="42"/>
      <c r="C12290" s="2"/>
      <c r="E12290" s="2"/>
    </row>
    <row r="12291" spans="2:5" x14ac:dyDescent="0.35">
      <c r="B12291" s="42"/>
      <c r="C12291" s="2"/>
      <c r="E12291" s="2"/>
    </row>
    <row r="12292" spans="2:5" x14ac:dyDescent="0.35">
      <c r="B12292" s="42"/>
      <c r="C12292" s="2"/>
      <c r="E12292" s="2"/>
    </row>
    <row r="12293" spans="2:5" x14ac:dyDescent="0.35">
      <c r="B12293" s="42"/>
      <c r="C12293" s="2"/>
      <c r="E12293" s="2"/>
    </row>
    <row r="12294" spans="2:5" x14ac:dyDescent="0.35">
      <c r="B12294" s="42"/>
      <c r="C12294" s="2"/>
      <c r="E12294" s="2"/>
    </row>
    <row r="12295" spans="2:5" x14ac:dyDescent="0.35">
      <c r="B12295" s="42"/>
      <c r="C12295" s="2"/>
      <c r="E12295" s="2"/>
    </row>
    <row r="12296" spans="2:5" x14ac:dyDescent="0.35">
      <c r="B12296" s="42"/>
      <c r="C12296" s="2"/>
      <c r="E12296" s="2"/>
    </row>
    <row r="12297" spans="2:5" x14ac:dyDescent="0.35">
      <c r="B12297" s="42"/>
      <c r="C12297" s="2"/>
      <c r="E12297" s="2"/>
    </row>
    <row r="12298" spans="2:5" x14ac:dyDescent="0.35">
      <c r="B12298" s="42"/>
      <c r="C12298" s="2"/>
      <c r="E12298" s="2"/>
    </row>
    <row r="12299" spans="2:5" x14ac:dyDescent="0.35">
      <c r="B12299" s="42"/>
      <c r="C12299" s="2"/>
      <c r="E12299" s="2"/>
    </row>
    <row r="12300" spans="2:5" x14ac:dyDescent="0.35">
      <c r="B12300" s="42"/>
      <c r="C12300" s="2"/>
      <c r="E12300" s="2"/>
    </row>
    <row r="12301" spans="2:5" x14ac:dyDescent="0.35">
      <c r="B12301" s="42"/>
      <c r="C12301" s="2"/>
      <c r="E12301" s="2"/>
    </row>
    <row r="12302" spans="2:5" x14ac:dyDescent="0.35">
      <c r="B12302" s="42"/>
      <c r="C12302" s="2"/>
      <c r="E12302" s="2"/>
    </row>
    <row r="12303" spans="2:5" x14ac:dyDescent="0.35">
      <c r="B12303" s="42"/>
      <c r="C12303" s="2"/>
      <c r="E12303" s="2"/>
    </row>
    <row r="12304" spans="2:5" x14ac:dyDescent="0.35">
      <c r="B12304" s="42"/>
      <c r="C12304" s="2"/>
      <c r="E12304" s="2"/>
    </row>
    <row r="12305" spans="2:5" x14ac:dyDescent="0.35">
      <c r="B12305" s="42"/>
      <c r="C12305" s="2"/>
      <c r="E12305" s="2"/>
    </row>
    <row r="12306" spans="2:5" x14ac:dyDescent="0.35">
      <c r="B12306" s="42"/>
      <c r="C12306" s="2"/>
      <c r="E12306" s="2"/>
    </row>
    <row r="12307" spans="2:5" x14ac:dyDescent="0.35">
      <c r="B12307" s="42"/>
      <c r="C12307" s="2"/>
      <c r="E12307" s="2"/>
    </row>
    <row r="12308" spans="2:5" x14ac:dyDescent="0.35">
      <c r="B12308" s="42"/>
      <c r="C12308" s="2"/>
      <c r="E12308" s="2"/>
    </row>
    <row r="12309" spans="2:5" x14ac:dyDescent="0.35">
      <c r="B12309" s="42"/>
      <c r="C12309" s="2"/>
      <c r="E12309" s="2"/>
    </row>
    <row r="12310" spans="2:5" x14ac:dyDescent="0.35">
      <c r="B12310" s="42"/>
      <c r="C12310" s="2"/>
      <c r="E12310" s="2"/>
    </row>
    <row r="12311" spans="2:5" x14ac:dyDescent="0.35">
      <c r="B12311" s="42"/>
      <c r="C12311" s="2"/>
      <c r="E12311" s="2"/>
    </row>
    <row r="12312" spans="2:5" x14ac:dyDescent="0.35">
      <c r="B12312" s="42"/>
      <c r="C12312" s="2"/>
      <c r="E12312" s="2"/>
    </row>
    <row r="12313" spans="2:5" x14ac:dyDescent="0.35">
      <c r="B12313" s="42"/>
      <c r="C12313" s="2"/>
      <c r="E12313" s="2"/>
    </row>
    <row r="12314" spans="2:5" x14ac:dyDescent="0.35">
      <c r="B12314" s="42"/>
      <c r="C12314" s="2"/>
      <c r="E12314" s="2"/>
    </row>
    <row r="12315" spans="2:5" x14ac:dyDescent="0.35">
      <c r="B12315" s="42"/>
      <c r="C12315" s="2"/>
      <c r="E12315" s="2"/>
    </row>
    <row r="12316" spans="2:5" x14ac:dyDescent="0.35">
      <c r="B12316" s="42"/>
      <c r="C12316" s="2"/>
      <c r="E12316" s="2"/>
    </row>
    <row r="12317" spans="2:5" x14ac:dyDescent="0.35">
      <c r="B12317" s="42"/>
      <c r="C12317" s="2"/>
      <c r="E12317" s="2"/>
    </row>
    <row r="12318" spans="2:5" x14ac:dyDescent="0.35">
      <c r="B12318" s="42"/>
      <c r="C12318" s="2"/>
      <c r="E12318" s="2"/>
    </row>
    <row r="12319" spans="2:5" x14ac:dyDescent="0.35">
      <c r="B12319" s="42"/>
      <c r="C12319" s="2"/>
      <c r="E12319" s="2"/>
    </row>
    <row r="12320" spans="2:5" x14ac:dyDescent="0.35">
      <c r="B12320" s="42"/>
      <c r="C12320" s="2"/>
      <c r="E12320" s="2"/>
    </row>
    <row r="12321" spans="2:5" x14ac:dyDescent="0.35">
      <c r="B12321" s="42"/>
      <c r="C12321" s="2"/>
      <c r="E12321" s="2"/>
    </row>
    <row r="12322" spans="2:5" x14ac:dyDescent="0.35">
      <c r="B12322" s="42"/>
      <c r="C12322" s="2"/>
      <c r="E12322" s="2"/>
    </row>
    <row r="12323" spans="2:5" x14ac:dyDescent="0.35">
      <c r="B12323" s="42"/>
      <c r="C12323" s="2"/>
      <c r="E12323" s="2"/>
    </row>
    <row r="12324" spans="2:5" x14ac:dyDescent="0.35">
      <c r="B12324" s="42"/>
      <c r="C12324" s="2"/>
      <c r="E12324" s="2"/>
    </row>
    <row r="12325" spans="2:5" x14ac:dyDescent="0.35">
      <c r="B12325" s="42"/>
      <c r="C12325" s="2"/>
      <c r="E12325" s="2"/>
    </row>
    <row r="12326" spans="2:5" x14ac:dyDescent="0.35">
      <c r="B12326" s="42"/>
      <c r="C12326" s="2"/>
      <c r="E12326" s="2"/>
    </row>
    <row r="12327" spans="2:5" x14ac:dyDescent="0.35">
      <c r="B12327" s="42"/>
      <c r="C12327" s="2"/>
      <c r="E12327" s="2"/>
    </row>
    <row r="12328" spans="2:5" x14ac:dyDescent="0.35">
      <c r="B12328" s="42"/>
      <c r="C12328" s="2"/>
      <c r="E12328" s="2"/>
    </row>
    <row r="12329" spans="2:5" x14ac:dyDescent="0.35">
      <c r="B12329" s="42"/>
      <c r="C12329" s="2"/>
      <c r="E12329" s="2"/>
    </row>
    <row r="12330" spans="2:5" x14ac:dyDescent="0.35">
      <c r="B12330" s="42"/>
      <c r="C12330" s="2"/>
      <c r="E12330" s="2"/>
    </row>
    <row r="12331" spans="2:5" x14ac:dyDescent="0.35">
      <c r="B12331" s="42"/>
      <c r="C12331" s="2"/>
      <c r="E12331" s="2"/>
    </row>
    <row r="12332" spans="2:5" x14ac:dyDescent="0.35">
      <c r="B12332" s="42"/>
      <c r="C12332" s="2"/>
      <c r="E12332" s="2"/>
    </row>
    <row r="12333" spans="2:5" x14ac:dyDescent="0.35">
      <c r="B12333" s="42"/>
      <c r="C12333" s="2"/>
      <c r="E12333" s="2"/>
    </row>
    <row r="12334" spans="2:5" x14ac:dyDescent="0.35">
      <c r="B12334" s="42"/>
      <c r="C12334" s="2"/>
      <c r="E12334" s="2"/>
    </row>
    <row r="12335" spans="2:5" x14ac:dyDescent="0.35">
      <c r="B12335" s="42"/>
      <c r="C12335" s="2"/>
      <c r="E12335" s="2"/>
    </row>
    <row r="12336" spans="2:5" x14ac:dyDescent="0.35">
      <c r="B12336" s="42"/>
      <c r="C12336" s="2"/>
      <c r="E12336" s="2"/>
    </row>
    <row r="12337" spans="2:5" x14ac:dyDescent="0.35">
      <c r="B12337" s="42"/>
      <c r="C12337" s="2"/>
      <c r="E12337" s="2"/>
    </row>
    <row r="12338" spans="2:5" x14ac:dyDescent="0.35">
      <c r="B12338" s="42"/>
      <c r="C12338" s="2"/>
      <c r="E12338" s="2"/>
    </row>
    <row r="12339" spans="2:5" x14ac:dyDescent="0.35">
      <c r="B12339" s="42"/>
      <c r="C12339" s="2"/>
      <c r="E12339" s="2"/>
    </row>
    <row r="12340" spans="2:5" x14ac:dyDescent="0.35">
      <c r="B12340" s="42"/>
      <c r="C12340" s="2"/>
      <c r="E12340" s="2"/>
    </row>
    <row r="12341" spans="2:5" x14ac:dyDescent="0.35">
      <c r="B12341" s="42"/>
      <c r="C12341" s="2"/>
      <c r="E12341" s="2"/>
    </row>
    <row r="12342" spans="2:5" x14ac:dyDescent="0.35">
      <c r="B12342" s="42"/>
      <c r="C12342" s="2"/>
      <c r="E12342" s="2"/>
    </row>
    <row r="12343" spans="2:5" x14ac:dyDescent="0.35">
      <c r="B12343" s="42"/>
      <c r="C12343" s="2"/>
      <c r="E12343" s="2"/>
    </row>
    <row r="12344" spans="2:5" x14ac:dyDescent="0.35">
      <c r="B12344" s="42"/>
      <c r="C12344" s="2"/>
      <c r="E12344" s="2"/>
    </row>
    <row r="12345" spans="2:5" x14ac:dyDescent="0.35">
      <c r="B12345" s="42"/>
      <c r="C12345" s="2"/>
      <c r="E12345" s="2"/>
    </row>
    <row r="12346" spans="2:5" x14ac:dyDescent="0.35">
      <c r="B12346" s="42"/>
      <c r="C12346" s="2"/>
      <c r="E12346" s="2"/>
    </row>
    <row r="12347" spans="2:5" x14ac:dyDescent="0.35">
      <c r="B12347" s="42"/>
      <c r="C12347" s="2"/>
      <c r="E12347" s="2"/>
    </row>
    <row r="12348" spans="2:5" x14ac:dyDescent="0.35">
      <c r="B12348" s="42"/>
      <c r="C12348" s="2"/>
      <c r="E12348" s="2"/>
    </row>
    <row r="12349" spans="2:5" x14ac:dyDescent="0.35">
      <c r="B12349" s="42"/>
      <c r="C12349" s="2"/>
      <c r="E12349" s="2"/>
    </row>
    <row r="12350" spans="2:5" x14ac:dyDescent="0.35">
      <c r="B12350" s="42"/>
      <c r="C12350" s="2"/>
      <c r="E12350" s="2"/>
    </row>
    <row r="12351" spans="2:5" x14ac:dyDescent="0.35">
      <c r="B12351" s="42"/>
      <c r="C12351" s="2"/>
      <c r="E12351" s="2"/>
    </row>
    <row r="12352" spans="2:5" x14ac:dyDescent="0.35">
      <c r="B12352" s="42"/>
      <c r="C12352" s="2"/>
      <c r="E12352" s="2"/>
    </row>
    <row r="12353" spans="2:5" x14ac:dyDescent="0.35">
      <c r="B12353" s="42"/>
      <c r="C12353" s="2"/>
      <c r="E12353" s="2"/>
    </row>
    <row r="12354" spans="2:5" x14ac:dyDescent="0.35">
      <c r="B12354" s="42"/>
      <c r="C12354" s="2"/>
      <c r="E12354" s="2"/>
    </row>
    <row r="12355" spans="2:5" x14ac:dyDescent="0.35">
      <c r="B12355" s="42"/>
      <c r="C12355" s="2"/>
      <c r="E12355" s="2"/>
    </row>
    <row r="12356" spans="2:5" x14ac:dyDescent="0.35">
      <c r="B12356" s="42"/>
      <c r="C12356" s="2"/>
      <c r="E12356" s="2"/>
    </row>
    <row r="12357" spans="2:5" x14ac:dyDescent="0.35">
      <c r="B12357" s="42"/>
      <c r="C12357" s="2"/>
      <c r="E12357" s="2"/>
    </row>
    <row r="12358" spans="2:5" x14ac:dyDescent="0.35">
      <c r="B12358" s="42"/>
      <c r="C12358" s="2"/>
      <c r="E12358" s="2"/>
    </row>
    <row r="12359" spans="2:5" x14ac:dyDescent="0.35">
      <c r="B12359" s="42"/>
      <c r="C12359" s="2"/>
      <c r="E12359" s="2"/>
    </row>
    <row r="12360" spans="2:5" x14ac:dyDescent="0.35">
      <c r="B12360" s="42"/>
      <c r="C12360" s="2"/>
      <c r="E12360" s="2"/>
    </row>
    <row r="12361" spans="2:5" x14ac:dyDescent="0.35">
      <c r="B12361" s="42"/>
      <c r="C12361" s="2"/>
      <c r="E12361" s="2"/>
    </row>
    <row r="12362" spans="2:5" x14ac:dyDescent="0.35">
      <c r="B12362" s="42"/>
      <c r="C12362" s="2"/>
      <c r="E12362" s="2"/>
    </row>
    <row r="12363" spans="2:5" x14ac:dyDescent="0.35">
      <c r="B12363" s="42"/>
      <c r="C12363" s="2"/>
      <c r="E12363" s="2"/>
    </row>
    <row r="12364" spans="2:5" x14ac:dyDescent="0.35">
      <c r="B12364" s="42"/>
      <c r="C12364" s="2"/>
      <c r="E12364" s="2"/>
    </row>
    <row r="12365" spans="2:5" x14ac:dyDescent="0.35">
      <c r="B12365" s="42"/>
      <c r="C12365" s="2"/>
      <c r="E12365" s="2"/>
    </row>
    <row r="12366" spans="2:5" x14ac:dyDescent="0.35">
      <c r="B12366" s="42"/>
      <c r="C12366" s="2"/>
      <c r="E12366" s="2"/>
    </row>
    <row r="12367" spans="2:5" x14ac:dyDescent="0.35">
      <c r="B12367" s="42"/>
      <c r="C12367" s="2"/>
      <c r="E12367" s="2"/>
    </row>
    <row r="12368" spans="2:5" x14ac:dyDescent="0.35">
      <c r="B12368" s="42"/>
      <c r="C12368" s="2"/>
      <c r="E12368" s="2"/>
    </row>
    <row r="12369" spans="2:5" x14ac:dyDescent="0.35">
      <c r="B12369" s="42"/>
      <c r="C12369" s="2"/>
      <c r="E12369" s="2"/>
    </row>
    <row r="12370" spans="2:5" x14ac:dyDescent="0.35">
      <c r="B12370" s="42"/>
      <c r="C12370" s="2"/>
      <c r="E12370" s="2"/>
    </row>
    <row r="12371" spans="2:5" x14ac:dyDescent="0.35">
      <c r="B12371" s="42"/>
      <c r="C12371" s="2"/>
      <c r="E12371" s="2"/>
    </row>
    <row r="12372" spans="2:5" x14ac:dyDescent="0.35">
      <c r="B12372" s="42"/>
      <c r="C12372" s="2"/>
      <c r="E12372" s="2"/>
    </row>
    <row r="12373" spans="2:5" x14ac:dyDescent="0.35">
      <c r="B12373" s="42"/>
      <c r="C12373" s="2"/>
      <c r="E12373" s="2"/>
    </row>
    <row r="12374" spans="2:5" x14ac:dyDescent="0.35">
      <c r="B12374" s="42"/>
      <c r="C12374" s="2"/>
      <c r="E12374" s="2"/>
    </row>
    <row r="12375" spans="2:5" x14ac:dyDescent="0.35">
      <c r="B12375" s="42"/>
      <c r="C12375" s="2"/>
      <c r="E12375" s="2"/>
    </row>
    <row r="12376" spans="2:5" x14ac:dyDescent="0.35">
      <c r="B12376" s="42"/>
      <c r="C12376" s="2"/>
      <c r="E12376" s="2"/>
    </row>
    <row r="12377" spans="2:5" x14ac:dyDescent="0.35">
      <c r="B12377" s="42"/>
      <c r="C12377" s="2"/>
      <c r="E12377" s="2"/>
    </row>
    <row r="12378" spans="2:5" x14ac:dyDescent="0.35">
      <c r="B12378" s="42"/>
      <c r="C12378" s="2"/>
      <c r="E12378" s="2"/>
    </row>
    <row r="12379" spans="2:5" x14ac:dyDescent="0.35">
      <c r="B12379" s="42"/>
      <c r="C12379" s="2"/>
      <c r="E12379" s="2"/>
    </row>
    <row r="12380" spans="2:5" x14ac:dyDescent="0.35">
      <c r="B12380" s="42"/>
      <c r="C12380" s="2"/>
      <c r="E12380" s="2"/>
    </row>
    <row r="12381" spans="2:5" x14ac:dyDescent="0.35">
      <c r="B12381" s="42"/>
      <c r="C12381" s="2"/>
      <c r="E12381" s="2"/>
    </row>
    <row r="12382" spans="2:5" x14ac:dyDescent="0.35">
      <c r="B12382" s="42"/>
      <c r="C12382" s="2"/>
      <c r="E12382" s="2"/>
    </row>
    <row r="12383" spans="2:5" x14ac:dyDescent="0.35">
      <c r="B12383" s="42"/>
      <c r="C12383" s="2"/>
      <c r="E12383" s="2"/>
    </row>
    <row r="12384" spans="2:5" x14ac:dyDescent="0.35">
      <c r="B12384" s="42"/>
      <c r="C12384" s="2"/>
      <c r="E12384" s="2"/>
    </row>
    <row r="12385" spans="2:5" x14ac:dyDescent="0.35">
      <c r="B12385" s="42"/>
      <c r="C12385" s="2"/>
      <c r="E12385" s="2"/>
    </row>
    <row r="12386" spans="2:5" x14ac:dyDescent="0.35">
      <c r="B12386" s="42"/>
      <c r="C12386" s="2"/>
      <c r="E12386" s="2"/>
    </row>
    <row r="12387" spans="2:5" x14ac:dyDescent="0.35">
      <c r="B12387" s="42"/>
      <c r="C12387" s="2"/>
      <c r="E12387" s="2"/>
    </row>
    <row r="12388" spans="2:5" x14ac:dyDescent="0.35">
      <c r="B12388" s="42"/>
      <c r="C12388" s="2"/>
      <c r="E12388" s="2"/>
    </row>
    <row r="12389" spans="2:5" x14ac:dyDescent="0.35">
      <c r="B12389" s="42"/>
      <c r="C12389" s="2"/>
      <c r="E12389" s="2"/>
    </row>
    <row r="12390" spans="2:5" x14ac:dyDescent="0.35">
      <c r="B12390" s="42"/>
      <c r="C12390" s="2"/>
      <c r="E12390" s="2"/>
    </row>
    <row r="12391" spans="2:5" x14ac:dyDescent="0.35">
      <c r="B12391" s="42"/>
      <c r="C12391" s="2"/>
      <c r="E12391" s="2"/>
    </row>
    <row r="12392" spans="2:5" x14ac:dyDescent="0.35">
      <c r="B12392" s="42"/>
      <c r="C12392" s="2"/>
      <c r="E12392" s="2"/>
    </row>
    <row r="12393" spans="2:5" x14ac:dyDescent="0.35">
      <c r="B12393" s="42"/>
      <c r="C12393" s="2"/>
      <c r="E12393" s="2"/>
    </row>
    <row r="12394" spans="2:5" x14ac:dyDescent="0.35">
      <c r="B12394" s="42"/>
      <c r="C12394" s="2"/>
      <c r="E12394" s="2"/>
    </row>
    <row r="12395" spans="2:5" x14ac:dyDescent="0.35">
      <c r="B12395" s="42"/>
      <c r="C12395" s="2"/>
      <c r="E12395" s="2"/>
    </row>
    <row r="12396" spans="2:5" x14ac:dyDescent="0.35">
      <c r="B12396" s="42"/>
      <c r="C12396" s="2"/>
      <c r="E12396" s="2"/>
    </row>
    <row r="12397" spans="2:5" x14ac:dyDescent="0.35">
      <c r="B12397" s="42"/>
      <c r="C12397" s="2"/>
      <c r="E12397" s="2"/>
    </row>
    <row r="12398" spans="2:5" x14ac:dyDescent="0.35">
      <c r="B12398" s="42"/>
      <c r="C12398" s="2"/>
      <c r="E12398" s="2"/>
    </row>
    <row r="12399" spans="2:5" x14ac:dyDescent="0.35">
      <c r="B12399" s="42"/>
      <c r="C12399" s="2"/>
      <c r="E12399" s="2"/>
    </row>
    <row r="12400" spans="2:5" x14ac:dyDescent="0.35">
      <c r="B12400" s="42"/>
      <c r="C12400" s="2"/>
      <c r="E12400" s="2"/>
    </row>
    <row r="12401" spans="2:5" x14ac:dyDescent="0.35">
      <c r="B12401" s="42"/>
      <c r="C12401" s="2"/>
      <c r="E12401" s="2"/>
    </row>
    <row r="12402" spans="2:5" x14ac:dyDescent="0.35">
      <c r="B12402" s="42"/>
      <c r="C12402" s="2"/>
      <c r="E12402" s="2"/>
    </row>
    <row r="12403" spans="2:5" x14ac:dyDescent="0.35">
      <c r="B12403" s="42"/>
      <c r="C12403" s="2"/>
      <c r="E12403" s="2"/>
    </row>
    <row r="12404" spans="2:5" x14ac:dyDescent="0.35">
      <c r="B12404" s="42"/>
      <c r="C12404" s="2"/>
      <c r="E12404" s="2"/>
    </row>
    <row r="12405" spans="2:5" x14ac:dyDescent="0.35">
      <c r="B12405" s="42"/>
      <c r="C12405" s="2"/>
      <c r="E12405" s="2"/>
    </row>
    <row r="12406" spans="2:5" x14ac:dyDescent="0.35">
      <c r="B12406" s="42"/>
      <c r="C12406" s="2"/>
      <c r="E12406" s="2"/>
    </row>
    <row r="12407" spans="2:5" x14ac:dyDescent="0.35">
      <c r="B12407" s="42"/>
      <c r="C12407" s="2"/>
      <c r="E12407" s="2"/>
    </row>
    <row r="12408" spans="2:5" x14ac:dyDescent="0.35">
      <c r="B12408" s="42"/>
      <c r="C12408" s="2"/>
      <c r="E12408" s="2"/>
    </row>
    <row r="12409" spans="2:5" x14ac:dyDescent="0.35">
      <c r="B12409" s="42"/>
      <c r="C12409" s="2"/>
      <c r="E12409" s="2"/>
    </row>
    <row r="12410" spans="2:5" x14ac:dyDescent="0.35">
      <c r="B12410" s="42"/>
      <c r="C12410" s="2"/>
      <c r="E12410" s="2"/>
    </row>
    <row r="12411" spans="2:5" x14ac:dyDescent="0.35">
      <c r="B12411" s="42"/>
      <c r="C12411" s="2"/>
      <c r="E12411" s="2"/>
    </row>
    <row r="12412" spans="2:5" x14ac:dyDescent="0.35">
      <c r="B12412" s="42"/>
      <c r="C12412" s="2"/>
      <c r="E12412" s="2"/>
    </row>
    <row r="12413" spans="2:5" x14ac:dyDescent="0.35">
      <c r="B12413" s="42"/>
      <c r="C12413" s="2"/>
      <c r="E12413" s="2"/>
    </row>
    <row r="12414" spans="2:5" x14ac:dyDescent="0.35">
      <c r="B12414" s="42"/>
      <c r="C12414" s="2"/>
      <c r="E12414" s="2"/>
    </row>
    <row r="12415" spans="2:5" x14ac:dyDescent="0.35">
      <c r="B12415" s="42"/>
      <c r="C12415" s="2"/>
      <c r="E12415" s="2"/>
    </row>
    <row r="12416" spans="2:5" x14ac:dyDescent="0.35">
      <c r="B12416" s="42"/>
      <c r="C12416" s="2"/>
      <c r="E12416" s="2"/>
    </row>
    <row r="12417" spans="2:5" x14ac:dyDescent="0.35">
      <c r="B12417" s="42"/>
      <c r="C12417" s="2"/>
      <c r="E12417" s="2"/>
    </row>
    <row r="12418" spans="2:5" x14ac:dyDescent="0.35">
      <c r="B12418" s="42"/>
      <c r="C12418" s="2"/>
      <c r="E12418" s="2"/>
    </row>
    <row r="12419" spans="2:5" x14ac:dyDescent="0.35">
      <c r="B12419" s="42"/>
      <c r="C12419" s="2"/>
      <c r="E12419" s="2"/>
    </row>
    <row r="12420" spans="2:5" x14ac:dyDescent="0.35">
      <c r="B12420" s="42"/>
      <c r="C12420" s="2"/>
      <c r="E12420" s="2"/>
    </row>
    <row r="12421" spans="2:5" x14ac:dyDescent="0.35">
      <c r="B12421" s="42"/>
      <c r="C12421" s="2"/>
      <c r="E12421" s="2"/>
    </row>
    <row r="12422" spans="2:5" x14ac:dyDescent="0.35">
      <c r="B12422" s="42"/>
      <c r="C12422" s="2"/>
      <c r="E12422" s="2"/>
    </row>
    <row r="12423" spans="2:5" x14ac:dyDescent="0.35">
      <c r="B12423" s="42"/>
      <c r="C12423" s="2"/>
      <c r="E12423" s="2"/>
    </row>
    <row r="12424" spans="2:5" x14ac:dyDescent="0.35">
      <c r="B12424" s="42"/>
      <c r="C12424" s="2"/>
      <c r="E12424" s="2"/>
    </row>
    <row r="12425" spans="2:5" x14ac:dyDescent="0.35">
      <c r="B12425" s="42"/>
      <c r="C12425" s="2"/>
      <c r="E12425" s="2"/>
    </row>
    <row r="12426" spans="2:5" x14ac:dyDescent="0.35">
      <c r="B12426" s="42"/>
      <c r="C12426" s="2"/>
      <c r="E12426" s="2"/>
    </row>
    <row r="12427" spans="2:5" x14ac:dyDescent="0.35">
      <c r="B12427" s="42"/>
      <c r="C12427" s="2"/>
      <c r="E12427" s="2"/>
    </row>
    <row r="12428" spans="2:5" x14ac:dyDescent="0.35">
      <c r="B12428" s="42"/>
      <c r="C12428" s="2"/>
      <c r="E12428" s="2"/>
    </row>
    <row r="12429" spans="2:5" x14ac:dyDescent="0.35">
      <c r="B12429" s="42"/>
      <c r="C12429" s="2"/>
      <c r="E12429" s="2"/>
    </row>
    <row r="12430" spans="2:5" x14ac:dyDescent="0.35">
      <c r="B12430" s="42"/>
      <c r="C12430" s="2"/>
      <c r="E12430" s="2"/>
    </row>
    <row r="12431" spans="2:5" x14ac:dyDescent="0.35">
      <c r="B12431" s="42"/>
      <c r="C12431" s="2"/>
      <c r="E12431" s="2"/>
    </row>
    <row r="12432" spans="2:5" x14ac:dyDescent="0.35">
      <c r="B12432" s="42"/>
      <c r="C12432" s="2"/>
      <c r="E12432" s="2"/>
    </row>
    <row r="12433" spans="2:5" x14ac:dyDescent="0.35">
      <c r="B12433" s="42"/>
      <c r="C12433" s="2"/>
      <c r="E12433" s="2"/>
    </row>
    <row r="12434" spans="2:5" x14ac:dyDescent="0.35">
      <c r="B12434" s="42"/>
      <c r="C12434" s="2"/>
      <c r="E12434" s="2"/>
    </row>
    <row r="12435" spans="2:5" x14ac:dyDescent="0.35">
      <c r="B12435" s="42"/>
      <c r="C12435" s="2"/>
      <c r="E12435" s="2"/>
    </row>
    <row r="12436" spans="2:5" x14ac:dyDescent="0.35">
      <c r="B12436" s="42"/>
      <c r="C12436" s="2"/>
      <c r="E12436" s="2"/>
    </row>
    <row r="12437" spans="2:5" x14ac:dyDescent="0.35">
      <c r="B12437" s="42"/>
      <c r="C12437" s="2"/>
      <c r="E12437" s="2"/>
    </row>
    <row r="12438" spans="2:5" x14ac:dyDescent="0.35">
      <c r="B12438" s="42"/>
      <c r="C12438" s="2"/>
      <c r="E12438" s="2"/>
    </row>
    <row r="12439" spans="2:5" x14ac:dyDescent="0.35">
      <c r="B12439" s="42"/>
      <c r="C12439" s="2"/>
      <c r="E12439" s="2"/>
    </row>
    <row r="12440" spans="2:5" x14ac:dyDescent="0.35">
      <c r="B12440" s="42"/>
      <c r="C12440" s="2"/>
      <c r="E12440" s="2"/>
    </row>
    <row r="12441" spans="2:5" x14ac:dyDescent="0.35">
      <c r="B12441" s="42"/>
      <c r="C12441" s="2"/>
      <c r="E12441" s="2"/>
    </row>
    <row r="12442" spans="2:5" x14ac:dyDescent="0.35">
      <c r="B12442" s="42"/>
      <c r="C12442" s="2"/>
      <c r="E12442" s="2"/>
    </row>
    <row r="12443" spans="2:5" x14ac:dyDescent="0.35">
      <c r="B12443" s="42"/>
      <c r="C12443" s="2"/>
      <c r="E12443" s="2"/>
    </row>
    <row r="12444" spans="2:5" x14ac:dyDescent="0.35">
      <c r="B12444" s="42"/>
      <c r="C12444" s="2"/>
      <c r="E12444" s="2"/>
    </row>
    <row r="12445" spans="2:5" x14ac:dyDescent="0.35">
      <c r="B12445" s="42"/>
      <c r="C12445" s="2"/>
      <c r="E12445" s="2"/>
    </row>
    <row r="12446" spans="2:5" x14ac:dyDescent="0.35">
      <c r="B12446" s="42"/>
      <c r="C12446" s="2"/>
      <c r="E12446" s="2"/>
    </row>
    <row r="12447" spans="2:5" x14ac:dyDescent="0.35">
      <c r="B12447" s="42"/>
      <c r="C12447" s="2"/>
      <c r="E12447" s="2"/>
    </row>
    <row r="12448" spans="2:5" x14ac:dyDescent="0.35">
      <c r="B12448" s="42"/>
      <c r="C12448" s="2"/>
      <c r="E12448" s="2"/>
    </row>
    <row r="12449" spans="2:5" x14ac:dyDescent="0.35">
      <c r="B12449" s="42"/>
      <c r="C12449" s="2"/>
      <c r="E12449" s="2"/>
    </row>
    <row r="12450" spans="2:5" x14ac:dyDescent="0.35">
      <c r="B12450" s="42"/>
      <c r="C12450" s="2"/>
      <c r="E12450" s="2"/>
    </row>
    <row r="12451" spans="2:5" x14ac:dyDescent="0.35">
      <c r="B12451" s="42"/>
      <c r="C12451" s="2"/>
      <c r="E12451" s="2"/>
    </row>
    <row r="12452" spans="2:5" x14ac:dyDescent="0.35">
      <c r="B12452" s="42"/>
      <c r="C12452" s="2"/>
      <c r="E12452" s="2"/>
    </row>
    <row r="12453" spans="2:5" x14ac:dyDescent="0.35">
      <c r="B12453" s="42"/>
      <c r="C12453" s="2"/>
      <c r="E12453" s="2"/>
    </row>
    <row r="12454" spans="2:5" x14ac:dyDescent="0.35">
      <c r="B12454" s="42"/>
      <c r="C12454" s="2"/>
      <c r="E12454" s="2"/>
    </row>
    <row r="12455" spans="2:5" x14ac:dyDescent="0.35">
      <c r="B12455" s="42"/>
      <c r="C12455" s="2"/>
      <c r="E12455" s="2"/>
    </row>
    <row r="12456" spans="2:5" x14ac:dyDescent="0.35">
      <c r="B12456" s="42"/>
      <c r="C12456" s="2"/>
      <c r="E12456" s="2"/>
    </row>
    <row r="12457" spans="2:5" x14ac:dyDescent="0.35">
      <c r="B12457" s="42"/>
      <c r="C12457" s="2"/>
      <c r="E12457" s="2"/>
    </row>
    <row r="12458" spans="2:5" x14ac:dyDescent="0.35">
      <c r="B12458" s="42"/>
      <c r="C12458" s="2"/>
      <c r="E12458" s="2"/>
    </row>
    <row r="12459" spans="2:5" x14ac:dyDescent="0.35">
      <c r="B12459" s="42"/>
      <c r="C12459" s="2"/>
      <c r="E12459" s="2"/>
    </row>
    <row r="12460" spans="2:5" x14ac:dyDescent="0.35">
      <c r="B12460" s="42"/>
      <c r="C12460" s="2"/>
      <c r="E12460" s="2"/>
    </row>
    <row r="12461" spans="2:5" x14ac:dyDescent="0.35">
      <c r="B12461" s="42"/>
      <c r="C12461" s="2"/>
      <c r="E12461" s="2"/>
    </row>
    <row r="12462" spans="2:5" x14ac:dyDescent="0.35">
      <c r="B12462" s="42"/>
      <c r="C12462" s="2"/>
      <c r="E12462" s="2"/>
    </row>
    <row r="12463" spans="2:5" x14ac:dyDescent="0.35">
      <c r="B12463" s="42"/>
      <c r="C12463" s="2"/>
      <c r="E12463" s="2"/>
    </row>
    <row r="12464" spans="2:5" x14ac:dyDescent="0.35">
      <c r="B12464" s="42"/>
      <c r="C12464" s="2"/>
      <c r="E12464" s="2"/>
    </row>
    <row r="12465" spans="2:5" x14ac:dyDescent="0.35">
      <c r="B12465" s="42"/>
      <c r="C12465" s="2"/>
      <c r="E12465" s="2"/>
    </row>
    <row r="12466" spans="2:5" x14ac:dyDescent="0.35">
      <c r="B12466" s="42"/>
      <c r="C12466" s="2"/>
      <c r="E12466" s="2"/>
    </row>
    <row r="12467" spans="2:5" x14ac:dyDescent="0.35">
      <c r="B12467" s="42"/>
      <c r="C12467" s="2"/>
      <c r="E12467" s="2"/>
    </row>
    <row r="12468" spans="2:5" x14ac:dyDescent="0.35">
      <c r="B12468" s="42"/>
      <c r="C12468" s="2"/>
      <c r="E12468" s="2"/>
    </row>
    <row r="12469" spans="2:5" x14ac:dyDescent="0.35">
      <c r="B12469" s="42"/>
      <c r="C12469" s="2"/>
      <c r="E12469" s="2"/>
    </row>
    <row r="12470" spans="2:5" x14ac:dyDescent="0.35">
      <c r="B12470" s="42"/>
      <c r="C12470" s="2"/>
      <c r="E12470" s="2"/>
    </row>
    <row r="12471" spans="2:5" x14ac:dyDescent="0.35">
      <c r="B12471" s="42"/>
      <c r="C12471" s="2"/>
      <c r="E12471" s="2"/>
    </row>
    <row r="12472" spans="2:5" x14ac:dyDescent="0.35">
      <c r="B12472" s="42"/>
      <c r="C12472" s="2"/>
      <c r="E12472" s="2"/>
    </row>
    <row r="12473" spans="2:5" x14ac:dyDescent="0.35">
      <c r="B12473" s="42"/>
      <c r="C12473" s="2"/>
      <c r="E12473" s="2"/>
    </row>
    <row r="12474" spans="2:5" x14ac:dyDescent="0.35">
      <c r="B12474" s="42"/>
      <c r="C12474" s="2"/>
      <c r="E12474" s="2"/>
    </row>
    <row r="12475" spans="2:5" x14ac:dyDescent="0.35">
      <c r="B12475" s="42"/>
      <c r="C12475" s="2"/>
      <c r="E12475" s="2"/>
    </row>
    <row r="12476" spans="2:5" x14ac:dyDescent="0.35">
      <c r="B12476" s="42"/>
      <c r="C12476" s="2"/>
      <c r="E12476" s="2"/>
    </row>
    <row r="12477" spans="2:5" x14ac:dyDescent="0.35">
      <c r="B12477" s="42"/>
      <c r="C12477" s="2"/>
      <c r="E12477" s="2"/>
    </row>
    <row r="12478" spans="2:5" x14ac:dyDescent="0.35">
      <c r="B12478" s="42"/>
      <c r="C12478" s="2"/>
      <c r="E12478" s="2"/>
    </row>
    <row r="12479" spans="2:5" x14ac:dyDescent="0.35">
      <c r="B12479" s="42"/>
      <c r="C12479" s="2"/>
      <c r="E12479" s="2"/>
    </row>
    <row r="12480" spans="2:5" x14ac:dyDescent="0.35">
      <c r="B12480" s="42"/>
      <c r="C12480" s="2"/>
      <c r="E12480" s="2"/>
    </row>
    <row r="12481" spans="2:5" x14ac:dyDescent="0.35">
      <c r="B12481" s="42"/>
      <c r="C12481" s="2"/>
      <c r="E12481" s="2"/>
    </row>
    <row r="12482" spans="2:5" x14ac:dyDescent="0.35">
      <c r="B12482" s="42"/>
      <c r="C12482" s="2"/>
      <c r="E12482" s="2"/>
    </row>
    <row r="12483" spans="2:5" x14ac:dyDescent="0.35">
      <c r="B12483" s="42"/>
      <c r="C12483" s="2"/>
      <c r="E12483" s="2"/>
    </row>
    <row r="12484" spans="2:5" x14ac:dyDescent="0.35">
      <c r="B12484" s="42"/>
      <c r="C12484" s="2"/>
      <c r="E12484" s="2"/>
    </row>
    <row r="12485" spans="2:5" x14ac:dyDescent="0.35">
      <c r="B12485" s="42"/>
      <c r="C12485" s="2"/>
      <c r="E12485" s="2"/>
    </row>
    <row r="12486" spans="2:5" x14ac:dyDescent="0.35">
      <c r="B12486" s="42"/>
      <c r="C12486" s="2"/>
      <c r="E12486" s="2"/>
    </row>
    <row r="12487" spans="2:5" x14ac:dyDescent="0.35">
      <c r="B12487" s="42"/>
      <c r="C12487" s="2"/>
      <c r="E12487" s="2"/>
    </row>
    <row r="12488" spans="2:5" x14ac:dyDescent="0.35">
      <c r="B12488" s="42"/>
      <c r="C12488" s="2"/>
      <c r="E12488" s="2"/>
    </row>
    <row r="12489" spans="2:5" x14ac:dyDescent="0.35">
      <c r="B12489" s="42"/>
      <c r="C12489" s="2"/>
      <c r="E12489" s="2"/>
    </row>
    <row r="12490" spans="2:5" x14ac:dyDescent="0.35">
      <c r="B12490" s="42"/>
      <c r="C12490" s="2"/>
      <c r="E12490" s="2"/>
    </row>
    <row r="12491" spans="2:5" x14ac:dyDescent="0.35">
      <c r="B12491" s="42"/>
      <c r="C12491" s="2"/>
      <c r="E12491" s="2"/>
    </row>
    <row r="12492" spans="2:5" x14ac:dyDescent="0.35">
      <c r="B12492" s="42"/>
      <c r="C12492" s="2"/>
      <c r="E12492" s="2"/>
    </row>
    <row r="12493" spans="2:5" x14ac:dyDescent="0.35">
      <c r="B12493" s="42"/>
      <c r="C12493" s="2"/>
      <c r="E12493" s="2"/>
    </row>
    <row r="12494" spans="2:5" x14ac:dyDescent="0.35">
      <c r="B12494" s="42"/>
      <c r="C12494" s="2"/>
      <c r="E12494" s="2"/>
    </row>
    <row r="12495" spans="2:5" x14ac:dyDescent="0.35">
      <c r="B12495" s="42"/>
      <c r="C12495" s="2"/>
      <c r="E12495" s="2"/>
    </row>
    <row r="12496" spans="2:5" x14ac:dyDescent="0.35">
      <c r="B12496" s="42"/>
      <c r="C12496" s="2"/>
      <c r="E12496" s="2"/>
    </row>
    <row r="12497" spans="2:5" x14ac:dyDescent="0.35">
      <c r="B12497" s="42"/>
      <c r="C12497" s="2"/>
      <c r="E12497" s="2"/>
    </row>
    <row r="12498" spans="2:5" x14ac:dyDescent="0.35">
      <c r="B12498" s="42"/>
      <c r="C12498" s="2"/>
      <c r="E12498" s="2"/>
    </row>
    <row r="12499" spans="2:5" x14ac:dyDescent="0.35">
      <c r="B12499" s="42"/>
      <c r="C12499" s="2"/>
      <c r="E12499" s="2"/>
    </row>
    <row r="12500" spans="2:5" x14ac:dyDescent="0.35">
      <c r="B12500" s="42"/>
      <c r="C12500" s="2"/>
      <c r="E12500" s="2"/>
    </row>
    <row r="12501" spans="2:5" x14ac:dyDescent="0.35">
      <c r="B12501" s="42"/>
      <c r="C12501" s="2"/>
      <c r="E12501" s="2"/>
    </row>
    <row r="12502" spans="2:5" x14ac:dyDescent="0.35">
      <c r="B12502" s="42"/>
      <c r="C12502" s="2"/>
      <c r="E12502" s="2"/>
    </row>
    <row r="12503" spans="2:5" x14ac:dyDescent="0.35">
      <c r="B12503" s="42"/>
      <c r="C12503" s="2"/>
      <c r="E12503" s="2"/>
    </row>
    <row r="12504" spans="2:5" x14ac:dyDescent="0.35">
      <c r="B12504" s="42"/>
      <c r="C12504" s="2"/>
      <c r="E12504" s="2"/>
    </row>
    <row r="12505" spans="2:5" x14ac:dyDescent="0.35">
      <c r="B12505" s="42"/>
      <c r="C12505" s="2"/>
      <c r="E12505" s="2"/>
    </row>
    <row r="12506" spans="2:5" x14ac:dyDescent="0.35">
      <c r="B12506" s="42"/>
      <c r="C12506" s="2"/>
      <c r="E12506" s="2"/>
    </row>
    <row r="12507" spans="2:5" x14ac:dyDescent="0.35">
      <c r="B12507" s="42"/>
      <c r="C12507" s="2"/>
      <c r="E12507" s="2"/>
    </row>
    <row r="12508" spans="2:5" x14ac:dyDescent="0.35">
      <c r="B12508" s="42"/>
      <c r="C12508" s="2"/>
      <c r="E12508" s="2"/>
    </row>
    <row r="12509" spans="2:5" x14ac:dyDescent="0.35">
      <c r="B12509" s="42"/>
      <c r="C12509" s="2"/>
      <c r="E12509" s="2"/>
    </row>
    <row r="12510" spans="2:5" x14ac:dyDescent="0.35">
      <c r="B12510" s="42"/>
      <c r="C12510" s="2"/>
      <c r="E12510" s="2"/>
    </row>
    <row r="12511" spans="2:5" x14ac:dyDescent="0.35">
      <c r="B12511" s="42"/>
      <c r="C12511" s="2"/>
      <c r="E12511" s="2"/>
    </row>
    <row r="12512" spans="2:5" x14ac:dyDescent="0.35">
      <c r="B12512" s="42"/>
      <c r="C12512" s="2"/>
      <c r="E12512" s="2"/>
    </row>
    <row r="12513" spans="2:5" x14ac:dyDescent="0.35">
      <c r="B12513" s="42"/>
      <c r="C12513" s="2"/>
      <c r="E12513" s="2"/>
    </row>
    <row r="12514" spans="2:5" x14ac:dyDescent="0.35">
      <c r="B12514" s="42"/>
      <c r="C12514" s="2"/>
      <c r="E12514" s="2"/>
    </row>
    <row r="12515" spans="2:5" x14ac:dyDescent="0.35">
      <c r="B12515" s="42"/>
      <c r="C12515" s="2"/>
      <c r="E12515" s="2"/>
    </row>
    <row r="12516" spans="2:5" x14ac:dyDescent="0.35">
      <c r="B12516" s="42"/>
      <c r="C12516" s="2"/>
      <c r="E12516" s="2"/>
    </row>
    <row r="12517" spans="2:5" x14ac:dyDescent="0.35">
      <c r="B12517" s="42"/>
      <c r="C12517" s="2"/>
      <c r="E12517" s="2"/>
    </row>
    <row r="12518" spans="2:5" x14ac:dyDescent="0.35">
      <c r="B12518" s="42"/>
      <c r="C12518" s="2"/>
      <c r="E12518" s="2"/>
    </row>
    <row r="12519" spans="2:5" x14ac:dyDescent="0.35">
      <c r="B12519" s="42"/>
      <c r="C12519" s="2"/>
      <c r="E12519" s="2"/>
    </row>
    <row r="12520" spans="2:5" x14ac:dyDescent="0.35">
      <c r="B12520" s="42"/>
      <c r="C12520" s="2"/>
      <c r="E12520" s="2"/>
    </row>
    <row r="12521" spans="2:5" x14ac:dyDescent="0.35">
      <c r="B12521" s="42"/>
      <c r="C12521" s="2"/>
      <c r="E12521" s="2"/>
    </row>
    <row r="12522" spans="2:5" x14ac:dyDescent="0.35">
      <c r="B12522" s="42"/>
      <c r="C12522" s="2"/>
      <c r="E12522" s="2"/>
    </row>
    <row r="12523" spans="2:5" x14ac:dyDescent="0.35">
      <c r="B12523" s="42"/>
      <c r="C12523" s="2"/>
      <c r="E12523" s="2"/>
    </row>
    <row r="12524" spans="2:5" x14ac:dyDescent="0.35">
      <c r="B12524" s="42"/>
      <c r="C12524" s="2"/>
      <c r="E12524" s="2"/>
    </row>
    <row r="12525" spans="2:5" x14ac:dyDescent="0.35">
      <c r="B12525" s="42"/>
      <c r="C12525" s="2"/>
      <c r="E12525" s="2"/>
    </row>
    <row r="12526" spans="2:5" x14ac:dyDescent="0.35">
      <c r="B12526" s="42"/>
      <c r="C12526" s="2"/>
      <c r="E12526" s="2"/>
    </row>
    <row r="12527" spans="2:5" x14ac:dyDescent="0.35">
      <c r="B12527" s="42"/>
      <c r="C12527" s="2"/>
      <c r="E12527" s="2"/>
    </row>
    <row r="12528" spans="2:5" x14ac:dyDescent="0.35">
      <c r="B12528" s="42"/>
      <c r="C12528" s="2"/>
      <c r="E12528" s="2"/>
    </row>
    <row r="12529" spans="2:5" x14ac:dyDescent="0.35">
      <c r="B12529" s="42"/>
      <c r="C12529" s="2"/>
      <c r="E12529" s="2"/>
    </row>
    <row r="12530" spans="2:5" x14ac:dyDescent="0.35">
      <c r="B12530" s="42"/>
      <c r="C12530" s="2"/>
      <c r="E12530" s="2"/>
    </row>
    <row r="12531" spans="2:5" x14ac:dyDescent="0.35">
      <c r="B12531" s="42"/>
      <c r="C12531" s="2"/>
      <c r="E12531" s="2"/>
    </row>
    <row r="12532" spans="2:5" x14ac:dyDescent="0.35">
      <c r="B12532" s="42"/>
      <c r="C12532" s="2"/>
      <c r="E12532" s="2"/>
    </row>
    <row r="12533" spans="2:5" x14ac:dyDescent="0.35">
      <c r="B12533" s="42"/>
      <c r="C12533" s="2"/>
      <c r="E12533" s="2"/>
    </row>
    <row r="12534" spans="2:5" x14ac:dyDescent="0.35">
      <c r="B12534" s="42"/>
      <c r="C12534" s="2"/>
      <c r="E12534" s="2"/>
    </row>
    <row r="12535" spans="2:5" x14ac:dyDescent="0.35">
      <c r="B12535" s="42"/>
      <c r="C12535" s="2"/>
      <c r="E12535" s="2"/>
    </row>
    <row r="12536" spans="2:5" x14ac:dyDescent="0.35">
      <c r="B12536" s="42"/>
      <c r="C12536" s="2"/>
      <c r="E12536" s="2"/>
    </row>
    <row r="12537" spans="2:5" x14ac:dyDescent="0.35">
      <c r="B12537" s="42"/>
      <c r="C12537" s="2"/>
      <c r="E12537" s="2"/>
    </row>
    <row r="12538" spans="2:5" x14ac:dyDescent="0.35">
      <c r="B12538" s="42"/>
      <c r="C12538" s="2"/>
      <c r="E12538" s="2"/>
    </row>
    <row r="12539" spans="2:5" x14ac:dyDescent="0.35">
      <c r="B12539" s="42"/>
      <c r="C12539" s="2"/>
      <c r="E12539" s="2"/>
    </row>
    <row r="12540" spans="2:5" x14ac:dyDescent="0.35">
      <c r="B12540" s="42"/>
      <c r="C12540" s="2"/>
      <c r="E12540" s="2"/>
    </row>
    <row r="12541" spans="2:5" x14ac:dyDescent="0.35">
      <c r="B12541" s="42"/>
      <c r="C12541" s="2"/>
      <c r="E12541" s="2"/>
    </row>
    <row r="12542" spans="2:5" x14ac:dyDescent="0.35">
      <c r="B12542" s="42"/>
      <c r="C12542" s="2"/>
      <c r="E12542" s="2"/>
    </row>
    <row r="12543" spans="2:5" x14ac:dyDescent="0.35">
      <c r="B12543" s="42"/>
      <c r="C12543" s="2"/>
      <c r="E12543" s="2"/>
    </row>
    <row r="12544" spans="2:5" x14ac:dyDescent="0.35">
      <c r="B12544" s="42"/>
      <c r="C12544" s="2"/>
      <c r="E12544" s="2"/>
    </row>
    <row r="12545" spans="2:5" x14ac:dyDescent="0.35">
      <c r="B12545" s="42"/>
      <c r="C12545" s="2"/>
      <c r="E12545" s="2"/>
    </row>
    <row r="12546" spans="2:5" x14ac:dyDescent="0.35">
      <c r="B12546" s="42"/>
      <c r="C12546" s="2"/>
      <c r="E12546" s="2"/>
    </row>
    <row r="12547" spans="2:5" x14ac:dyDescent="0.35">
      <c r="B12547" s="42"/>
      <c r="C12547" s="2"/>
      <c r="E12547" s="2"/>
    </row>
    <row r="12548" spans="2:5" x14ac:dyDescent="0.35">
      <c r="B12548" s="42"/>
      <c r="C12548" s="2"/>
      <c r="E12548" s="2"/>
    </row>
    <row r="12549" spans="2:5" x14ac:dyDescent="0.35">
      <c r="B12549" s="42"/>
      <c r="C12549" s="2"/>
      <c r="E12549" s="2"/>
    </row>
    <row r="12550" spans="2:5" x14ac:dyDescent="0.35">
      <c r="B12550" s="42"/>
      <c r="C12550" s="2"/>
      <c r="E12550" s="2"/>
    </row>
    <row r="12551" spans="2:5" x14ac:dyDescent="0.35">
      <c r="B12551" s="42"/>
      <c r="C12551" s="2"/>
      <c r="E12551" s="2"/>
    </row>
    <row r="12552" spans="2:5" x14ac:dyDescent="0.35">
      <c r="B12552" s="42"/>
      <c r="C12552" s="2"/>
      <c r="E12552" s="2"/>
    </row>
    <row r="12553" spans="2:5" x14ac:dyDescent="0.35">
      <c r="B12553" s="42"/>
      <c r="C12553" s="2"/>
      <c r="E12553" s="2"/>
    </row>
    <row r="12554" spans="2:5" x14ac:dyDescent="0.35">
      <c r="B12554" s="42"/>
      <c r="C12554" s="2"/>
      <c r="E12554" s="2"/>
    </row>
    <row r="12555" spans="2:5" x14ac:dyDescent="0.35">
      <c r="B12555" s="42"/>
      <c r="C12555" s="2"/>
      <c r="E12555" s="2"/>
    </row>
    <row r="12556" spans="2:5" x14ac:dyDescent="0.35">
      <c r="B12556" s="42"/>
      <c r="C12556" s="2"/>
      <c r="E12556" s="2"/>
    </row>
    <row r="12557" spans="2:5" x14ac:dyDescent="0.35">
      <c r="B12557" s="42"/>
      <c r="C12557" s="2"/>
      <c r="E12557" s="2"/>
    </row>
    <row r="12558" spans="2:5" x14ac:dyDescent="0.35">
      <c r="B12558" s="42"/>
      <c r="C12558" s="2"/>
      <c r="E12558" s="2"/>
    </row>
    <row r="12559" spans="2:5" x14ac:dyDescent="0.35">
      <c r="B12559" s="42"/>
      <c r="C12559" s="2"/>
      <c r="E12559" s="2"/>
    </row>
    <row r="12560" spans="2:5" x14ac:dyDescent="0.35">
      <c r="B12560" s="42"/>
      <c r="C12560" s="2"/>
      <c r="E12560" s="2"/>
    </row>
    <row r="12561" spans="2:5" x14ac:dyDescent="0.35">
      <c r="B12561" s="42"/>
      <c r="C12561" s="2"/>
      <c r="E12561" s="2"/>
    </row>
    <row r="12562" spans="2:5" x14ac:dyDescent="0.35">
      <c r="B12562" s="42"/>
      <c r="C12562" s="2"/>
      <c r="E12562" s="2"/>
    </row>
    <row r="12563" spans="2:5" x14ac:dyDescent="0.35">
      <c r="B12563" s="42"/>
      <c r="C12563" s="2"/>
      <c r="E12563" s="2"/>
    </row>
    <row r="12564" spans="2:5" x14ac:dyDescent="0.35">
      <c r="B12564" s="42"/>
      <c r="C12564" s="2"/>
      <c r="E12564" s="2"/>
    </row>
    <row r="12565" spans="2:5" x14ac:dyDescent="0.35">
      <c r="B12565" s="42"/>
      <c r="C12565" s="2"/>
      <c r="E12565" s="2"/>
    </row>
    <row r="12566" spans="2:5" x14ac:dyDescent="0.35">
      <c r="B12566" s="42"/>
      <c r="C12566" s="2"/>
      <c r="E12566" s="2"/>
    </row>
    <row r="12567" spans="2:5" x14ac:dyDescent="0.35">
      <c r="B12567" s="42"/>
      <c r="C12567" s="2"/>
      <c r="E12567" s="2"/>
    </row>
    <row r="12568" spans="2:5" x14ac:dyDescent="0.35">
      <c r="B12568" s="42"/>
      <c r="C12568" s="2"/>
      <c r="E12568" s="2"/>
    </row>
    <row r="12569" spans="2:5" x14ac:dyDescent="0.35">
      <c r="B12569" s="42"/>
      <c r="C12569" s="2"/>
      <c r="E12569" s="2"/>
    </row>
    <row r="12570" spans="2:5" x14ac:dyDescent="0.35">
      <c r="B12570" s="42"/>
      <c r="C12570" s="2"/>
      <c r="E12570" s="2"/>
    </row>
    <row r="12571" spans="2:5" x14ac:dyDescent="0.35">
      <c r="B12571" s="42"/>
      <c r="C12571" s="2"/>
      <c r="E12571" s="2"/>
    </row>
    <row r="12572" spans="2:5" x14ac:dyDescent="0.35">
      <c r="B12572" s="42"/>
      <c r="C12572" s="2"/>
      <c r="E12572" s="2"/>
    </row>
    <row r="12573" spans="2:5" x14ac:dyDescent="0.35">
      <c r="B12573" s="42"/>
      <c r="C12573" s="2"/>
      <c r="E12573" s="2"/>
    </row>
    <row r="12574" spans="2:5" x14ac:dyDescent="0.35">
      <c r="B12574" s="42"/>
      <c r="C12574" s="2"/>
      <c r="E12574" s="2"/>
    </row>
    <row r="12575" spans="2:5" x14ac:dyDescent="0.35">
      <c r="B12575" s="42"/>
      <c r="C12575" s="2"/>
      <c r="E12575" s="2"/>
    </row>
    <row r="12576" spans="2:5" x14ac:dyDescent="0.35">
      <c r="B12576" s="42"/>
      <c r="C12576" s="2"/>
      <c r="E12576" s="2"/>
    </row>
    <row r="12577" spans="2:5" x14ac:dyDescent="0.35">
      <c r="B12577" s="42"/>
      <c r="C12577" s="2"/>
      <c r="E12577" s="2"/>
    </row>
    <row r="12578" spans="2:5" x14ac:dyDescent="0.35">
      <c r="B12578" s="42"/>
      <c r="C12578" s="2"/>
      <c r="E12578" s="2"/>
    </row>
    <row r="12579" spans="2:5" x14ac:dyDescent="0.35">
      <c r="B12579" s="42"/>
      <c r="C12579" s="2"/>
      <c r="E12579" s="2"/>
    </row>
    <row r="12580" spans="2:5" x14ac:dyDescent="0.35">
      <c r="B12580" s="42"/>
      <c r="C12580" s="2"/>
      <c r="E12580" s="2"/>
    </row>
    <row r="12581" spans="2:5" x14ac:dyDescent="0.35">
      <c r="B12581" s="42"/>
      <c r="C12581" s="2"/>
      <c r="E12581" s="2"/>
    </row>
    <row r="12582" spans="2:5" x14ac:dyDescent="0.35">
      <c r="B12582" s="42"/>
      <c r="C12582" s="2"/>
      <c r="E12582" s="2"/>
    </row>
    <row r="12583" spans="2:5" x14ac:dyDescent="0.35">
      <c r="B12583" s="42"/>
      <c r="C12583" s="2"/>
      <c r="E12583" s="2"/>
    </row>
    <row r="12584" spans="2:5" x14ac:dyDescent="0.35">
      <c r="B12584" s="42"/>
      <c r="C12584" s="2"/>
      <c r="E12584" s="2"/>
    </row>
    <row r="12585" spans="2:5" x14ac:dyDescent="0.35">
      <c r="B12585" s="42"/>
      <c r="C12585" s="2"/>
      <c r="E12585" s="2"/>
    </row>
    <row r="12586" spans="2:5" x14ac:dyDescent="0.35">
      <c r="B12586" s="42"/>
      <c r="C12586" s="2"/>
      <c r="E12586" s="2"/>
    </row>
    <row r="12587" spans="2:5" x14ac:dyDescent="0.35">
      <c r="B12587" s="42"/>
      <c r="C12587" s="2"/>
      <c r="E12587" s="2"/>
    </row>
    <row r="12588" spans="2:5" x14ac:dyDescent="0.35">
      <c r="B12588" s="42"/>
      <c r="C12588" s="2"/>
      <c r="E12588" s="2"/>
    </row>
    <row r="12589" spans="2:5" x14ac:dyDescent="0.35">
      <c r="B12589" s="42"/>
      <c r="C12589" s="2"/>
      <c r="E12589" s="2"/>
    </row>
    <row r="12590" spans="2:5" x14ac:dyDescent="0.35">
      <c r="B12590" s="42"/>
      <c r="C12590" s="2"/>
      <c r="E12590" s="2"/>
    </row>
    <row r="12591" spans="2:5" x14ac:dyDescent="0.35">
      <c r="B12591" s="42"/>
      <c r="C12591" s="2"/>
      <c r="E12591" s="2"/>
    </row>
    <row r="12592" spans="2:5" x14ac:dyDescent="0.35">
      <c r="B12592" s="42"/>
      <c r="C12592" s="2"/>
      <c r="E12592" s="2"/>
    </row>
    <row r="12593" spans="2:5" x14ac:dyDescent="0.35">
      <c r="B12593" s="42"/>
      <c r="C12593" s="2"/>
      <c r="E12593" s="2"/>
    </row>
    <row r="12594" spans="2:5" x14ac:dyDescent="0.35">
      <c r="B12594" s="42"/>
      <c r="C12594" s="2"/>
      <c r="E12594" s="2"/>
    </row>
    <row r="12595" spans="2:5" x14ac:dyDescent="0.35">
      <c r="B12595" s="42"/>
      <c r="C12595" s="2"/>
      <c r="E12595" s="2"/>
    </row>
    <row r="12596" spans="2:5" x14ac:dyDescent="0.35">
      <c r="B12596" s="42"/>
      <c r="C12596" s="2"/>
      <c r="E12596" s="2"/>
    </row>
    <row r="12597" spans="2:5" x14ac:dyDescent="0.35">
      <c r="B12597" s="42"/>
      <c r="C12597" s="2"/>
      <c r="E12597" s="2"/>
    </row>
    <row r="12598" spans="2:5" x14ac:dyDescent="0.35">
      <c r="B12598" s="42"/>
      <c r="C12598" s="2"/>
      <c r="E12598" s="2"/>
    </row>
    <row r="12599" spans="2:5" x14ac:dyDescent="0.35">
      <c r="B12599" s="42"/>
      <c r="C12599" s="2"/>
      <c r="E12599" s="2"/>
    </row>
    <row r="12600" spans="2:5" x14ac:dyDescent="0.35">
      <c r="B12600" s="42"/>
      <c r="C12600" s="2"/>
      <c r="E12600" s="2"/>
    </row>
    <row r="12601" spans="2:5" x14ac:dyDescent="0.35">
      <c r="B12601" s="42"/>
      <c r="C12601" s="2"/>
      <c r="E12601" s="2"/>
    </row>
    <row r="12602" spans="2:5" x14ac:dyDescent="0.35">
      <c r="B12602" s="42"/>
      <c r="C12602" s="2"/>
      <c r="E12602" s="2"/>
    </row>
    <row r="12603" spans="2:5" x14ac:dyDescent="0.35">
      <c r="B12603" s="42"/>
      <c r="C12603" s="2"/>
      <c r="E12603" s="2"/>
    </row>
    <row r="12604" spans="2:5" x14ac:dyDescent="0.35">
      <c r="B12604" s="42"/>
      <c r="C12604" s="2"/>
      <c r="E12604" s="2"/>
    </row>
    <row r="12605" spans="2:5" x14ac:dyDescent="0.35">
      <c r="B12605" s="42"/>
      <c r="C12605" s="2"/>
      <c r="E12605" s="2"/>
    </row>
    <row r="12606" spans="2:5" x14ac:dyDescent="0.35">
      <c r="B12606" s="42"/>
      <c r="C12606" s="2"/>
      <c r="E12606" s="2"/>
    </row>
    <row r="12607" spans="2:5" x14ac:dyDescent="0.35">
      <c r="B12607" s="42"/>
      <c r="C12607" s="2"/>
      <c r="E12607" s="2"/>
    </row>
    <row r="12608" spans="2:5" x14ac:dyDescent="0.35">
      <c r="B12608" s="42"/>
      <c r="C12608" s="2"/>
      <c r="E12608" s="2"/>
    </row>
    <row r="12609" spans="2:5" x14ac:dyDescent="0.35">
      <c r="B12609" s="42"/>
      <c r="C12609" s="2"/>
      <c r="E12609" s="2"/>
    </row>
    <row r="12610" spans="2:5" x14ac:dyDescent="0.35">
      <c r="B12610" s="42"/>
      <c r="C12610" s="2"/>
      <c r="E12610" s="2"/>
    </row>
    <row r="12611" spans="2:5" x14ac:dyDescent="0.35">
      <c r="B12611" s="42"/>
      <c r="C12611" s="2"/>
      <c r="E12611" s="2"/>
    </row>
    <row r="12612" spans="2:5" x14ac:dyDescent="0.35">
      <c r="B12612" s="42"/>
      <c r="C12612" s="2"/>
      <c r="E12612" s="2"/>
    </row>
    <row r="12613" spans="2:5" x14ac:dyDescent="0.35">
      <c r="B12613" s="42"/>
      <c r="C12613" s="2"/>
      <c r="E12613" s="2"/>
    </row>
    <row r="12614" spans="2:5" x14ac:dyDescent="0.35">
      <c r="B12614" s="42"/>
      <c r="C12614" s="2"/>
      <c r="E12614" s="2"/>
    </row>
    <row r="12615" spans="2:5" x14ac:dyDescent="0.35">
      <c r="B12615" s="42"/>
      <c r="C12615" s="2"/>
      <c r="E12615" s="2"/>
    </row>
    <row r="12616" spans="2:5" x14ac:dyDescent="0.35">
      <c r="B12616" s="42"/>
      <c r="C12616" s="2"/>
      <c r="E12616" s="2"/>
    </row>
    <row r="12617" spans="2:5" x14ac:dyDescent="0.35">
      <c r="B12617" s="42"/>
      <c r="C12617" s="2"/>
      <c r="E12617" s="2"/>
    </row>
    <row r="12618" spans="2:5" x14ac:dyDescent="0.35">
      <c r="B12618" s="42"/>
      <c r="C12618" s="2"/>
      <c r="E12618" s="2"/>
    </row>
    <row r="12619" spans="2:5" x14ac:dyDescent="0.35">
      <c r="B12619" s="42"/>
      <c r="C12619" s="2"/>
      <c r="E12619" s="2"/>
    </row>
    <row r="12620" spans="2:5" x14ac:dyDescent="0.35">
      <c r="B12620" s="42"/>
      <c r="C12620" s="2"/>
      <c r="E12620" s="2"/>
    </row>
    <row r="12621" spans="2:5" x14ac:dyDescent="0.35">
      <c r="B12621" s="42"/>
      <c r="C12621" s="2"/>
      <c r="E12621" s="2"/>
    </row>
    <row r="12622" spans="2:5" x14ac:dyDescent="0.35">
      <c r="B12622" s="42"/>
      <c r="C12622" s="2"/>
      <c r="E12622" s="2"/>
    </row>
    <row r="12623" spans="2:5" x14ac:dyDescent="0.35">
      <c r="B12623" s="42"/>
      <c r="C12623" s="2"/>
      <c r="E12623" s="2"/>
    </row>
    <row r="12624" spans="2:5" x14ac:dyDescent="0.35">
      <c r="B12624" s="42"/>
      <c r="C12624" s="2"/>
      <c r="E12624" s="2"/>
    </row>
    <row r="12625" spans="2:5" x14ac:dyDescent="0.35">
      <c r="B12625" s="42"/>
      <c r="C12625" s="2"/>
      <c r="E12625" s="2"/>
    </row>
    <row r="12626" spans="2:5" x14ac:dyDescent="0.35">
      <c r="B12626" s="42"/>
      <c r="C12626" s="2"/>
      <c r="E12626" s="2"/>
    </row>
    <row r="12627" spans="2:5" x14ac:dyDescent="0.35">
      <c r="B12627" s="42"/>
      <c r="C12627" s="2"/>
      <c r="E12627" s="2"/>
    </row>
    <row r="12628" spans="2:5" x14ac:dyDescent="0.35">
      <c r="B12628" s="42"/>
      <c r="C12628" s="2"/>
      <c r="E12628" s="2"/>
    </row>
    <row r="12629" spans="2:5" x14ac:dyDescent="0.35">
      <c r="B12629" s="42"/>
      <c r="C12629" s="2"/>
      <c r="E12629" s="2"/>
    </row>
    <row r="12630" spans="2:5" x14ac:dyDescent="0.35">
      <c r="B12630" s="42"/>
      <c r="C12630" s="2"/>
      <c r="E12630" s="2"/>
    </row>
    <row r="12631" spans="2:5" x14ac:dyDescent="0.35">
      <c r="B12631" s="42"/>
      <c r="C12631" s="2"/>
      <c r="E12631" s="2"/>
    </row>
    <row r="12632" spans="2:5" x14ac:dyDescent="0.35">
      <c r="B12632" s="42"/>
      <c r="C12632" s="2"/>
      <c r="E12632" s="2"/>
    </row>
    <row r="12633" spans="2:5" x14ac:dyDescent="0.35">
      <c r="B12633" s="42"/>
      <c r="C12633" s="2"/>
      <c r="E12633" s="2"/>
    </row>
    <row r="12634" spans="2:5" x14ac:dyDescent="0.35">
      <c r="B12634" s="42"/>
      <c r="C12634" s="2"/>
      <c r="E12634" s="2"/>
    </row>
    <row r="12635" spans="2:5" x14ac:dyDescent="0.35">
      <c r="B12635" s="42"/>
      <c r="C12635" s="2"/>
      <c r="E12635" s="2"/>
    </row>
    <row r="12636" spans="2:5" x14ac:dyDescent="0.35">
      <c r="B12636" s="42"/>
      <c r="C12636" s="2"/>
      <c r="E12636" s="2"/>
    </row>
    <row r="12637" spans="2:5" x14ac:dyDescent="0.35">
      <c r="B12637" s="42"/>
      <c r="C12637" s="2"/>
      <c r="E12637" s="2"/>
    </row>
    <row r="12638" spans="2:5" x14ac:dyDescent="0.35">
      <c r="B12638" s="42"/>
      <c r="C12638" s="2"/>
      <c r="E12638" s="2"/>
    </row>
    <row r="12639" spans="2:5" x14ac:dyDescent="0.35">
      <c r="B12639" s="42"/>
      <c r="C12639" s="2"/>
      <c r="E12639" s="2"/>
    </row>
    <row r="12640" spans="2:5" x14ac:dyDescent="0.35">
      <c r="B12640" s="42"/>
      <c r="C12640" s="2"/>
      <c r="E12640" s="2"/>
    </row>
    <row r="12641" spans="2:5" x14ac:dyDescent="0.35">
      <c r="B12641" s="42"/>
      <c r="C12641" s="2"/>
      <c r="E12641" s="2"/>
    </row>
    <row r="12642" spans="2:5" x14ac:dyDescent="0.35">
      <c r="B12642" s="42"/>
      <c r="C12642" s="2"/>
      <c r="E12642" s="2"/>
    </row>
    <row r="12643" spans="2:5" x14ac:dyDescent="0.35">
      <c r="B12643" s="42"/>
      <c r="C12643" s="2"/>
      <c r="E12643" s="2"/>
    </row>
    <row r="12644" spans="2:5" x14ac:dyDescent="0.35">
      <c r="B12644" s="42"/>
      <c r="C12644" s="2"/>
      <c r="E12644" s="2"/>
    </row>
    <row r="12645" spans="2:5" x14ac:dyDescent="0.35">
      <c r="B12645" s="42"/>
      <c r="C12645" s="2"/>
      <c r="E12645" s="2"/>
    </row>
    <row r="12646" spans="2:5" x14ac:dyDescent="0.35">
      <c r="B12646" s="42"/>
      <c r="C12646" s="2"/>
      <c r="E12646" s="2"/>
    </row>
    <row r="12647" spans="2:5" x14ac:dyDescent="0.35">
      <c r="B12647" s="42"/>
      <c r="C12647" s="2"/>
      <c r="E12647" s="2"/>
    </row>
    <row r="12648" spans="2:5" x14ac:dyDescent="0.35">
      <c r="B12648" s="42"/>
      <c r="C12648" s="2"/>
      <c r="E12648" s="2"/>
    </row>
    <row r="12649" spans="2:5" x14ac:dyDescent="0.35">
      <c r="B12649" s="42"/>
      <c r="C12649" s="2"/>
      <c r="E12649" s="2"/>
    </row>
    <row r="12650" spans="2:5" x14ac:dyDescent="0.35">
      <c r="B12650" s="42"/>
      <c r="C12650" s="2"/>
      <c r="E12650" s="2"/>
    </row>
    <row r="12651" spans="2:5" x14ac:dyDescent="0.35">
      <c r="B12651" s="42"/>
      <c r="C12651" s="2"/>
      <c r="E12651" s="2"/>
    </row>
    <row r="12652" spans="2:5" x14ac:dyDescent="0.35">
      <c r="B12652" s="42"/>
      <c r="C12652" s="2"/>
      <c r="E12652" s="2"/>
    </row>
    <row r="12653" spans="2:5" x14ac:dyDescent="0.35">
      <c r="B12653" s="42"/>
      <c r="C12653" s="2"/>
      <c r="E12653" s="2"/>
    </row>
    <row r="12654" spans="2:5" x14ac:dyDescent="0.35">
      <c r="B12654" s="42"/>
      <c r="C12654" s="2"/>
      <c r="E12654" s="2"/>
    </row>
    <row r="12655" spans="2:5" x14ac:dyDescent="0.35">
      <c r="B12655" s="42"/>
      <c r="C12655" s="2"/>
      <c r="E12655" s="2"/>
    </row>
    <row r="12656" spans="2:5" x14ac:dyDescent="0.35">
      <c r="B12656" s="42"/>
      <c r="C12656" s="2"/>
      <c r="E12656" s="2"/>
    </row>
    <row r="12657" spans="2:5" x14ac:dyDescent="0.35">
      <c r="B12657" s="42"/>
      <c r="C12657" s="2"/>
      <c r="E12657" s="2"/>
    </row>
    <row r="12658" spans="2:5" x14ac:dyDescent="0.35">
      <c r="B12658" s="42"/>
      <c r="C12658" s="2"/>
      <c r="E12658" s="2"/>
    </row>
    <row r="12659" spans="2:5" x14ac:dyDescent="0.35">
      <c r="B12659" s="42"/>
      <c r="C12659" s="2"/>
      <c r="E12659" s="2"/>
    </row>
    <row r="12660" spans="2:5" x14ac:dyDescent="0.35">
      <c r="B12660" s="42"/>
      <c r="C12660" s="2"/>
      <c r="E12660" s="2"/>
    </row>
    <row r="12661" spans="2:5" x14ac:dyDescent="0.35">
      <c r="B12661" s="42"/>
      <c r="C12661" s="2"/>
      <c r="E12661" s="2"/>
    </row>
    <row r="12662" spans="2:5" x14ac:dyDescent="0.35">
      <c r="B12662" s="42"/>
      <c r="C12662" s="2"/>
      <c r="E12662" s="2"/>
    </row>
    <row r="12663" spans="2:5" x14ac:dyDescent="0.35">
      <c r="B12663" s="42"/>
      <c r="C12663" s="2"/>
      <c r="E12663" s="2"/>
    </row>
    <row r="12664" spans="2:5" x14ac:dyDescent="0.35">
      <c r="B12664" s="42"/>
      <c r="C12664" s="2"/>
      <c r="E12664" s="2"/>
    </row>
    <row r="12665" spans="2:5" x14ac:dyDescent="0.35">
      <c r="B12665" s="42"/>
      <c r="C12665" s="2"/>
      <c r="E12665" s="2"/>
    </row>
    <row r="12666" spans="2:5" x14ac:dyDescent="0.35">
      <c r="B12666" s="42"/>
      <c r="C12666" s="2"/>
      <c r="E12666" s="2"/>
    </row>
    <row r="12667" spans="2:5" x14ac:dyDescent="0.35">
      <c r="B12667" s="42"/>
      <c r="C12667" s="2"/>
      <c r="E12667" s="2"/>
    </row>
    <row r="12668" spans="2:5" x14ac:dyDescent="0.35">
      <c r="B12668" s="42"/>
      <c r="C12668" s="2"/>
      <c r="E12668" s="2"/>
    </row>
    <row r="12669" spans="2:5" x14ac:dyDescent="0.35">
      <c r="B12669" s="42"/>
      <c r="C12669" s="2"/>
      <c r="E12669" s="2"/>
    </row>
    <row r="12670" spans="2:5" x14ac:dyDescent="0.35">
      <c r="B12670" s="42"/>
      <c r="C12670" s="2"/>
      <c r="E12670" s="2"/>
    </row>
    <row r="12671" spans="2:5" x14ac:dyDescent="0.35">
      <c r="B12671" s="42"/>
      <c r="C12671" s="2"/>
      <c r="E12671" s="2"/>
    </row>
    <row r="12672" spans="2:5" x14ac:dyDescent="0.35">
      <c r="B12672" s="42"/>
      <c r="C12672" s="2"/>
      <c r="E12672" s="2"/>
    </row>
    <row r="12673" spans="2:5" x14ac:dyDescent="0.35">
      <c r="B12673" s="42"/>
      <c r="C12673" s="2"/>
      <c r="E12673" s="2"/>
    </row>
    <row r="12674" spans="2:5" x14ac:dyDescent="0.35">
      <c r="B12674" s="42"/>
      <c r="C12674" s="2"/>
      <c r="E12674" s="2"/>
    </row>
    <row r="12675" spans="2:5" x14ac:dyDescent="0.35">
      <c r="B12675" s="42"/>
      <c r="C12675" s="2"/>
      <c r="E12675" s="2"/>
    </row>
    <row r="12676" spans="2:5" x14ac:dyDescent="0.35">
      <c r="B12676" s="42"/>
      <c r="C12676" s="2"/>
      <c r="E12676" s="2"/>
    </row>
    <row r="12677" spans="2:5" x14ac:dyDescent="0.35">
      <c r="B12677" s="42"/>
      <c r="C12677" s="2"/>
      <c r="E12677" s="2"/>
    </row>
    <row r="12678" spans="2:5" x14ac:dyDescent="0.35">
      <c r="B12678" s="42"/>
      <c r="C12678" s="2"/>
      <c r="E12678" s="2"/>
    </row>
    <row r="12679" spans="2:5" x14ac:dyDescent="0.35">
      <c r="B12679" s="42"/>
      <c r="C12679" s="2"/>
      <c r="E12679" s="2"/>
    </row>
    <row r="12680" spans="2:5" x14ac:dyDescent="0.35">
      <c r="B12680" s="42"/>
      <c r="C12680" s="2"/>
      <c r="E12680" s="2"/>
    </row>
    <row r="12681" spans="2:5" x14ac:dyDescent="0.35">
      <c r="B12681" s="42"/>
      <c r="C12681" s="2"/>
      <c r="E12681" s="2"/>
    </row>
    <row r="12682" spans="2:5" x14ac:dyDescent="0.35">
      <c r="B12682" s="42"/>
      <c r="C12682" s="2"/>
      <c r="E12682" s="2"/>
    </row>
    <row r="12683" spans="2:5" x14ac:dyDescent="0.35">
      <c r="B12683" s="42"/>
      <c r="C12683" s="2"/>
      <c r="E12683" s="2"/>
    </row>
    <row r="12684" spans="2:5" x14ac:dyDescent="0.35">
      <c r="B12684" s="42"/>
      <c r="C12684" s="2"/>
      <c r="E12684" s="2"/>
    </row>
    <row r="12685" spans="2:5" x14ac:dyDescent="0.35">
      <c r="B12685" s="42"/>
      <c r="C12685" s="2"/>
      <c r="E12685" s="2"/>
    </row>
    <row r="12686" spans="2:5" x14ac:dyDescent="0.35">
      <c r="B12686" s="42"/>
      <c r="C12686" s="2"/>
      <c r="E12686" s="2"/>
    </row>
    <row r="12687" spans="2:5" x14ac:dyDescent="0.35">
      <c r="B12687" s="42"/>
      <c r="C12687" s="2"/>
      <c r="E12687" s="2"/>
    </row>
    <row r="12688" spans="2:5" x14ac:dyDescent="0.35">
      <c r="B12688" s="42"/>
      <c r="C12688" s="2"/>
      <c r="E12688" s="2"/>
    </row>
    <row r="12689" spans="2:5" x14ac:dyDescent="0.35">
      <c r="B12689" s="42"/>
      <c r="C12689" s="2"/>
      <c r="E12689" s="2"/>
    </row>
    <row r="12690" spans="2:5" x14ac:dyDescent="0.35">
      <c r="B12690" s="42"/>
      <c r="C12690" s="2"/>
      <c r="E12690" s="2"/>
    </row>
    <row r="12691" spans="2:5" x14ac:dyDescent="0.35">
      <c r="B12691" s="42"/>
      <c r="C12691" s="2"/>
      <c r="E12691" s="2"/>
    </row>
    <row r="12692" spans="2:5" x14ac:dyDescent="0.35">
      <c r="B12692" s="42"/>
      <c r="C12692" s="2"/>
      <c r="E12692" s="2"/>
    </row>
    <row r="12693" spans="2:5" x14ac:dyDescent="0.35">
      <c r="B12693" s="42"/>
      <c r="C12693" s="2"/>
      <c r="E12693" s="2"/>
    </row>
    <row r="12694" spans="2:5" x14ac:dyDescent="0.35">
      <c r="B12694" s="42"/>
      <c r="C12694" s="2"/>
      <c r="E12694" s="2"/>
    </row>
    <row r="12695" spans="2:5" x14ac:dyDescent="0.35">
      <c r="B12695" s="42"/>
      <c r="C12695" s="2"/>
      <c r="E12695" s="2"/>
    </row>
    <row r="12696" spans="2:5" x14ac:dyDescent="0.35">
      <c r="B12696" s="42"/>
      <c r="C12696" s="2"/>
      <c r="E12696" s="2"/>
    </row>
    <row r="12697" spans="2:5" x14ac:dyDescent="0.35">
      <c r="B12697" s="42"/>
      <c r="C12697" s="2"/>
      <c r="E12697" s="2"/>
    </row>
    <row r="12698" spans="2:5" x14ac:dyDescent="0.35">
      <c r="B12698" s="42"/>
      <c r="C12698" s="2"/>
      <c r="E12698" s="2"/>
    </row>
    <row r="12699" spans="2:5" x14ac:dyDescent="0.35">
      <c r="B12699" s="42"/>
      <c r="C12699" s="2"/>
      <c r="E12699" s="2"/>
    </row>
    <row r="12700" spans="2:5" x14ac:dyDescent="0.35">
      <c r="B12700" s="42"/>
      <c r="C12700" s="2"/>
      <c r="E12700" s="2"/>
    </row>
    <row r="12701" spans="2:5" x14ac:dyDescent="0.35">
      <c r="B12701" s="42"/>
      <c r="C12701" s="2"/>
      <c r="E12701" s="2"/>
    </row>
    <row r="12702" spans="2:5" x14ac:dyDescent="0.35">
      <c r="B12702" s="42"/>
      <c r="C12702" s="2"/>
      <c r="E12702" s="2"/>
    </row>
    <row r="12703" spans="2:5" x14ac:dyDescent="0.35">
      <c r="B12703" s="42"/>
      <c r="C12703" s="2"/>
      <c r="E12703" s="2"/>
    </row>
    <row r="12704" spans="2:5" x14ac:dyDescent="0.35">
      <c r="B12704" s="42"/>
      <c r="C12704" s="2"/>
      <c r="E12704" s="2"/>
    </row>
    <row r="12705" spans="2:5" x14ac:dyDescent="0.35">
      <c r="B12705" s="42"/>
      <c r="C12705" s="2"/>
      <c r="E12705" s="2"/>
    </row>
    <row r="12706" spans="2:5" x14ac:dyDescent="0.35">
      <c r="B12706" s="42"/>
      <c r="C12706" s="2"/>
      <c r="E12706" s="2"/>
    </row>
    <row r="12707" spans="2:5" x14ac:dyDescent="0.35">
      <c r="B12707" s="42"/>
      <c r="C12707" s="2"/>
      <c r="E12707" s="2"/>
    </row>
    <row r="12708" spans="2:5" x14ac:dyDescent="0.35">
      <c r="B12708" s="42"/>
      <c r="C12708" s="2"/>
      <c r="E12708" s="2"/>
    </row>
    <row r="12709" spans="2:5" x14ac:dyDescent="0.35">
      <c r="B12709" s="42"/>
      <c r="C12709" s="2"/>
      <c r="E12709" s="2"/>
    </row>
    <row r="12710" spans="2:5" x14ac:dyDescent="0.35">
      <c r="B12710" s="42"/>
      <c r="C12710" s="2"/>
      <c r="E12710" s="2"/>
    </row>
    <row r="12711" spans="2:5" x14ac:dyDescent="0.35">
      <c r="B12711" s="42"/>
      <c r="C12711" s="2"/>
      <c r="E12711" s="2"/>
    </row>
    <row r="12712" spans="2:5" x14ac:dyDescent="0.35">
      <c r="B12712" s="42"/>
      <c r="C12712" s="2"/>
      <c r="E12712" s="2"/>
    </row>
    <row r="12713" spans="2:5" x14ac:dyDescent="0.35">
      <c r="B12713" s="42"/>
      <c r="C12713" s="2"/>
      <c r="E12713" s="2"/>
    </row>
    <row r="12714" spans="2:5" x14ac:dyDescent="0.35">
      <c r="B12714" s="42"/>
      <c r="C12714" s="2"/>
      <c r="E12714" s="2"/>
    </row>
    <row r="12715" spans="2:5" x14ac:dyDescent="0.35">
      <c r="B12715" s="42"/>
      <c r="C12715" s="2"/>
      <c r="E12715" s="2"/>
    </row>
    <row r="12716" spans="2:5" x14ac:dyDescent="0.35">
      <c r="B12716" s="42"/>
      <c r="C12716" s="2"/>
      <c r="E12716" s="2"/>
    </row>
    <row r="12717" spans="2:5" x14ac:dyDescent="0.35">
      <c r="B12717" s="42"/>
      <c r="C12717" s="2"/>
      <c r="E12717" s="2"/>
    </row>
    <row r="12718" spans="2:5" x14ac:dyDescent="0.35">
      <c r="B12718" s="42"/>
      <c r="C12718" s="2"/>
      <c r="E12718" s="2"/>
    </row>
    <row r="12719" spans="2:5" x14ac:dyDescent="0.35">
      <c r="B12719" s="42"/>
      <c r="C12719" s="2"/>
      <c r="E12719" s="2"/>
    </row>
    <row r="12720" spans="2:5" x14ac:dyDescent="0.35">
      <c r="B12720" s="42"/>
      <c r="C12720" s="2"/>
      <c r="E12720" s="2"/>
    </row>
    <row r="12721" spans="2:5" x14ac:dyDescent="0.35">
      <c r="B12721" s="42"/>
      <c r="C12721" s="2"/>
      <c r="E12721" s="2"/>
    </row>
    <row r="12722" spans="2:5" x14ac:dyDescent="0.35">
      <c r="B12722" s="42"/>
      <c r="C12722" s="2"/>
      <c r="E12722" s="2"/>
    </row>
    <row r="12723" spans="2:5" x14ac:dyDescent="0.35">
      <c r="B12723" s="42"/>
      <c r="C12723" s="2"/>
      <c r="E12723" s="2"/>
    </row>
    <row r="12724" spans="2:5" x14ac:dyDescent="0.35">
      <c r="B12724" s="42"/>
      <c r="C12724" s="2"/>
      <c r="E12724" s="2"/>
    </row>
    <row r="12725" spans="2:5" x14ac:dyDescent="0.35">
      <c r="B12725" s="42"/>
      <c r="C12725" s="2"/>
      <c r="E12725" s="2"/>
    </row>
    <row r="12726" spans="2:5" x14ac:dyDescent="0.35">
      <c r="B12726" s="42"/>
      <c r="C12726" s="2"/>
      <c r="E12726" s="2"/>
    </row>
    <row r="12727" spans="2:5" x14ac:dyDescent="0.35">
      <c r="B12727" s="42"/>
      <c r="C12727" s="2"/>
      <c r="E12727" s="2"/>
    </row>
    <row r="12728" spans="2:5" x14ac:dyDescent="0.35">
      <c r="B12728" s="42"/>
      <c r="C12728" s="2"/>
      <c r="E12728" s="2"/>
    </row>
    <row r="12729" spans="2:5" x14ac:dyDescent="0.35">
      <c r="B12729" s="42"/>
      <c r="C12729" s="2"/>
      <c r="E12729" s="2"/>
    </row>
    <row r="12730" spans="2:5" x14ac:dyDescent="0.35">
      <c r="B12730" s="42"/>
      <c r="C12730" s="2"/>
      <c r="E12730" s="2"/>
    </row>
    <row r="12731" spans="2:5" x14ac:dyDescent="0.35">
      <c r="B12731" s="42"/>
      <c r="C12731" s="2"/>
      <c r="E12731" s="2"/>
    </row>
    <row r="12732" spans="2:5" x14ac:dyDescent="0.35">
      <c r="B12732" s="42"/>
      <c r="C12732" s="2"/>
      <c r="E12732" s="2"/>
    </row>
    <row r="12733" spans="2:5" x14ac:dyDescent="0.35">
      <c r="B12733" s="42"/>
      <c r="C12733" s="2"/>
      <c r="E12733" s="2"/>
    </row>
    <row r="12734" spans="2:5" x14ac:dyDescent="0.35">
      <c r="B12734" s="42"/>
      <c r="C12734" s="2"/>
      <c r="E12734" s="2"/>
    </row>
    <row r="12735" spans="2:5" x14ac:dyDescent="0.35">
      <c r="B12735" s="42"/>
      <c r="C12735" s="2"/>
      <c r="E12735" s="2"/>
    </row>
    <row r="12736" spans="2:5" x14ac:dyDescent="0.35">
      <c r="B12736" s="42"/>
      <c r="C12736" s="2"/>
      <c r="E12736" s="2"/>
    </row>
    <row r="12737" spans="2:5" x14ac:dyDescent="0.35">
      <c r="B12737" s="42"/>
      <c r="C12737" s="2"/>
      <c r="E12737" s="2"/>
    </row>
    <row r="12738" spans="2:5" x14ac:dyDescent="0.35">
      <c r="B12738" s="42"/>
      <c r="C12738" s="2"/>
      <c r="E12738" s="2"/>
    </row>
    <row r="12739" spans="2:5" x14ac:dyDescent="0.35">
      <c r="B12739" s="42"/>
      <c r="C12739" s="2"/>
      <c r="E12739" s="2"/>
    </row>
    <row r="12740" spans="2:5" x14ac:dyDescent="0.35">
      <c r="B12740" s="42"/>
      <c r="C12740" s="2"/>
      <c r="E12740" s="2"/>
    </row>
    <row r="12741" spans="2:5" x14ac:dyDescent="0.35">
      <c r="B12741" s="42"/>
      <c r="C12741" s="2"/>
      <c r="E12741" s="2"/>
    </row>
    <row r="12742" spans="2:5" x14ac:dyDescent="0.35">
      <c r="B12742" s="42"/>
      <c r="C12742" s="2"/>
      <c r="E12742" s="2"/>
    </row>
    <row r="12743" spans="2:5" x14ac:dyDescent="0.35">
      <c r="B12743" s="42"/>
      <c r="C12743" s="2"/>
      <c r="E12743" s="2"/>
    </row>
    <row r="12744" spans="2:5" x14ac:dyDescent="0.35">
      <c r="B12744" s="42"/>
      <c r="C12744" s="2"/>
      <c r="E12744" s="2"/>
    </row>
    <row r="12745" spans="2:5" x14ac:dyDescent="0.35">
      <c r="B12745" s="42"/>
      <c r="C12745" s="2"/>
      <c r="E12745" s="2"/>
    </row>
    <row r="12746" spans="2:5" x14ac:dyDescent="0.35">
      <c r="B12746" s="42"/>
      <c r="C12746" s="2"/>
      <c r="E12746" s="2"/>
    </row>
    <row r="12747" spans="2:5" x14ac:dyDescent="0.35">
      <c r="B12747" s="42"/>
      <c r="C12747" s="2"/>
      <c r="E12747" s="2"/>
    </row>
    <row r="12748" spans="2:5" x14ac:dyDescent="0.35">
      <c r="B12748" s="42"/>
      <c r="C12748" s="2"/>
      <c r="E12748" s="2"/>
    </row>
    <row r="12749" spans="2:5" x14ac:dyDescent="0.35">
      <c r="B12749" s="42"/>
      <c r="C12749" s="2"/>
      <c r="E12749" s="2"/>
    </row>
    <row r="12750" spans="2:5" x14ac:dyDescent="0.35">
      <c r="B12750" s="42"/>
      <c r="C12750" s="2"/>
      <c r="E12750" s="2"/>
    </row>
    <row r="12751" spans="2:5" x14ac:dyDescent="0.35">
      <c r="B12751" s="42"/>
      <c r="C12751" s="2"/>
      <c r="E12751" s="2"/>
    </row>
    <row r="12752" spans="2:5" x14ac:dyDescent="0.35">
      <c r="B12752" s="42"/>
      <c r="C12752" s="2"/>
      <c r="E12752" s="2"/>
    </row>
    <row r="12753" spans="2:5" x14ac:dyDescent="0.35">
      <c r="B12753" s="42"/>
      <c r="C12753" s="2"/>
      <c r="E12753" s="2"/>
    </row>
    <row r="12754" spans="2:5" x14ac:dyDescent="0.35">
      <c r="B12754" s="42"/>
      <c r="C12754" s="2"/>
      <c r="E12754" s="2"/>
    </row>
    <row r="12755" spans="2:5" x14ac:dyDescent="0.35">
      <c r="B12755" s="42"/>
      <c r="C12755" s="2"/>
      <c r="E12755" s="2"/>
    </row>
    <row r="12756" spans="2:5" x14ac:dyDescent="0.35">
      <c r="B12756" s="42"/>
      <c r="C12756" s="2"/>
      <c r="E12756" s="2"/>
    </row>
    <row r="12757" spans="2:5" x14ac:dyDescent="0.35">
      <c r="B12757" s="42"/>
      <c r="C12757" s="2"/>
      <c r="E12757" s="2"/>
    </row>
    <row r="12758" spans="2:5" x14ac:dyDescent="0.35">
      <c r="B12758" s="42"/>
      <c r="C12758" s="2"/>
      <c r="E12758" s="2"/>
    </row>
    <row r="12759" spans="2:5" x14ac:dyDescent="0.35">
      <c r="B12759" s="42"/>
      <c r="C12759" s="2"/>
      <c r="E12759" s="2"/>
    </row>
    <row r="12760" spans="2:5" x14ac:dyDescent="0.35">
      <c r="B12760" s="42"/>
      <c r="C12760" s="2"/>
      <c r="E12760" s="2"/>
    </row>
    <row r="12761" spans="2:5" x14ac:dyDescent="0.35">
      <c r="B12761" s="42"/>
      <c r="C12761" s="2"/>
      <c r="E12761" s="2"/>
    </row>
    <row r="12762" spans="2:5" x14ac:dyDescent="0.35">
      <c r="B12762" s="42"/>
      <c r="C12762" s="2"/>
      <c r="E12762" s="2"/>
    </row>
    <row r="12763" spans="2:5" x14ac:dyDescent="0.35">
      <c r="B12763" s="42"/>
      <c r="C12763" s="2"/>
      <c r="E12763" s="2"/>
    </row>
    <row r="12764" spans="2:5" x14ac:dyDescent="0.35">
      <c r="B12764" s="42"/>
      <c r="C12764" s="2"/>
      <c r="E12764" s="2"/>
    </row>
    <row r="12765" spans="2:5" x14ac:dyDescent="0.35">
      <c r="B12765" s="42"/>
      <c r="C12765" s="2"/>
      <c r="E12765" s="2"/>
    </row>
    <row r="12766" spans="2:5" x14ac:dyDescent="0.35">
      <c r="B12766" s="42"/>
      <c r="C12766" s="2"/>
      <c r="E12766" s="2"/>
    </row>
    <row r="12767" spans="2:5" x14ac:dyDescent="0.35">
      <c r="B12767" s="42"/>
      <c r="C12767" s="2"/>
      <c r="E12767" s="2"/>
    </row>
    <row r="12768" spans="2:5" x14ac:dyDescent="0.35">
      <c r="B12768" s="42"/>
      <c r="C12768" s="2"/>
      <c r="E12768" s="2"/>
    </row>
    <row r="12769" spans="2:5" x14ac:dyDescent="0.35">
      <c r="B12769" s="42"/>
      <c r="C12769" s="2"/>
      <c r="E12769" s="2"/>
    </row>
    <row r="12770" spans="2:5" x14ac:dyDescent="0.35">
      <c r="B12770" s="42"/>
      <c r="C12770" s="2"/>
      <c r="E12770" s="2"/>
    </row>
    <row r="12771" spans="2:5" x14ac:dyDescent="0.35">
      <c r="B12771" s="42"/>
      <c r="C12771" s="2"/>
      <c r="E12771" s="2"/>
    </row>
    <row r="12772" spans="2:5" x14ac:dyDescent="0.35">
      <c r="B12772" s="42"/>
      <c r="C12772" s="2"/>
      <c r="E12772" s="2"/>
    </row>
    <row r="12773" spans="2:5" x14ac:dyDescent="0.35">
      <c r="B12773" s="42"/>
      <c r="C12773" s="2"/>
      <c r="E12773" s="2"/>
    </row>
    <row r="12774" spans="2:5" x14ac:dyDescent="0.35">
      <c r="B12774" s="42"/>
      <c r="C12774" s="2"/>
      <c r="E12774" s="2"/>
    </row>
    <row r="12775" spans="2:5" x14ac:dyDescent="0.35">
      <c r="B12775" s="42"/>
      <c r="C12775" s="2"/>
      <c r="E12775" s="2"/>
    </row>
    <row r="12776" spans="2:5" x14ac:dyDescent="0.35">
      <c r="B12776" s="42"/>
      <c r="C12776" s="2"/>
      <c r="E12776" s="2"/>
    </row>
    <row r="12777" spans="2:5" x14ac:dyDescent="0.35">
      <c r="B12777" s="42"/>
      <c r="C12777" s="2"/>
      <c r="E12777" s="2"/>
    </row>
    <row r="12778" spans="2:5" x14ac:dyDescent="0.35">
      <c r="B12778" s="42"/>
      <c r="C12778" s="2"/>
      <c r="E12778" s="2"/>
    </row>
    <row r="12779" spans="2:5" x14ac:dyDescent="0.35">
      <c r="B12779" s="42"/>
      <c r="C12779" s="2"/>
      <c r="E12779" s="2"/>
    </row>
    <row r="12780" spans="2:5" x14ac:dyDescent="0.35">
      <c r="B12780" s="42"/>
      <c r="C12780" s="2"/>
      <c r="E12780" s="2"/>
    </row>
    <row r="12781" spans="2:5" x14ac:dyDescent="0.35">
      <c r="B12781" s="42"/>
      <c r="C12781" s="2"/>
      <c r="E12781" s="2"/>
    </row>
    <row r="12782" spans="2:5" x14ac:dyDescent="0.35">
      <c r="B12782" s="42"/>
      <c r="C12782" s="2"/>
      <c r="E12782" s="2"/>
    </row>
    <row r="12783" spans="2:5" x14ac:dyDescent="0.35">
      <c r="B12783" s="42"/>
      <c r="C12783" s="2"/>
      <c r="E12783" s="2"/>
    </row>
    <row r="12784" spans="2:5" x14ac:dyDescent="0.35">
      <c r="B12784" s="42"/>
      <c r="C12784" s="2"/>
      <c r="E12784" s="2"/>
    </row>
    <row r="12785" spans="2:5" x14ac:dyDescent="0.35">
      <c r="B12785" s="42"/>
      <c r="C12785" s="2"/>
      <c r="E12785" s="2"/>
    </row>
    <row r="12786" spans="2:5" x14ac:dyDescent="0.35">
      <c r="B12786" s="42"/>
      <c r="C12786" s="2"/>
      <c r="E12786" s="2"/>
    </row>
    <row r="12787" spans="2:5" x14ac:dyDescent="0.35">
      <c r="B12787" s="42"/>
      <c r="C12787" s="2"/>
      <c r="E12787" s="2"/>
    </row>
    <row r="12788" spans="2:5" x14ac:dyDescent="0.35">
      <c r="B12788" s="42"/>
      <c r="C12788" s="2"/>
      <c r="E12788" s="2"/>
    </row>
    <row r="12789" spans="2:5" x14ac:dyDescent="0.35">
      <c r="B12789" s="42"/>
      <c r="C12789" s="2"/>
      <c r="E12789" s="2"/>
    </row>
    <row r="12790" spans="2:5" x14ac:dyDescent="0.35">
      <c r="B12790" s="42"/>
      <c r="C12790" s="2"/>
      <c r="E12790" s="2"/>
    </row>
    <row r="12791" spans="2:5" x14ac:dyDescent="0.35">
      <c r="B12791" s="42"/>
      <c r="C12791" s="2"/>
      <c r="E12791" s="2"/>
    </row>
    <row r="12792" spans="2:5" x14ac:dyDescent="0.35">
      <c r="B12792" s="42"/>
      <c r="C12792" s="2"/>
      <c r="E12792" s="2"/>
    </row>
    <row r="12793" spans="2:5" x14ac:dyDescent="0.35">
      <c r="B12793" s="42"/>
      <c r="C12793" s="2"/>
      <c r="E12793" s="2"/>
    </row>
    <row r="12794" spans="2:5" x14ac:dyDescent="0.35">
      <c r="B12794" s="42"/>
      <c r="C12794" s="2"/>
      <c r="E12794" s="2"/>
    </row>
    <row r="12795" spans="2:5" x14ac:dyDescent="0.35">
      <c r="B12795" s="42"/>
      <c r="C12795" s="2"/>
      <c r="E12795" s="2"/>
    </row>
    <row r="12796" spans="2:5" x14ac:dyDescent="0.35">
      <c r="B12796" s="42"/>
      <c r="C12796" s="2"/>
      <c r="E12796" s="2"/>
    </row>
    <row r="12797" spans="2:5" x14ac:dyDescent="0.35">
      <c r="B12797" s="42"/>
      <c r="C12797" s="2"/>
      <c r="E12797" s="2"/>
    </row>
    <row r="12798" spans="2:5" x14ac:dyDescent="0.35">
      <c r="B12798" s="42"/>
      <c r="C12798" s="2"/>
      <c r="E12798" s="2"/>
    </row>
    <row r="12799" spans="2:5" x14ac:dyDescent="0.35">
      <c r="B12799" s="42"/>
      <c r="C12799" s="2"/>
      <c r="E12799" s="2"/>
    </row>
    <row r="12800" spans="2:5" x14ac:dyDescent="0.35">
      <c r="B12800" s="42"/>
      <c r="C12800" s="2"/>
      <c r="E12800" s="2"/>
    </row>
    <row r="12801" spans="2:5" x14ac:dyDescent="0.35">
      <c r="B12801" s="42"/>
      <c r="C12801" s="2"/>
      <c r="E12801" s="2"/>
    </row>
    <row r="12802" spans="2:5" x14ac:dyDescent="0.35">
      <c r="B12802" s="42"/>
      <c r="C12802" s="2"/>
      <c r="E12802" s="2"/>
    </row>
    <row r="12803" spans="2:5" x14ac:dyDescent="0.35">
      <c r="B12803" s="42"/>
      <c r="C12803" s="2"/>
      <c r="E12803" s="2"/>
    </row>
    <row r="12804" spans="2:5" x14ac:dyDescent="0.35">
      <c r="B12804" s="42"/>
      <c r="C12804" s="2"/>
      <c r="E12804" s="2"/>
    </row>
    <row r="12805" spans="2:5" x14ac:dyDescent="0.35">
      <c r="B12805" s="42"/>
      <c r="C12805" s="2"/>
      <c r="E12805" s="2"/>
    </row>
    <row r="12806" spans="2:5" x14ac:dyDescent="0.35">
      <c r="B12806" s="42"/>
      <c r="C12806" s="2"/>
      <c r="E12806" s="2"/>
    </row>
    <row r="12807" spans="2:5" x14ac:dyDescent="0.35">
      <c r="B12807" s="42"/>
      <c r="C12807" s="2"/>
      <c r="E12807" s="2"/>
    </row>
    <row r="12808" spans="2:5" x14ac:dyDescent="0.35">
      <c r="B12808" s="42"/>
      <c r="C12808" s="2"/>
      <c r="E12808" s="2"/>
    </row>
    <row r="12809" spans="2:5" x14ac:dyDescent="0.35">
      <c r="B12809" s="42"/>
      <c r="C12809" s="2"/>
      <c r="E12809" s="2"/>
    </row>
    <row r="12810" spans="2:5" x14ac:dyDescent="0.35">
      <c r="B12810" s="42"/>
      <c r="C12810" s="2"/>
      <c r="E12810" s="2"/>
    </row>
    <row r="12811" spans="2:5" x14ac:dyDescent="0.35">
      <c r="B12811" s="42"/>
      <c r="C12811" s="2"/>
      <c r="E12811" s="2"/>
    </row>
    <row r="12812" spans="2:5" x14ac:dyDescent="0.35">
      <c r="B12812" s="42"/>
      <c r="C12812" s="2"/>
      <c r="E12812" s="2"/>
    </row>
    <row r="12813" spans="2:5" x14ac:dyDescent="0.35">
      <c r="B12813" s="42"/>
      <c r="C12813" s="2"/>
      <c r="E12813" s="2"/>
    </row>
    <row r="12814" spans="2:5" x14ac:dyDescent="0.35">
      <c r="B12814" s="42"/>
      <c r="C12814" s="2"/>
      <c r="E12814" s="2"/>
    </row>
    <row r="12815" spans="2:5" x14ac:dyDescent="0.35">
      <c r="B12815" s="42"/>
      <c r="C12815" s="2"/>
      <c r="E12815" s="2"/>
    </row>
    <row r="12816" spans="2:5" x14ac:dyDescent="0.35">
      <c r="B12816" s="42"/>
      <c r="C12816" s="2"/>
      <c r="E12816" s="2"/>
    </row>
    <row r="12817" spans="2:5" x14ac:dyDescent="0.35">
      <c r="B12817" s="42"/>
      <c r="C12817" s="2"/>
      <c r="E12817" s="2"/>
    </row>
    <row r="12818" spans="2:5" x14ac:dyDescent="0.35">
      <c r="B12818" s="42"/>
      <c r="C12818" s="2"/>
      <c r="E12818" s="2"/>
    </row>
    <row r="12819" spans="2:5" x14ac:dyDescent="0.35">
      <c r="B12819" s="42"/>
      <c r="C12819" s="2"/>
      <c r="E12819" s="2"/>
    </row>
    <row r="12820" spans="2:5" x14ac:dyDescent="0.35">
      <c r="B12820" s="42"/>
      <c r="C12820" s="2"/>
      <c r="E12820" s="2"/>
    </row>
    <row r="12821" spans="2:5" x14ac:dyDescent="0.35">
      <c r="B12821" s="42"/>
      <c r="C12821" s="2"/>
      <c r="E12821" s="2"/>
    </row>
    <row r="12822" spans="2:5" x14ac:dyDescent="0.35">
      <c r="B12822" s="42"/>
      <c r="C12822" s="2"/>
      <c r="E12822" s="2"/>
    </row>
    <row r="12823" spans="2:5" x14ac:dyDescent="0.35">
      <c r="B12823" s="42"/>
      <c r="C12823" s="2"/>
      <c r="E12823" s="2"/>
    </row>
    <row r="12824" spans="2:5" x14ac:dyDescent="0.35">
      <c r="B12824" s="42"/>
      <c r="C12824" s="2"/>
      <c r="E12824" s="2"/>
    </row>
    <row r="12825" spans="2:5" x14ac:dyDescent="0.35">
      <c r="B12825" s="42"/>
      <c r="C12825" s="2"/>
      <c r="E12825" s="2"/>
    </row>
    <row r="12826" spans="2:5" x14ac:dyDescent="0.35">
      <c r="B12826" s="42"/>
      <c r="C12826" s="2"/>
      <c r="E12826" s="2"/>
    </row>
    <row r="12827" spans="2:5" x14ac:dyDescent="0.35">
      <c r="B12827" s="42"/>
      <c r="C12827" s="2"/>
      <c r="E12827" s="2"/>
    </row>
    <row r="12828" spans="2:5" x14ac:dyDescent="0.35">
      <c r="B12828" s="42"/>
      <c r="C12828" s="2"/>
      <c r="E12828" s="2"/>
    </row>
    <row r="12829" spans="2:5" x14ac:dyDescent="0.35">
      <c r="B12829" s="42"/>
      <c r="C12829" s="2"/>
      <c r="E12829" s="2"/>
    </row>
    <row r="12830" spans="2:5" x14ac:dyDescent="0.35">
      <c r="B12830" s="42"/>
      <c r="C12830" s="2"/>
      <c r="E12830" s="2"/>
    </row>
    <row r="12831" spans="2:5" x14ac:dyDescent="0.35">
      <c r="B12831" s="42"/>
      <c r="C12831" s="2"/>
      <c r="E12831" s="2"/>
    </row>
    <row r="12832" spans="2:5" x14ac:dyDescent="0.35">
      <c r="B12832" s="42"/>
      <c r="C12832" s="2"/>
      <c r="E12832" s="2"/>
    </row>
    <row r="12833" spans="2:5" x14ac:dyDescent="0.35">
      <c r="B12833" s="42"/>
      <c r="C12833" s="2"/>
      <c r="E12833" s="2"/>
    </row>
    <row r="12834" spans="2:5" x14ac:dyDescent="0.35">
      <c r="B12834" s="42"/>
      <c r="C12834" s="2"/>
      <c r="E12834" s="2"/>
    </row>
    <row r="12835" spans="2:5" x14ac:dyDescent="0.35">
      <c r="B12835" s="42"/>
      <c r="C12835" s="2"/>
      <c r="E12835" s="2"/>
    </row>
    <row r="12836" spans="2:5" x14ac:dyDescent="0.35">
      <c r="B12836" s="42"/>
      <c r="C12836" s="2"/>
      <c r="E12836" s="2"/>
    </row>
    <row r="12837" spans="2:5" x14ac:dyDescent="0.35">
      <c r="B12837" s="42"/>
      <c r="C12837" s="2"/>
      <c r="E12837" s="2"/>
    </row>
    <row r="12838" spans="2:5" x14ac:dyDescent="0.35">
      <c r="B12838" s="42"/>
      <c r="C12838" s="2"/>
      <c r="E12838" s="2"/>
    </row>
    <row r="12839" spans="2:5" x14ac:dyDescent="0.35">
      <c r="B12839" s="42"/>
      <c r="C12839" s="2"/>
      <c r="E12839" s="2"/>
    </row>
    <row r="12840" spans="2:5" x14ac:dyDescent="0.35">
      <c r="B12840" s="42"/>
      <c r="C12840" s="2"/>
      <c r="E12840" s="2"/>
    </row>
    <row r="12841" spans="2:5" x14ac:dyDescent="0.35">
      <c r="B12841" s="42"/>
      <c r="C12841" s="2"/>
      <c r="E12841" s="2"/>
    </row>
    <row r="12842" spans="2:5" x14ac:dyDescent="0.35">
      <c r="B12842" s="42"/>
      <c r="C12842" s="2"/>
      <c r="E12842" s="2"/>
    </row>
    <row r="12843" spans="2:5" x14ac:dyDescent="0.35">
      <c r="B12843" s="42"/>
      <c r="C12843" s="2"/>
      <c r="E12843" s="2"/>
    </row>
    <row r="12844" spans="2:5" x14ac:dyDescent="0.35">
      <c r="B12844" s="42"/>
      <c r="C12844" s="2"/>
      <c r="E12844" s="2"/>
    </row>
    <row r="12845" spans="2:5" x14ac:dyDescent="0.35">
      <c r="B12845" s="42"/>
      <c r="C12845" s="2"/>
      <c r="E12845" s="2"/>
    </row>
    <row r="12846" spans="2:5" x14ac:dyDescent="0.35">
      <c r="B12846" s="42"/>
      <c r="C12846" s="2"/>
      <c r="E12846" s="2"/>
    </row>
    <row r="12847" spans="2:5" x14ac:dyDescent="0.35">
      <c r="B12847" s="42"/>
      <c r="C12847" s="2"/>
      <c r="E12847" s="2"/>
    </row>
    <row r="12848" spans="2:5" x14ac:dyDescent="0.35">
      <c r="B12848" s="42"/>
      <c r="C12848" s="2"/>
      <c r="E12848" s="2"/>
    </row>
    <row r="12849" spans="2:5" x14ac:dyDescent="0.35">
      <c r="B12849" s="42"/>
      <c r="C12849" s="2"/>
      <c r="E12849" s="2"/>
    </row>
    <row r="12850" spans="2:5" x14ac:dyDescent="0.35">
      <c r="B12850" s="42"/>
      <c r="C12850" s="2"/>
      <c r="E12850" s="2"/>
    </row>
    <row r="12851" spans="2:5" x14ac:dyDescent="0.35">
      <c r="B12851" s="42"/>
      <c r="C12851" s="2"/>
      <c r="E12851" s="2"/>
    </row>
    <row r="12852" spans="2:5" x14ac:dyDescent="0.35">
      <c r="B12852" s="42"/>
      <c r="C12852" s="2"/>
      <c r="E12852" s="2"/>
    </row>
    <row r="12853" spans="2:5" x14ac:dyDescent="0.35">
      <c r="B12853" s="42"/>
      <c r="C12853" s="2"/>
      <c r="E12853" s="2"/>
    </row>
    <row r="12854" spans="2:5" x14ac:dyDescent="0.35">
      <c r="B12854" s="42"/>
      <c r="C12854" s="2"/>
      <c r="E12854" s="2"/>
    </row>
    <row r="12855" spans="2:5" x14ac:dyDescent="0.35">
      <c r="B12855" s="42"/>
      <c r="C12855" s="2"/>
      <c r="E12855" s="2"/>
    </row>
    <row r="12856" spans="2:5" x14ac:dyDescent="0.35">
      <c r="B12856" s="42"/>
      <c r="C12856" s="2"/>
      <c r="E12856" s="2"/>
    </row>
    <row r="12857" spans="2:5" x14ac:dyDescent="0.35">
      <c r="B12857" s="42"/>
      <c r="C12857" s="2"/>
      <c r="E12857" s="2"/>
    </row>
    <row r="12858" spans="2:5" x14ac:dyDescent="0.35">
      <c r="B12858" s="42"/>
      <c r="C12858" s="2"/>
      <c r="E12858" s="2"/>
    </row>
    <row r="12859" spans="2:5" x14ac:dyDescent="0.35">
      <c r="B12859" s="42"/>
      <c r="C12859" s="2"/>
      <c r="E12859" s="2"/>
    </row>
    <row r="12860" spans="2:5" x14ac:dyDescent="0.35">
      <c r="B12860" s="42"/>
      <c r="C12860" s="2"/>
      <c r="E12860" s="2"/>
    </row>
    <row r="12861" spans="2:5" x14ac:dyDescent="0.35">
      <c r="B12861" s="42"/>
      <c r="C12861" s="2"/>
      <c r="E12861" s="2"/>
    </row>
    <row r="12862" spans="2:5" x14ac:dyDescent="0.35">
      <c r="B12862" s="42"/>
      <c r="C12862" s="2"/>
      <c r="E12862" s="2"/>
    </row>
    <row r="12863" spans="2:5" x14ac:dyDescent="0.35">
      <c r="B12863" s="42"/>
      <c r="C12863" s="2"/>
      <c r="E12863" s="2"/>
    </row>
    <row r="12864" spans="2:5" x14ac:dyDescent="0.35">
      <c r="B12864" s="42"/>
      <c r="C12864" s="2"/>
      <c r="E12864" s="2"/>
    </row>
    <row r="12865" spans="2:5" x14ac:dyDescent="0.35">
      <c r="B12865" s="42"/>
      <c r="C12865" s="2"/>
      <c r="E12865" s="2"/>
    </row>
    <row r="12866" spans="2:5" x14ac:dyDescent="0.35">
      <c r="B12866" s="42"/>
      <c r="C12866" s="2"/>
      <c r="E12866" s="2"/>
    </row>
    <row r="12867" spans="2:5" x14ac:dyDescent="0.35">
      <c r="B12867" s="42"/>
      <c r="C12867" s="2"/>
      <c r="E12867" s="2"/>
    </row>
    <row r="12868" spans="2:5" x14ac:dyDescent="0.35">
      <c r="B12868" s="42"/>
      <c r="C12868" s="2"/>
      <c r="E12868" s="2"/>
    </row>
    <row r="12869" spans="2:5" x14ac:dyDescent="0.35">
      <c r="B12869" s="42"/>
      <c r="C12869" s="2"/>
      <c r="E12869" s="2"/>
    </row>
    <row r="12870" spans="2:5" x14ac:dyDescent="0.35">
      <c r="B12870" s="42"/>
      <c r="C12870" s="2"/>
      <c r="E12870" s="2"/>
    </row>
    <row r="12871" spans="2:5" x14ac:dyDescent="0.35">
      <c r="B12871" s="42"/>
      <c r="C12871" s="2"/>
      <c r="E12871" s="2"/>
    </row>
    <row r="12872" spans="2:5" x14ac:dyDescent="0.35">
      <c r="B12872" s="42"/>
      <c r="C12872" s="2"/>
      <c r="E12872" s="2"/>
    </row>
    <row r="12873" spans="2:5" x14ac:dyDescent="0.35">
      <c r="B12873" s="42"/>
      <c r="C12873" s="2"/>
      <c r="E12873" s="2"/>
    </row>
    <row r="12874" spans="2:5" x14ac:dyDescent="0.35">
      <c r="B12874" s="42"/>
      <c r="C12874" s="2"/>
      <c r="E12874" s="2"/>
    </row>
    <row r="12875" spans="2:5" x14ac:dyDescent="0.35">
      <c r="B12875" s="42"/>
      <c r="C12875" s="2"/>
      <c r="E12875" s="2"/>
    </row>
    <row r="12876" spans="2:5" x14ac:dyDescent="0.35">
      <c r="B12876" s="42"/>
      <c r="C12876" s="2"/>
      <c r="E12876" s="2"/>
    </row>
    <row r="12877" spans="2:5" x14ac:dyDescent="0.35">
      <c r="B12877" s="42"/>
      <c r="C12877" s="2"/>
      <c r="E12877" s="2"/>
    </row>
    <row r="12878" spans="2:5" x14ac:dyDescent="0.35">
      <c r="B12878" s="42"/>
      <c r="C12878" s="2"/>
      <c r="E12878" s="2"/>
    </row>
    <row r="12879" spans="2:5" x14ac:dyDescent="0.35">
      <c r="B12879" s="42"/>
      <c r="C12879" s="2"/>
      <c r="E12879" s="2"/>
    </row>
    <row r="12880" spans="2:5" x14ac:dyDescent="0.35">
      <c r="B12880" s="42"/>
      <c r="C12880" s="2"/>
      <c r="E12880" s="2"/>
    </row>
    <row r="12881" spans="2:5" x14ac:dyDescent="0.35">
      <c r="B12881" s="42"/>
      <c r="C12881" s="2"/>
      <c r="E12881" s="2"/>
    </row>
    <row r="12882" spans="2:5" x14ac:dyDescent="0.35">
      <c r="B12882" s="42"/>
      <c r="C12882" s="2"/>
      <c r="E12882" s="2"/>
    </row>
    <row r="12883" spans="2:5" x14ac:dyDescent="0.35">
      <c r="B12883" s="42"/>
      <c r="C12883" s="2"/>
      <c r="E12883" s="2"/>
    </row>
    <row r="12884" spans="2:5" x14ac:dyDescent="0.35">
      <c r="B12884" s="42"/>
      <c r="C12884" s="2"/>
      <c r="E12884" s="2"/>
    </row>
    <row r="12885" spans="2:5" x14ac:dyDescent="0.35">
      <c r="B12885" s="42"/>
      <c r="C12885" s="2"/>
      <c r="E12885" s="2"/>
    </row>
    <row r="12886" spans="2:5" x14ac:dyDescent="0.35">
      <c r="B12886" s="42"/>
      <c r="C12886" s="2"/>
      <c r="E12886" s="2"/>
    </row>
    <row r="12887" spans="2:5" x14ac:dyDescent="0.35">
      <c r="B12887" s="42"/>
      <c r="C12887" s="2"/>
      <c r="E12887" s="2"/>
    </row>
    <row r="12888" spans="2:5" x14ac:dyDescent="0.35">
      <c r="B12888" s="42"/>
      <c r="C12888" s="2"/>
      <c r="E12888" s="2"/>
    </row>
    <row r="12889" spans="2:5" x14ac:dyDescent="0.35">
      <c r="B12889" s="42"/>
      <c r="C12889" s="2"/>
      <c r="E12889" s="2"/>
    </row>
    <row r="12890" spans="2:5" x14ac:dyDescent="0.35">
      <c r="B12890" s="42"/>
      <c r="C12890" s="2"/>
      <c r="E12890" s="2"/>
    </row>
    <row r="12891" spans="2:5" x14ac:dyDescent="0.35">
      <c r="B12891" s="42"/>
      <c r="C12891" s="2"/>
      <c r="E12891" s="2"/>
    </row>
    <row r="12892" spans="2:5" x14ac:dyDescent="0.35">
      <c r="B12892" s="42"/>
      <c r="C12892" s="2"/>
      <c r="E12892" s="2"/>
    </row>
    <row r="12893" spans="2:5" x14ac:dyDescent="0.35">
      <c r="B12893" s="42"/>
      <c r="C12893" s="2"/>
      <c r="E12893" s="2"/>
    </row>
    <row r="12894" spans="2:5" x14ac:dyDescent="0.35">
      <c r="B12894" s="42"/>
      <c r="C12894" s="2"/>
      <c r="E12894" s="2"/>
    </row>
    <row r="12895" spans="2:5" x14ac:dyDescent="0.35">
      <c r="B12895" s="42"/>
      <c r="C12895" s="2"/>
      <c r="E12895" s="2"/>
    </row>
    <row r="12896" spans="2:5" x14ac:dyDescent="0.35">
      <c r="B12896" s="42"/>
      <c r="C12896" s="2"/>
      <c r="E12896" s="2"/>
    </row>
    <row r="12897" spans="2:5" x14ac:dyDescent="0.35">
      <c r="B12897" s="42"/>
      <c r="C12897" s="2"/>
      <c r="E12897" s="2"/>
    </row>
    <row r="12898" spans="2:5" x14ac:dyDescent="0.35">
      <c r="B12898" s="42"/>
      <c r="C12898" s="2"/>
      <c r="E12898" s="2"/>
    </row>
    <row r="12899" spans="2:5" x14ac:dyDescent="0.35">
      <c r="B12899" s="42"/>
      <c r="C12899" s="2"/>
      <c r="E12899" s="2"/>
    </row>
    <row r="12900" spans="2:5" x14ac:dyDescent="0.35">
      <c r="B12900" s="42"/>
      <c r="C12900" s="2"/>
      <c r="E12900" s="2"/>
    </row>
    <row r="12901" spans="2:5" x14ac:dyDescent="0.35">
      <c r="B12901" s="42"/>
      <c r="C12901" s="2"/>
      <c r="E12901" s="2"/>
    </row>
    <row r="12902" spans="2:5" x14ac:dyDescent="0.35">
      <c r="B12902" s="42"/>
      <c r="C12902" s="2"/>
      <c r="E12902" s="2"/>
    </row>
    <row r="12903" spans="2:5" x14ac:dyDescent="0.35">
      <c r="B12903" s="42"/>
      <c r="C12903" s="2"/>
      <c r="E12903" s="2"/>
    </row>
    <row r="12904" spans="2:5" x14ac:dyDescent="0.35">
      <c r="B12904" s="42"/>
      <c r="C12904" s="2"/>
      <c r="E12904" s="2"/>
    </row>
    <row r="12905" spans="2:5" x14ac:dyDescent="0.35">
      <c r="B12905" s="42"/>
      <c r="C12905" s="2"/>
      <c r="E12905" s="2"/>
    </row>
    <row r="12906" spans="2:5" x14ac:dyDescent="0.35">
      <c r="B12906" s="42"/>
      <c r="C12906" s="2"/>
      <c r="E12906" s="2"/>
    </row>
    <row r="12907" spans="2:5" x14ac:dyDescent="0.35">
      <c r="B12907" s="42"/>
      <c r="C12907" s="2"/>
      <c r="E12907" s="2"/>
    </row>
    <row r="12908" spans="2:5" x14ac:dyDescent="0.35">
      <c r="B12908" s="42"/>
      <c r="C12908" s="2"/>
      <c r="E12908" s="2"/>
    </row>
    <row r="12909" spans="2:5" x14ac:dyDescent="0.35">
      <c r="B12909" s="42"/>
      <c r="C12909" s="2"/>
      <c r="E12909" s="2"/>
    </row>
    <row r="12910" spans="2:5" x14ac:dyDescent="0.35">
      <c r="B12910" s="42"/>
      <c r="C12910" s="2"/>
      <c r="E12910" s="2"/>
    </row>
    <row r="12911" spans="2:5" x14ac:dyDescent="0.35">
      <c r="B12911" s="42"/>
      <c r="C12911" s="2"/>
      <c r="E12911" s="2"/>
    </row>
    <row r="12912" spans="2:5" x14ac:dyDescent="0.35">
      <c r="B12912" s="42"/>
      <c r="C12912" s="2"/>
      <c r="E12912" s="2"/>
    </row>
    <row r="12913" spans="2:5" x14ac:dyDescent="0.35">
      <c r="B12913" s="42"/>
      <c r="C12913" s="2"/>
      <c r="E12913" s="2"/>
    </row>
    <row r="12914" spans="2:5" x14ac:dyDescent="0.35">
      <c r="B12914" s="42"/>
      <c r="C12914" s="2"/>
      <c r="E12914" s="2"/>
    </row>
    <row r="12915" spans="2:5" x14ac:dyDescent="0.35">
      <c r="B12915" s="42"/>
      <c r="C12915" s="2"/>
      <c r="E12915" s="2"/>
    </row>
    <row r="12916" spans="2:5" x14ac:dyDescent="0.35">
      <c r="B12916" s="42"/>
      <c r="C12916" s="2"/>
      <c r="E12916" s="2"/>
    </row>
    <row r="12917" spans="2:5" x14ac:dyDescent="0.35">
      <c r="B12917" s="42"/>
      <c r="C12917" s="2"/>
      <c r="E12917" s="2"/>
    </row>
    <row r="12918" spans="2:5" x14ac:dyDescent="0.35">
      <c r="B12918" s="42"/>
      <c r="C12918" s="2"/>
      <c r="E12918" s="2"/>
    </row>
    <row r="12919" spans="2:5" x14ac:dyDescent="0.35">
      <c r="B12919" s="42"/>
      <c r="C12919" s="2"/>
      <c r="E12919" s="2"/>
    </row>
    <row r="12920" spans="2:5" x14ac:dyDescent="0.35">
      <c r="B12920" s="42"/>
      <c r="C12920" s="2"/>
      <c r="E12920" s="2"/>
    </row>
    <row r="12921" spans="2:5" x14ac:dyDescent="0.35">
      <c r="B12921" s="42"/>
      <c r="C12921" s="2"/>
      <c r="E12921" s="2"/>
    </row>
    <row r="12922" spans="2:5" x14ac:dyDescent="0.35">
      <c r="B12922" s="42"/>
      <c r="C12922" s="2"/>
      <c r="E12922" s="2"/>
    </row>
    <row r="12923" spans="2:5" x14ac:dyDescent="0.35">
      <c r="B12923" s="42"/>
      <c r="C12923" s="2"/>
      <c r="E12923" s="2"/>
    </row>
    <row r="12924" spans="2:5" x14ac:dyDescent="0.35">
      <c r="B12924" s="42"/>
      <c r="C12924" s="2"/>
      <c r="E12924" s="2"/>
    </row>
    <row r="12925" spans="2:5" x14ac:dyDescent="0.35">
      <c r="B12925" s="42"/>
      <c r="C12925" s="2"/>
      <c r="E12925" s="2"/>
    </row>
    <row r="12926" spans="2:5" x14ac:dyDescent="0.35">
      <c r="B12926" s="42"/>
      <c r="C12926" s="2"/>
      <c r="E12926" s="2"/>
    </row>
    <row r="12927" spans="2:5" x14ac:dyDescent="0.35">
      <c r="B12927" s="42"/>
      <c r="C12927" s="2"/>
      <c r="E12927" s="2"/>
    </row>
    <row r="12928" spans="2:5" x14ac:dyDescent="0.35">
      <c r="B12928" s="42"/>
      <c r="C12928" s="2"/>
      <c r="E12928" s="2"/>
    </row>
    <row r="12929" spans="2:5" x14ac:dyDescent="0.35">
      <c r="B12929" s="42"/>
      <c r="C12929" s="2"/>
      <c r="E12929" s="2"/>
    </row>
    <row r="12930" spans="2:5" x14ac:dyDescent="0.35">
      <c r="B12930" s="42"/>
      <c r="C12930" s="2"/>
      <c r="E12930" s="2"/>
    </row>
    <row r="12931" spans="2:5" x14ac:dyDescent="0.35">
      <c r="B12931" s="42"/>
      <c r="C12931" s="2"/>
      <c r="E12931" s="2"/>
    </row>
    <row r="12932" spans="2:5" x14ac:dyDescent="0.35">
      <c r="B12932" s="42"/>
      <c r="C12932" s="2"/>
      <c r="E12932" s="2"/>
    </row>
    <row r="12933" spans="2:5" x14ac:dyDescent="0.35">
      <c r="B12933" s="42"/>
      <c r="C12933" s="2"/>
      <c r="E12933" s="2"/>
    </row>
    <row r="12934" spans="2:5" x14ac:dyDescent="0.35">
      <c r="B12934" s="42"/>
      <c r="C12934" s="2"/>
      <c r="E12934" s="2"/>
    </row>
    <row r="12935" spans="2:5" x14ac:dyDescent="0.35">
      <c r="B12935" s="42"/>
      <c r="C12935" s="2"/>
      <c r="E12935" s="2"/>
    </row>
    <row r="12936" spans="2:5" x14ac:dyDescent="0.35">
      <c r="B12936" s="42"/>
      <c r="C12936" s="2"/>
      <c r="E12936" s="2"/>
    </row>
    <row r="12937" spans="2:5" x14ac:dyDescent="0.35">
      <c r="B12937" s="42"/>
      <c r="C12937" s="2"/>
      <c r="E12937" s="2"/>
    </row>
    <row r="12938" spans="2:5" x14ac:dyDescent="0.35">
      <c r="B12938" s="42"/>
      <c r="C12938" s="2"/>
      <c r="E12938" s="2"/>
    </row>
    <row r="12939" spans="2:5" x14ac:dyDescent="0.35">
      <c r="B12939" s="42"/>
      <c r="C12939" s="2"/>
      <c r="E12939" s="2"/>
    </row>
    <row r="12940" spans="2:5" x14ac:dyDescent="0.35">
      <c r="B12940" s="42"/>
      <c r="C12940" s="2"/>
      <c r="E12940" s="2"/>
    </row>
    <row r="12941" spans="2:5" x14ac:dyDescent="0.35">
      <c r="B12941" s="42"/>
      <c r="C12941" s="2"/>
      <c r="E12941" s="2"/>
    </row>
    <row r="12942" spans="2:5" x14ac:dyDescent="0.35">
      <c r="B12942" s="42"/>
      <c r="C12942" s="2"/>
      <c r="E12942" s="2"/>
    </row>
    <row r="12943" spans="2:5" x14ac:dyDescent="0.35">
      <c r="B12943" s="42"/>
      <c r="C12943" s="2"/>
      <c r="E12943" s="2"/>
    </row>
    <row r="12944" spans="2:5" x14ac:dyDescent="0.35">
      <c r="B12944" s="42"/>
      <c r="C12944" s="2"/>
      <c r="E12944" s="2"/>
    </row>
    <row r="12945" spans="2:5" x14ac:dyDescent="0.35">
      <c r="B12945" s="42"/>
      <c r="C12945" s="2"/>
      <c r="E12945" s="2"/>
    </row>
    <row r="12946" spans="2:5" x14ac:dyDescent="0.35">
      <c r="B12946" s="42"/>
      <c r="C12946" s="2"/>
      <c r="E12946" s="2"/>
    </row>
    <row r="12947" spans="2:5" x14ac:dyDescent="0.35">
      <c r="B12947" s="42"/>
      <c r="C12947" s="2"/>
      <c r="E12947" s="2"/>
    </row>
    <row r="12948" spans="2:5" x14ac:dyDescent="0.35">
      <c r="B12948" s="42"/>
      <c r="C12948" s="2"/>
      <c r="E12948" s="2"/>
    </row>
    <row r="12949" spans="2:5" x14ac:dyDescent="0.35">
      <c r="B12949" s="42"/>
      <c r="C12949" s="2"/>
      <c r="E12949" s="2"/>
    </row>
    <row r="12950" spans="2:5" x14ac:dyDescent="0.35">
      <c r="B12950" s="42"/>
      <c r="C12950" s="2"/>
      <c r="E12950" s="2"/>
    </row>
    <row r="12951" spans="2:5" x14ac:dyDescent="0.35">
      <c r="B12951" s="42"/>
      <c r="C12951" s="2"/>
      <c r="E12951" s="2"/>
    </row>
    <row r="12952" spans="2:5" x14ac:dyDescent="0.35">
      <c r="B12952" s="42"/>
      <c r="C12952" s="2"/>
      <c r="E12952" s="2"/>
    </row>
    <row r="12953" spans="2:5" x14ac:dyDescent="0.35">
      <c r="B12953" s="42"/>
      <c r="C12953" s="2"/>
      <c r="E12953" s="2"/>
    </row>
    <row r="12954" spans="2:5" x14ac:dyDescent="0.35">
      <c r="B12954" s="42"/>
      <c r="C12954" s="2"/>
      <c r="E12954" s="2"/>
    </row>
    <row r="12955" spans="2:5" x14ac:dyDescent="0.35">
      <c r="B12955" s="42"/>
      <c r="C12955" s="2"/>
      <c r="E12955" s="2"/>
    </row>
    <row r="12956" spans="2:5" x14ac:dyDescent="0.35">
      <c r="B12956" s="42"/>
      <c r="C12956" s="2"/>
      <c r="E12956" s="2"/>
    </row>
    <row r="12957" spans="2:5" x14ac:dyDescent="0.35">
      <c r="B12957" s="42"/>
      <c r="C12957" s="2"/>
      <c r="E12957" s="2"/>
    </row>
    <row r="12958" spans="2:5" x14ac:dyDescent="0.35">
      <c r="B12958" s="42"/>
      <c r="C12958" s="2"/>
      <c r="E12958" s="2"/>
    </row>
    <row r="12959" spans="2:5" x14ac:dyDescent="0.35">
      <c r="B12959" s="42"/>
      <c r="C12959" s="2"/>
      <c r="E12959" s="2"/>
    </row>
    <row r="12960" spans="2:5" x14ac:dyDescent="0.35">
      <c r="B12960" s="42"/>
      <c r="C12960" s="2"/>
      <c r="E12960" s="2"/>
    </row>
    <row r="12961" spans="2:5" x14ac:dyDescent="0.35">
      <c r="B12961" s="42"/>
      <c r="C12961" s="2"/>
      <c r="E12961" s="2"/>
    </row>
    <row r="12962" spans="2:5" x14ac:dyDescent="0.35">
      <c r="B12962" s="42"/>
      <c r="C12962" s="2"/>
      <c r="E12962" s="2"/>
    </row>
    <row r="12963" spans="2:5" x14ac:dyDescent="0.35">
      <c r="B12963" s="42"/>
      <c r="C12963" s="2"/>
      <c r="E12963" s="2"/>
    </row>
    <row r="12964" spans="2:5" x14ac:dyDescent="0.35">
      <c r="B12964" s="42"/>
      <c r="C12964" s="2"/>
      <c r="E12964" s="2"/>
    </row>
    <row r="12965" spans="2:5" x14ac:dyDescent="0.35">
      <c r="B12965" s="42"/>
      <c r="C12965" s="2"/>
      <c r="E12965" s="2"/>
    </row>
    <row r="12966" spans="2:5" x14ac:dyDescent="0.35">
      <c r="B12966" s="42"/>
      <c r="C12966" s="2"/>
      <c r="E12966" s="2"/>
    </row>
    <row r="12967" spans="2:5" x14ac:dyDescent="0.35">
      <c r="B12967" s="42"/>
      <c r="C12967" s="2"/>
      <c r="E12967" s="2"/>
    </row>
    <row r="12968" spans="2:5" x14ac:dyDescent="0.35">
      <c r="B12968" s="42"/>
      <c r="C12968" s="2"/>
      <c r="E12968" s="2"/>
    </row>
    <row r="12969" spans="2:5" x14ac:dyDescent="0.35">
      <c r="B12969" s="42"/>
      <c r="C12969" s="2"/>
      <c r="E12969" s="2"/>
    </row>
    <row r="12970" spans="2:5" x14ac:dyDescent="0.35">
      <c r="B12970" s="42"/>
      <c r="C12970" s="2"/>
      <c r="E12970" s="2"/>
    </row>
    <row r="12971" spans="2:5" x14ac:dyDescent="0.35">
      <c r="B12971" s="42"/>
      <c r="C12971" s="2"/>
      <c r="E12971" s="2"/>
    </row>
    <row r="12972" spans="2:5" x14ac:dyDescent="0.35">
      <c r="B12972" s="42"/>
      <c r="C12972" s="2"/>
      <c r="E12972" s="2"/>
    </row>
    <row r="12973" spans="2:5" x14ac:dyDescent="0.35">
      <c r="B12973" s="42"/>
      <c r="C12973" s="2"/>
      <c r="E12973" s="2"/>
    </row>
    <row r="12974" spans="2:5" x14ac:dyDescent="0.35">
      <c r="B12974" s="42"/>
      <c r="C12974" s="2"/>
      <c r="E12974" s="2"/>
    </row>
    <row r="12975" spans="2:5" x14ac:dyDescent="0.35">
      <c r="B12975" s="42"/>
      <c r="C12975" s="2"/>
      <c r="E12975" s="2"/>
    </row>
    <row r="12976" spans="2:5" x14ac:dyDescent="0.35">
      <c r="B12976" s="42"/>
      <c r="C12976" s="2"/>
      <c r="E12976" s="2"/>
    </row>
    <row r="12977" spans="2:5" x14ac:dyDescent="0.35">
      <c r="B12977" s="42"/>
      <c r="C12977" s="2"/>
      <c r="E12977" s="2"/>
    </row>
    <row r="12978" spans="2:5" x14ac:dyDescent="0.35">
      <c r="B12978" s="42"/>
      <c r="C12978" s="2"/>
      <c r="E12978" s="2"/>
    </row>
    <row r="12979" spans="2:5" x14ac:dyDescent="0.35">
      <c r="B12979" s="42"/>
      <c r="C12979" s="2"/>
      <c r="E12979" s="2"/>
    </row>
    <row r="12980" spans="2:5" x14ac:dyDescent="0.35">
      <c r="B12980" s="42"/>
      <c r="C12980" s="2"/>
      <c r="E12980" s="2"/>
    </row>
    <row r="12981" spans="2:5" x14ac:dyDescent="0.35">
      <c r="B12981" s="42"/>
      <c r="C12981" s="2"/>
      <c r="E12981" s="2"/>
    </row>
    <row r="12982" spans="2:5" x14ac:dyDescent="0.35">
      <c r="B12982" s="42"/>
      <c r="C12982" s="2"/>
      <c r="E12982" s="2"/>
    </row>
    <row r="12983" spans="2:5" x14ac:dyDescent="0.35">
      <c r="B12983" s="42"/>
      <c r="C12983" s="2"/>
      <c r="E12983" s="2"/>
    </row>
    <row r="12984" spans="2:5" x14ac:dyDescent="0.35">
      <c r="B12984" s="42"/>
      <c r="C12984" s="2"/>
      <c r="E12984" s="2"/>
    </row>
    <row r="12985" spans="2:5" x14ac:dyDescent="0.35">
      <c r="B12985" s="42"/>
      <c r="C12985" s="2"/>
      <c r="E12985" s="2"/>
    </row>
    <row r="12986" spans="2:5" x14ac:dyDescent="0.35">
      <c r="B12986" s="42"/>
      <c r="C12986" s="2"/>
      <c r="E12986" s="2"/>
    </row>
    <row r="12987" spans="2:5" x14ac:dyDescent="0.35">
      <c r="B12987" s="42"/>
      <c r="C12987" s="2"/>
      <c r="E12987" s="2"/>
    </row>
    <row r="12988" spans="2:5" x14ac:dyDescent="0.35">
      <c r="B12988" s="42"/>
      <c r="C12988" s="2"/>
      <c r="E12988" s="2"/>
    </row>
    <row r="12989" spans="2:5" x14ac:dyDescent="0.35">
      <c r="B12989" s="42"/>
      <c r="C12989" s="2"/>
      <c r="E12989" s="2"/>
    </row>
    <row r="12990" spans="2:5" x14ac:dyDescent="0.35">
      <c r="B12990" s="42"/>
      <c r="C12990" s="2"/>
      <c r="E12990" s="2"/>
    </row>
    <row r="12991" spans="2:5" x14ac:dyDescent="0.35">
      <c r="B12991" s="42"/>
      <c r="C12991" s="2"/>
      <c r="E12991" s="2"/>
    </row>
    <row r="12992" spans="2:5" x14ac:dyDescent="0.35">
      <c r="B12992" s="42"/>
      <c r="C12992" s="2"/>
      <c r="E12992" s="2"/>
    </row>
    <row r="12993" spans="2:5" x14ac:dyDescent="0.35">
      <c r="B12993" s="42"/>
      <c r="C12993" s="2"/>
      <c r="E12993" s="2"/>
    </row>
    <row r="12994" spans="2:5" x14ac:dyDescent="0.35">
      <c r="B12994" s="42"/>
      <c r="C12994" s="2"/>
      <c r="E12994" s="2"/>
    </row>
    <row r="12995" spans="2:5" x14ac:dyDescent="0.35">
      <c r="B12995" s="42"/>
      <c r="C12995" s="2"/>
      <c r="E12995" s="2"/>
    </row>
    <row r="12996" spans="2:5" x14ac:dyDescent="0.35">
      <c r="B12996" s="42"/>
      <c r="C12996" s="2"/>
      <c r="E12996" s="2"/>
    </row>
    <row r="12997" spans="2:5" x14ac:dyDescent="0.35">
      <c r="B12997" s="42"/>
      <c r="C12997" s="2"/>
      <c r="E12997" s="2"/>
    </row>
    <row r="12998" spans="2:5" x14ac:dyDescent="0.35">
      <c r="B12998" s="42"/>
      <c r="C12998" s="2"/>
      <c r="E12998" s="2"/>
    </row>
    <row r="12999" spans="2:5" x14ac:dyDescent="0.35">
      <c r="B12999" s="42"/>
      <c r="C12999" s="2"/>
      <c r="E12999" s="2"/>
    </row>
    <row r="13000" spans="2:5" x14ac:dyDescent="0.35">
      <c r="B13000" s="42"/>
      <c r="C13000" s="2"/>
      <c r="E13000" s="2"/>
    </row>
    <row r="13001" spans="2:5" x14ac:dyDescent="0.35">
      <c r="B13001" s="42"/>
      <c r="C13001" s="2"/>
      <c r="E13001" s="2"/>
    </row>
    <row r="13002" spans="2:5" x14ac:dyDescent="0.35">
      <c r="B13002" s="42"/>
      <c r="C13002" s="2"/>
      <c r="E13002" s="2"/>
    </row>
    <row r="13003" spans="2:5" x14ac:dyDescent="0.35">
      <c r="B13003" s="42"/>
      <c r="C13003" s="2"/>
      <c r="E13003" s="2"/>
    </row>
    <row r="13004" spans="2:5" x14ac:dyDescent="0.35">
      <c r="B13004" s="42"/>
      <c r="C13004" s="2"/>
      <c r="E13004" s="2"/>
    </row>
    <row r="13005" spans="2:5" x14ac:dyDescent="0.35">
      <c r="B13005" s="42"/>
      <c r="C13005" s="2"/>
      <c r="E13005" s="2"/>
    </row>
    <row r="13006" spans="2:5" x14ac:dyDescent="0.35">
      <c r="B13006" s="42"/>
      <c r="C13006" s="2"/>
      <c r="E13006" s="2"/>
    </row>
    <row r="13007" spans="2:5" x14ac:dyDescent="0.35">
      <c r="B13007" s="42"/>
      <c r="C13007" s="2"/>
      <c r="E13007" s="2"/>
    </row>
    <row r="13008" spans="2:5" x14ac:dyDescent="0.35">
      <c r="B13008" s="42"/>
      <c r="C13008" s="2"/>
      <c r="E13008" s="2"/>
    </row>
    <row r="13009" spans="2:5" x14ac:dyDescent="0.35">
      <c r="B13009" s="42"/>
      <c r="C13009" s="2"/>
      <c r="E13009" s="2"/>
    </row>
    <row r="13010" spans="2:5" x14ac:dyDescent="0.35">
      <c r="B13010" s="42"/>
      <c r="C13010" s="2"/>
      <c r="E13010" s="2"/>
    </row>
    <row r="13011" spans="2:5" x14ac:dyDescent="0.35">
      <c r="B13011" s="42"/>
      <c r="C13011" s="2"/>
      <c r="E13011" s="2"/>
    </row>
    <row r="13012" spans="2:5" x14ac:dyDescent="0.35">
      <c r="B13012" s="42"/>
      <c r="C13012" s="2"/>
      <c r="E13012" s="2"/>
    </row>
    <row r="13013" spans="2:5" x14ac:dyDescent="0.35">
      <c r="B13013" s="42"/>
      <c r="C13013" s="2"/>
      <c r="E13013" s="2"/>
    </row>
    <row r="13014" spans="2:5" x14ac:dyDescent="0.35">
      <c r="B13014" s="42"/>
      <c r="C13014" s="2"/>
      <c r="E13014" s="2"/>
    </row>
    <row r="13015" spans="2:5" x14ac:dyDescent="0.35">
      <c r="B13015" s="42"/>
      <c r="C13015" s="2"/>
      <c r="E13015" s="2"/>
    </row>
    <row r="13016" spans="2:5" x14ac:dyDescent="0.35">
      <c r="B13016" s="42"/>
      <c r="C13016" s="2"/>
      <c r="E13016" s="2"/>
    </row>
    <row r="13017" spans="2:5" x14ac:dyDescent="0.35">
      <c r="B13017" s="42"/>
      <c r="C13017" s="2"/>
      <c r="E13017" s="2"/>
    </row>
    <row r="13018" spans="2:5" x14ac:dyDescent="0.35">
      <c r="B13018" s="42"/>
      <c r="C13018" s="2"/>
      <c r="E13018" s="2"/>
    </row>
    <row r="13019" spans="2:5" x14ac:dyDescent="0.35">
      <c r="B13019" s="42"/>
      <c r="C13019" s="2"/>
      <c r="E13019" s="2"/>
    </row>
    <row r="13020" spans="2:5" x14ac:dyDescent="0.35">
      <c r="B13020" s="42"/>
      <c r="C13020" s="2"/>
      <c r="E13020" s="2"/>
    </row>
    <row r="13021" spans="2:5" x14ac:dyDescent="0.35">
      <c r="B13021" s="42"/>
      <c r="C13021" s="2"/>
      <c r="E13021" s="2"/>
    </row>
    <row r="13022" spans="2:5" x14ac:dyDescent="0.35">
      <c r="B13022" s="42"/>
      <c r="C13022" s="2"/>
      <c r="E13022" s="2"/>
    </row>
    <row r="13023" spans="2:5" x14ac:dyDescent="0.35">
      <c r="B13023" s="42"/>
      <c r="C13023" s="2"/>
      <c r="E13023" s="2"/>
    </row>
    <row r="13024" spans="2:5" x14ac:dyDescent="0.35">
      <c r="B13024" s="42"/>
      <c r="C13024" s="2"/>
      <c r="E13024" s="2"/>
    </row>
    <row r="13025" spans="2:5" x14ac:dyDescent="0.35">
      <c r="B13025" s="42"/>
      <c r="C13025" s="2"/>
      <c r="E13025" s="2"/>
    </row>
    <row r="13026" spans="2:5" x14ac:dyDescent="0.35">
      <c r="B13026" s="42"/>
      <c r="C13026" s="2"/>
      <c r="E13026" s="2"/>
    </row>
    <row r="13027" spans="2:5" x14ac:dyDescent="0.35">
      <c r="B13027" s="42"/>
      <c r="C13027" s="2"/>
      <c r="E13027" s="2"/>
    </row>
    <row r="13028" spans="2:5" x14ac:dyDescent="0.35">
      <c r="B13028" s="42"/>
      <c r="C13028" s="2"/>
      <c r="E13028" s="2"/>
    </row>
    <row r="13029" spans="2:5" x14ac:dyDescent="0.35">
      <c r="B13029" s="42"/>
      <c r="C13029" s="2"/>
      <c r="E13029" s="2"/>
    </row>
    <row r="13030" spans="2:5" x14ac:dyDescent="0.35">
      <c r="B13030" s="42"/>
      <c r="C13030" s="2"/>
      <c r="E13030" s="2"/>
    </row>
    <row r="13031" spans="2:5" x14ac:dyDescent="0.35">
      <c r="B13031" s="42"/>
      <c r="C13031" s="2"/>
      <c r="E13031" s="2"/>
    </row>
    <row r="13032" spans="2:5" x14ac:dyDescent="0.35">
      <c r="B13032" s="42"/>
      <c r="C13032" s="2"/>
      <c r="E13032" s="2"/>
    </row>
    <row r="13033" spans="2:5" x14ac:dyDescent="0.35">
      <c r="B13033" s="42"/>
      <c r="C13033" s="2"/>
      <c r="E13033" s="2"/>
    </row>
    <row r="13034" spans="2:5" x14ac:dyDescent="0.35">
      <c r="B13034" s="42"/>
      <c r="C13034" s="2"/>
      <c r="E13034" s="2"/>
    </row>
    <row r="13035" spans="2:5" x14ac:dyDescent="0.35">
      <c r="B13035" s="42"/>
      <c r="C13035" s="2"/>
      <c r="E13035" s="2"/>
    </row>
    <row r="13036" spans="2:5" x14ac:dyDescent="0.35">
      <c r="B13036" s="42"/>
      <c r="C13036" s="2"/>
      <c r="E13036" s="2"/>
    </row>
    <row r="13037" spans="2:5" x14ac:dyDescent="0.35">
      <c r="B13037" s="42"/>
      <c r="C13037" s="2"/>
      <c r="E13037" s="2"/>
    </row>
    <row r="13038" spans="2:5" x14ac:dyDescent="0.35">
      <c r="B13038" s="42"/>
      <c r="C13038" s="2"/>
      <c r="E13038" s="2"/>
    </row>
    <row r="13039" spans="2:5" x14ac:dyDescent="0.35">
      <c r="B13039" s="42"/>
      <c r="C13039" s="2"/>
      <c r="E13039" s="2"/>
    </row>
    <row r="13040" spans="2:5" x14ac:dyDescent="0.35">
      <c r="B13040" s="42"/>
      <c r="C13040" s="2"/>
      <c r="E13040" s="2"/>
    </row>
    <row r="13041" spans="2:5" x14ac:dyDescent="0.35">
      <c r="B13041" s="42"/>
      <c r="C13041" s="2"/>
      <c r="E13041" s="2"/>
    </row>
    <row r="13042" spans="2:5" x14ac:dyDescent="0.35">
      <c r="B13042" s="42"/>
      <c r="C13042" s="2"/>
      <c r="E13042" s="2"/>
    </row>
    <row r="13043" spans="2:5" x14ac:dyDescent="0.35">
      <c r="B13043" s="42"/>
      <c r="C13043" s="2"/>
      <c r="E13043" s="2"/>
    </row>
    <row r="13044" spans="2:5" x14ac:dyDescent="0.35">
      <c r="B13044" s="42"/>
      <c r="C13044" s="2"/>
      <c r="E13044" s="2"/>
    </row>
    <row r="13045" spans="2:5" x14ac:dyDescent="0.35">
      <c r="B13045" s="42"/>
      <c r="C13045" s="2"/>
      <c r="E13045" s="2"/>
    </row>
    <row r="13046" spans="2:5" x14ac:dyDescent="0.35">
      <c r="B13046" s="42"/>
      <c r="C13046" s="2"/>
      <c r="E13046" s="2"/>
    </row>
    <row r="13047" spans="2:5" x14ac:dyDescent="0.35">
      <c r="B13047" s="42"/>
      <c r="C13047" s="2"/>
      <c r="E13047" s="2"/>
    </row>
    <row r="13048" spans="2:5" x14ac:dyDescent="0.35">
      <c r="B13048" s="42"/>
      <c r="C13048" s="2"/>
      <c r="E13048" s="2"/>
    </row>
    <row r="13049" spans="2:5" x14ac:dyDescent="0.35">
      <c r="B13049" s="42"/>
      <c r="C13049" s="2"/>
      <c r="E13049" s="2"/>
    </row>
    <row r="13050" spans="2:5" x14ac:dyDescent="0.35">
      <c r="B13050" s="42"/>
      <c r="C13050" s="2"/>
      <c r="E13050" s="2"/>
    </row>
    <row r="13051" spans="2:5" x14ac:dyDescent="0.35">
      <c r="B13051" s="42"/>
      <c r="C13051" s="2"/>
      <c r="E13051" s="2"/>
    </row>
    <row r="13052" spans="2:5" x14ac:dyDescent="0.35">
      <c r="B13052" s="42"/>
      <c r="C13052" s="2"/>
      <c r="E13052" s="2"/>
    </row>
    <row r="13053" spans="2:5" x14ac:dyDescent="0.35">
      <c r="B13053" s="42"/>
      <c r="C13053" s="2"/>
      <c r="E13053" s="2"/>
    </row>
    <row r="13054" spans="2:5" x14ac:dyDescent="0.35">
      <c r="B13054" s="42"/>
      <c r="C13054" s="2"/>
      <c r="E13054" s="2"/>
    </row>
    <row r="13055" spans="2:5" x14ac:dyDescent="0.35">
      <c r="B13055" s="42"/>
      <c r="C13055" s="2"/>
      <c r="E13055" s="2"/>
    </row>
    <row r="13056" spans="2:5" x14ac:dyDescent="0.35">
      <c r="B13056" s="42"/>
      <c r="C13056" s="2"/>
      <c r="E13056" s="2"/>
    </row>
    <row r="13057" spans="2:5" x14ac:dyDescent="0.35">
      <c r="B13057" s="42"/>
      <c r="C13057" s="2"/>
      <c r="E13057" s="2"/>
    </row>
    <row r="13058" spans="2:5" x14ac:dyDescent="0.35">
      <c r="B13058" s="42"/>
      <c r="C13058" s="2"/>
      <c r="E13058" s="2"/>
    </row>
    <row r="13059" spans="2:5" x14ac:dyDescent="0.35">
      <c r="B13059" s="42"/>
      <c r="C13059" s="2"/>
      <c r="E13059" s="2"/>
    </row>
    <row r="13060" spans="2:5" x14ac:dyDescent="0.35">
      <c r="B13060" s="42"/>
      <c r="C13060" s="2"/>
      <c r="E13060" s="2"/>
    </row>
    <row r="13061" spans="2:5" x14ac:dyDescent="0.35">
      <c r="B13061" s="42"/>
      <c r="C13061" s="2"/>
      <c r="E13061" s="2"/>
    </row>
    <row r="13062" spans="2:5" x14ac:dyDescent="0.35">
      <c r="B13062" s="42"/>
      <c r="C13062" s="2"/>
      <c r="E13062" s="2"/>
    </row>
    <row r="13063" spans="2:5" x14ac:dyDescent="0.35">
      <c r="B13063" s="42"/>
      <c r="C13063" s="2"/>
      <c r="E13063" s="2"/>
    </row>
    <row r="13064" spans="2:5" x14ac:dyDescent="0.35">
      <c r="B13064" s="42"/>
      <c r="C13064" s="2"/>
      <c r="E13064" s="2"/>
    </row>
    <row r="13065" spans="2:5" x14ac:dyDescent="0.35">
      <c r="B13065" s="42"/>
      <c r="C13065" s="2"/>
      <c r="E13065" s="2"/>
    </row>
    <row r="13066" spans="2:5" x14ac:dyDescent="0.35">
      <c r="B13066" s="42"/>
      <c r="C13066" s="2"/>
      <c r="E13066" s="2"/>
    </row>
    <row r="13067" spans="2:5" x14ac:dyDescent="0.35">
      <c r="B13067" s="42"/>
      <c r="C13067" s="2"/>
      <c r="E13067" s="2"/>
    </row>
    <row r="13068" spans="2:5" x14ac:dyDescent="0.35">
      <c r="B13068" s="42"/>
      <c r="C13068" s="2"/>
      <c r="E13068" s="2"/>
    </row>
    <row r="13069" spans="2:5" x14ac:dyDescent="0.35">
      <c r="B13069" s="42"/>
      <c r="C13069" s="2"/>
      <c r="E13069" s="2"/>
    </row>
    <row r="13070" spans="2:5" x14ac:dyDescent="0.35">
      <c r="B13070" s="42"/>
      <c r="C13070" s="2"/>
      <c r="E13070" s="2"/>
    </row>
    <row r="13071" spans="2:5" x14ac:dyDescent="0.35">
      <c r="B13071" s="42"/>
      <c r="C13071" s="2"/>
      <c r="E13071" s="2"/>
    </row>
    <row r="13072" spans="2:5" x14ac:dyDescent="0.35">
      <c r="B13072" s="42"/>
      <c r="C13072" s="2"/>
      <c r="E13072" s="2"/>
    </row>
    <row r="13073" spans="2:5" x14ac:dyDescent="0.35">
      <c r="B13073" s="42"/>
      <c r="C13073" s="2"/>
      <c r="E13073" s="2"/>
    </row>
    <row r="13074" spans="2:5" x14ac:dyDescent="0.35">
      <c r="B13074" s="42"/>
      <c r="C13074" s="2"/>
      <c r="E13074" s="2"/>
    </row>
    <row r="13075" spans="2:5" x14ac:dyDescent="0.35">
      <c r="B13075" s="42"/>
      <c r="C13075" s="2"/>
      <c r="E13075" s="2"/>
    </row>
    <row r="13076" spans="2:5" x14ac:dyDescent="0.35">
      <c r="B13076" s="42"/>
      <c r="C13076" s="2"/>
      <c r="E13076" s="2"/>
    </row>
    <row r="13077" spans="2:5" x14ac:dyDescent="0.35">
      <c r="B13077" s="42"/>
      <c r="C13077" s="2"/>
      <c r="E13077" s="2"/>
    </row>
    <row r="13078" spans="2:5" x14ac:dyDescent="0.35">
      <c r="B13078" s="42"/>
      <c r="C13078" s="2"/>
      <c r="E13078" s="2"/>
    </row>
    <row r="13079" spans="2:5" x14ac:dyDescent="0.35">
      <c r="B13079" s="42"/>
      <c r="C13079" s="2"/>
      <c r="E13079" s="2"/>
    </row>
    <row r="13080" spans="2:5" x14ac:dyDescent="0.35">
      <c r="B13080" s="42"/>
      <c r="C13080" s="2"/>
      <c r="E13080" s="2"/>
    </row>
    <row r="13081" spans="2:5" x14ac:dyDescent="0.35">
      <c r="B13081" s="42"/>
      <c r="C13081" s="2"/>
      <c r="E13081" s="2"/>
    </row>
    <row r="13082" spans="2:5" x14ac:dyDescent="0.35">
      <c r="B13082" s="42"/>
      <c r="C13082" s="2"/>
      <c r="E13082" s="2"/>
    </row>
    <row r="13083" spans="2:5" x14ac:dyDescent="0.35">
      <c r="B13083" s="42"/>
      <c r="C13083" s="2"/>
      <c r="E13083" s="2"/>
    </row>
    <row r="13084" spans="2:5" x14ac:dyDescent="0.35">
      <c r="B13084" s="42"/>
      <c r="C13084" s="2"/>
      <c r="E13084" s="2"/>
    </row>
    <row r="13085" spans="2:5" x14ac:dyDescent="0.35">
      <c r="B13085" s="42"/>
      <c r="C13085" s="2"/>
      <c r="E13085" s="2"/>
    </row>
    <row r="13086" spans="2:5" x14ac:dyDescent="0.35">
      <c r="B13086" s="42"/>
      <c r="C13086" s="2"/>
      <c r="E13086" s="2"/>
    </row>
    <row r="13087" spans="2:5" x14ac:dyDescent="0.35">
      <c r="B13087" s="42"/>
      <c r="C13087" s="2"/>
      <c r="E13087" s="2"/>
    </row>
    <row r="13088" spans="2:5" x14ac:dyDescent="0.35">
      <c r="B13088" s="42"/>
      <c r="C13088" s="2"/>
      <c r="E13088" s="2"/>
    </row>
    <row r="13089" spans="2:5" x14ac:dyDescent="0.35">
      <c r="B13089" s="42"/>
      <c r="C13089" s="2"/>
      <c r="E13089" s="2"/>
    </row>
    <row r="13090" spans="2:5" x14ac:dyDescent="0.35">
      <c r="B13090" s="42"/>
      <c r="C13090" s="2"/>
      <c r="E13090" s="2"/>
    </row>
    <row r="13091" spans="2:5" x14ac:dyDescent="0.35">
      <c r="B13091" s="42"/>
      <c r="C13091" s="2"/>
      <c r="E13091" s="2"/>
    </row>
    <row r="13092" spans="2:5" x14ac:dyDescent="0.35">
      <c r="B13092" s="42"/>
      <c r="C13092" s="2"/>
      <c r="E13092" s="2"/>
    </row>
    <row r="13093" spans="2:5" x14ac:dyDescent="0.35">
      <c r="B13093" s="42"/>
      <c r="C13093" s="2"/>
      <c r="E13093" s="2"/>
    </row>
    <row r="13094" spans="2:5" x14ac:dyDescent="0.35">
      <c r="B13094" s="42"/>
      <c r="C13094" s="2"/>
      <c r="E13094" s="2"/>
    </row>
    <row r="13095" spans="2:5" x14ac:dyDescent="0.35">
      <c r="B13095" s="42"/>
      <c r="C13095" s="2"/>
      <c r="E13095" s="2"/>
    </row>
    <row r="13096" spans="2:5" x14ac:dyDescent="0.35">
      <c r="B13096" s="42"/>
      <c r="C13096" s="2"/>
      <c r="E13096" s="2"/>
    </row>
    <row r="13097" spans="2:5" x14ac:dyDescent="0.35">
      <c r="B13097" s="42"/>
      <c r="C13097" s="2"/>
      <c r="E13097" s="2"/>
    </row>
    <row r="13098" spans="2:5" x14ac:dyDescent="0.35">
      <c r="B13098" s="42"/>
      <c r="C13098" s="2"/>
      <c r="E13098" s="2"/>
    </row>
    <row r="13099" spans="2:5" x14ac:dyDescent="0.35">
      <c r="B13099" s="42"/>
      <c r="C13099" s="2"/>
      <c r="E13099" s="2"/>
    </row>
    <row r="13100" spans="2:5" x14ac:dyDescent="0.35">
      <c r="B13100" s="42"/>
      <c r="C13100" s="2"/>
      <c r="E13100" s="2"/>
    </row>
    <row r="13101" spans="2:5" x14ac:dyDescent="0.35">
      <c r="B13101" s="42"/>
      <c r="C13101" s="2"/>
      <c r="E13101" s="2"/>
    </row>
    <row r="13102" spans="2:5" x14ac:dyDescent="0.35">
      <c r="B13102" s="42"/>
      <c r="C13102" s="2"/>
      <c r="E13102" s="2"/>
    </row>
    <row r="13103" spans="2:5" x14ac:dyDescent="0.35">
      <c r="B13103" s="42"/>
      <c r="C13103" s="2"/>
      <c r="E13103" s="2"/>
    </row>
    <row r="13104" spans="2:5" x14ac:dyDescent="0.35">
      <c r="B13104" s="42"/>
      <c r="C13104" s="2"/>
      <c r="E13104" s="2"/>
    </row>
    <row r="13105" spans="2:5" x14ac:dyDescent="0.35">
      <c r="B13105" s="42"/>
      <c r="C13105" s="2"/>
      <c r="E13105" s="2"/>
    </row>
    <row r="13106" spans="2:5" x14ac:dyDescent="0.35">
      <c r="B13106" s="42"/>
      <c r="C13106" s="2"/>
      <c r="E13106" s="2"/>
    </row>
    <row r="13107" spans="2:5" x14ac:dyDescent="0.35">
      <c r="B13107" s="42"/>
      <c r="C13107" s="2"/>
      <c r="E13107" s="2"/>
    </row>
    <row r="13108" spans="2:5" x14ac:dyDescent="0.35">
      <c r="B13108" s="42"/>
      <c r="C13108" s="2"/>
      <c r="E13108" s="2"/>
    </row>
    <row r="13109" spans="2:5" x14ac:dyDescent="0.35">
      <c r="B13109" s="42"/>
      <c r="C13109" s="2"/>
      <c r="E13109" s="2"/>
    </row>
    <row r="13110" spans="2:5" x14ac:dyDescent="0.35">
      <c r="B13110" s="42"/>
      <c r="C13110" s="2"/>
      <c r="E13110" s="2"/>
    </row>
    <row r="13111" spans="2:5" x14ac:dyDescent="0.35">
      <c r="B13111" s="42"/>
      <c r="C13111" s="2"/>
      <c r="E13111" s="2"/>
    </row>
    <row r="13112" spans="2:5" x14ac:dyDescent="0.35">
      <c r="B13112" s="42"/>
      <c r="C13112" s="2"/>
      <c r="E13112" s="2"/>
    </row>
    <row r="13113" spans="2:5" x14ac:dyDescent="0.35">
      <c r="B13113" s="42"/>
      <c r="C13113" s="2"/>
      <c r="E13113" s="2"/>
    </row>
    <row r="13114" spans="2:5" x14ac:dyDescent="0.35">
      <c r="B13114" s="42"/>
      <c r="C13114" s="2"/>
      <c r="E13114" s="2"/>
    </row>
    <row r="13115" spans="2:5" x14ac:dyDescent="0.35">
      <c r="B13115" s="42"/>
      <c r="C13115" s="2"/>
      <c r="E13115" s="2"/>
    </row>
    <row r="13116" spans="2:5" x14ac:dyDescent="0.35">
      <c r="B13116" s="42"/>
      <c r="C13116" s="2"/>
      <c r="E13116" s="2"/>
    </row>
    <row r="13117" spans="2:5" x14ac:dyDescent="0.35">
      <c r="B13117" s="42"/>
      <c r="C13117" s="2"/>
      <c r="E13117" s="2"/>
    </row>
    <row r="13118" spans="2:5" x14ac:dyDescent="0.35">
      <c r="B13118" s="42"/>
      <c r="C13118" s="2"/>
      <c r="E13118" s="2"/>
    </row>
    <row r="13119" spans="2:5" x14ac:dyDescent="0.35">
      <c r="B13119" s="42"/>
      <c r="C13119" s="2"/>
      <c r="E13119" s="2"/>
    </row>
    <row r="13120" spans="2:5" x14ac:dyDescent="0.35">
      <c r="B13120" s="42"/>
      <c r="C13120" s="2"/>
      <c r="E13120" s="2"/>
    </row>
    <row r="13121" spans="2:5" x14ac:dyDescent="0.35">
      <c r="B13121" s="42"/>
      <c r="C13121" s="2"/>
      <c r="E13121" s="2"/>
    </row>
    <row r="13122" spans="2:5" x14ac:dyDescent="0.35">
      <c r="B13122" s="42"/>
      <c r="C13122" s="2"/>
      <c r="E13122" s="2"/>
    </row>
    <row r="13123" spans="2:5" x14ac:dyDescent="0.35">
      <c r="B13123" s="42"/>
      <c r="C13123" s="2"/>
      <c r="E13123" s="2"/>
    </row>
    <row r="13124" spans="2:5" x14ac:dyDescent="0.35">
      <c r="B13124" s="42"/>
      <c r="C13124" s="2"/>
      <c r="E13124" s="2"/>
    </row>
    <row r="13125" spans="2:5" x14ac:dyDescent="0.35">
      <c r="B13125" s="42"/>
      <c r="C13125" s="2"/>
      <c r="E13125" s="2"/>
    </row>
    <row r="13126" spans="2:5" x14ac:dyDescent="0.35">
      <c r="B13126" s="42"/>
      <c r="C13126" s="2"/>
      <c r="E13126" s="2"/>
    </row>
    <row r="13127" spans="2:5" x14ac:dyDescent="0.35">
      <c r="B13127" s="42"/>
      <c r="C13127" s="2"/>
      <c r="E13127" s="2"/>
    </row>
    <row r="13128" spans="2:5" x14ac:dyDescent="0.35">
      <c r="B13128" s="42"/>
      <c r="C13128" s="2"/>
      <c r="E13128" s="2"/>
    </row>
    <row r="13129" spans="2:5" x14ac:dyDescent="0.35">
      <c r="B13129" s="42"/>
      <c r="C13129" s="2"/>
      <c r="E13129" s="2"/>
    </row>
    <row r="13130" spans="2:5" x14ac:dyDescent="0.35">
      <c r="B13130" s="42"/>
      <c r="C13130" s="2"/>
      <c r="E13130" s="2"/>
    </row>
    <row r="13131" spans="2:5" x14ac:dyDescent="0.35">
      <c r="B13131" s="42"/>
      <c r="C13131" s="2"/>
      <c r="E13131" s="2"/>
    </row>
    <row r="13132" spans="2:5" x14ac:dyDescent="0.35">
      <c r="B13132" s="42"/>
      <c r="C13132" s="2"/>
      <c r="E13132" s="2"/>
    </row>
    <row r="13133" spans="2:5" x14ac:dyDescent="0.35">
      <c r="B13133" s="42"/>
      <c r="C13133" s="2"/>
      <c r="E13133" s="2"/>
    </row>
    <row r="13134" spans="2:5" x14ac:dyDescent="0.35">
      <c r="B13134" s="42"/>
      <c r="C13134" s="2"/>
      <c r="E13134" s="2"/>
    </row>
    <row r="13135" spans="2:5" x14ac:dyDescent="0.35">
      <c r="B13135" s="42"/>
      <c r="C13135" s="2"/>
      <c r="E13135" s="2"/>
    </row>
    <row r="13136" spans="2:5" x14ac:dyDescent="0.35">
      <c r="B13136" s="42"/>
      <c r="C13136" s="2"/>
      <c r="E13136" s="2"/>
    </row>
    <row r="13137" spans="2:5" x14ac:dyDescent="0.35">
      <c r="B13137" s="42"/>
      <c r="C13137" s="2"/>
      <c r="E13137" s="2"/>
    </row>
    <row r="13138" spans="2:5" x14ac:dyDescent="0.35">
      <c r="B13138" s="42"/>
      <c r="C13138" s="2"/>
      <c r="E13138" s="2"/>
    </row>
    <row r="13139" spans="2:5" x14ac:dyDescent="0.35">
      <c r="B13139" s="42"/>
      <c r="C13139" s="2"/>
      <c r="E13139" s="2"/>
    </row>
    <row r="13140" spans="2:5" x14ac:dyDescent="0.35">
      <c r="B13140" s="42"/>
      <c r="C13140" s="2"/>
      <c r="E13140" s="2"/>
    </row>
    <row r="13141" spans="2:5" x14ac:dyDescent="0.35">
      <c r="B13141" s="42"/>
      <c r="C13141" s="2"/>
      <c r="E13141" s="2"/>
    </row>
    <row r="13142" spans="2:5" x14ac:dyDescent="0.35">
      <c r="B13142" s="42"/>
      <c r="C13142" s="2"/>
      <c r="E13142" s="2"/>
    </row>
    <row r="13143" spans="2:5" x14ac:dyDescent="0.35">
      <c r="B13143" s="42"/>
      <c r="C13143" s="2"/>
      <c r="E13143" s="2"/>
    </row>
    <row r="13144" spans="2:5" x14ac:dyDescent="0.35">
      <c r="B13144" s="42"/>
      <c r="C13144" s="2"/>
      <c r="E13144" s="2"/>
    </row>
    <row r="13145" spans="2:5" x14ac:dyDescent="0.35">
      <c r="B13145" s="42"/>
      <c r="C13145" s="2"/>
      <c r="E13145" s="2"/>
    </row>
    <row r="13146" spans="2:5" x14ac:dyDescent="0.35">
      <c r="B13146" s="42"/>
      <c r="C13146" s="2"/>
      <c r="E13146" s="2"/>
    </row>
    <row r="13147" spans="2:5" x14ac:dyDescent="0.35">
      <c r="B13147" s="42"/>
      <c r="C13147" s="2"/>
      <c r="E13147" s="2"/>
    </row>
    <row r="13148" spans="2:5" x14ac:dyDescent="0.35">
      <c r="B13148" s="42"/>
      <c r="C13148" s="2"/>
      <c r="E13148" s="2"/>
    </row>
    <row r="13149" spans="2:5" x14ac:dyDescent="0.35">
      <c r="B13149" s="42"/>
      <c r="C13149" s="2"/>
      <c r="E13149" s="2"/>
    </row>
    <row r="13150" spans="2:5" x14ac:dyDescent="0.35">
      <c r="B13150" s="42"/>
      <c r="C13150" s="2"/>
      <c r="E13150" s="2"/>
    </row>
    <row r="13151" spans="2:5" x14ac:dyDescent="0.35">
      <c r="B13151" s="42"/>
      <c r="C13151" s="2"/>
      <c r="E13151" s="2"/>
    </row>
    <row r="13152" spans="2:5" x14ac:dyDescent="0.35">
      <c r="B13152" s="42"/>
      <c r="C13152" s="2"/>
      <c r="E13152" s="2"/>
    </row>
    <row r="13153" spans="2:5" x14ac:dyDescent="0.35">
      <c r="B13153" s="42"/>
      <c r="C13153" s="2"/>
      <c r="E13153" s="2"/>
    </row>
    <row r="13154" spans="2:5" x14ac:dyDescent="0.35">
      <c r="B13154" s="42"/>
      <c r="C13154" s="2"/>
      <c r="E13154" s="2"/>
    </row>
    <row r="13155" spans="2:5" x14ac:dyDescent="0.35">
      <c r="B13155" s="42"/>
      <c r="C13155" s="2"/>
      <c r="E13155" s="2"/>
    </row>
    <row r="13156" spans="2:5" x14ac:dyDescent="0.35">
      <c r="B13156" s="42"/>
      <c r="C13156" s="2"/>
      <c r="E13156" s="2"/>
    </row>
    <row r="13157" spans="2:5" x14ac:dyDescent="0.35">
      <c r="B13157" s="42"/>
      <c r="C13157" s="2"/>
      <c r="E13157" s="2"/>
    </row>
    <row r="13158" spans="2:5" x14ac:dyDescent="0.35">
      <c r="B13158" s="42"/>
      <c r="C13158" s="2"/>
      <c r="E13158" s="2"/>
    </row>
    <row r="13159" spans="2:5" x14ac:dyDescent="0.35">
      <c r="B13159" s="42"/>
      <c r="C13159" s="2"/>
      <c r="E13159" s="2"/>
    </row>
    <row r="13160" spans="2:5" x14ac:dyDescent="0.35">
      <c r="B13160" s="42"/>
      <c r="C13160" s="2"/>
      <c r="E13160" s="2"/>
    </row>
    <row r="13161" spans="2:5" x14ac:dyDescent="0.35">
      <c r="B13161" s="42"/>
      <c r="C13161" s="2"/>
      <c r="E13161" s="2"/>
    </row>
    <row r="13162" spans="2:5" x14ac:dyDescent="0.35">
      <c r="B13162" s="42"/>
      <c r="C13162" s="2"/>
      <c r="E13162" s="2"/>
    </row>
    <row r="13163" spans="2:5" x14ac:dyDescent="0.35">
      <c r="B13163" s="42"/>
      <c r="C13163" s="2"/>
      <c r="E13163" s="2"/>
    </row>
    <row r="13164" spans="2:5" x14ac:dyDescent="0.35">
      <c r="B13164" s="42"/>
      <c r="C13164" s="2"/>
      <c r="E13164" s="2"/>
    </row>
    <row r="13165" spans="2:5" x14ac:dyDescent="0.35">
      <c r="B13165" s="42"/>
      <c r="C13165" s="2"/>
      <c r="E13165" s="2"/>
    </row>
    <row r="13166" spans="2:5" x14ac:dyDescent="0.35">
      <c r="B13166" s="42"/>
      <c r="C13166" s="2"/>
      <c r="E13166" s="2"/>
    </row>
    <row r="13167" spans="2:5" x14ac:dyDescent="0.35">
      <c r="B13167" s="42"/>
      <c r="C13167" s="2"/>
      <c r="E13167" s="2"/>
    </row>
    <row r="13168" spans="2:5" x14ac:dyDescent="0.35">
      <c r="B13168" s="42"/>
      <c r="C13168" s="2"/>
      <c r="E13168" s="2"/>
    </row>
    <row r="13169" spans="2:5" x14ac:dyDescent="0.35">
      <c r="B13169" s="42"/>
      <c r="C13169" s="2"/>
      <c r="E13169" s="2"/>
    </row>
    <row r="13170" spans="2:5" x14ac:dyDescent="0.35">
      <c r="B13170" s="42"/>
      <c r="C13170" s="2"/>
      <c r="E13170" s="2"/>
    </row>
    <row r="13171" spans="2:5" x14ac:dyDescent="0.35">
      <c r="B13171" s="42"/>
      <c r="C13171" s="2"/>
      <c r="E13171" s="2"/>
    </row>
    <row r="13172" spans="2:5" x14ac:dyDescent="0.35">
      <c r="B13172" s="42"/>
      <c r="C13172" s="2"/>
      <c r="E13172" s="2"/>
    </row>
    <row r="13173" spans="2:5" x14ac:dyDescent="0.35">
      <c r="B13173" s="42"/>
      <c r="C13173" s="2"/>
      <c r="E13173" s="2"/>
    </row>
    <row r="13174" spans="2:5" x14ac:dyDescent="0.35">
      <c r="B13174" s="42"/>
      <c r="C13174" s="2"/>
      <c r="E13174" s="2"/>
    </row>
    <row r="13175" spans="2:5" x14ac:dyDescent="0.35">
      <c r="B13175" s="42"/>
      <c r="C13175" s="2"/>
      <c r="E13175" s="2"/>
    </row>
    <row r="13176" spans="2:5" x14ac:dyDescent="0.35">
      <c r="B13176" s="42"/>
      <c r="C13176" s="2"/>
      <c r="E13176" s="2"/>
    </row>
    <row r="13177" spans="2:5" x14ac:dyDescent="0.35">
      <c r="B13177" s="42"/>
      <c r="C13177" s="2"/>
      <c r="E13177" s="2"/>
    </row>
    <row r="13178" spans="2:5" x14ac:dyDescent="0.35">
      <c r="B13178" s="42"/>
      <c r="C13178" s="2"/>
      <c r="E13178" s="2"/>
    </row>
    <row r="13179" spans="2:5" x14ac:dyDescent="0.35">
      <c r="B13179" s="42"/>
      <c r="C13179" s="2"/>
      <c r="E13179" s="2"/>
    </row>
    <row r="13180" spans="2:5" x14ac:dyDescent="0.35">
      <c r="B13180" s="42"/>
      <c r="C13180" s="2"/>
      <c r="E13180" s="2"/>
    </row>
    <row r="13181" spans="2:5" x14ac:dyDescent="0.35">
      <c r="B13181" s="42"/>
      <c r="C13181" s="2"/>
      <c r="E13181" s="2"/>
    </row>
    <row r="13182" spans="2:5" x14ac:dyDescent="0.35">
      <c r="B13182" s="42"/>
      <c r="C13182" s="2"/>
      <c r="E13182" s="2"/>
    </row>
    <row r="13183" spans="2:5" x14ac:dyDescent="0.35">
      <c r="B13183" s="42"/>
      <c r="C13183" s="2"/>
      <c r="E13183" s="2"/>
    </row>
    <row r="13184" spans="2:5" x14ac:dyDescent="0.35">
      <c r="B13184" s="42"/>
      <c r="C13184" s="2"/>
      <c r="E13184" s="2"/>
    </row>
    <row r="13185" spans="2:5" x14ac:dyDescent="0.35">
      <c r="B13185" s="42"/>
      <c r="C13185" s="2"/>
      <c r="E13185" s="2"/>
    </row>
    <row r="13186" spans="2:5" x14ac:dyDescent="0.35">
      <c r="B13186" s="42"/>
      <c r="C13186" s="2"/>
      <c r="E13186" s="2"/>
    </row>
    <row r="13187" spans="2:5" x14ac:dyDescent="0.35">
      <c r="B13187" s="42"/>
      <c r="C13187" s="2"/>
      <c r="E13187" s="2"/>
    </row>
    <row r="13188" spans="2:5" x14ac:dyDescent="0.35">
      <c r="B13188" s="42"/>
      <c r="C13188" s="2"/>
      <c r="E13188" s="2"/>
    </row>
    <row r="13189" spans="2:5" x14ac:dyDescent="0.35">
      <c r="B13189" s="42"/>
      <c r="C13189" s="2"/>
      <c r="E13189" s="2"/>
    </row>
    <row r="13190" spans="2:5" x14ac:dyDescent="0.35">
      <c r="B13190" s="42"/>
      <c r="C13190" s="2"/>
      <c r="E13190" s="2"/>
    </row>
    <row r="13191" spans="2:5" x14ac:dyDescent="0.35">
      <c r="B13191" s="42"/>
      <c r="C13191" s="2"/>
      <c r="E13191" s="2"/>
    </row>
    <row r="13192" spans="2:5" x14ac:dyDescent="0.35">
      <c r="B13192" s="42"/>
      <c r="C13192" s="2"/>
      <c r="E13192" s="2"/>
    </row>
    <row r="13193" spans="2:5" x14ac:dyDescent="0.35">
      <c r="B13193" s="42"/>
      <c r="C13193" s="2"/>
      <c r="E13193" s="2"/>
    </row>
    <row r="13194" spans="2:5" x14ac:dyDescent="0.35">
      <c r="B13194" s="42"/>
      <c r="C13194" s="2"/>
      <c r="E13194" s="2"/>
    </row>
    <row r="13195" spans="2:5" x14ac:dyDescent="0.35">
      <c r="B13195" s="42"/>
      <c r="C13195" s="2"/>
      <c r="E13195" s="2"/>
    </row>
    <row r="13196" spans="2:5" x14ac:dyDescent="0.35">
      <c r="B13196" s="42"/>
      <c r="C13196" s="2"/>
      <c r="E13196" s="2"/>
    </row>
    <row r="13197" spans="2:5" x14ac:dyDescent="0.35">
      <c r="B13197" s="42"/>
      <c r="C13197" s="2"/>
      <c r="E13197" s="2"/>
    </row>
    <row r="13198" spans="2:5" x14ac:dyDescent="0.35">
      <c r="B13198" s="42"/>
      <c r="C13198" s="2"/>
      <c r="E13198" s="2"/>
    </row>
    <row r="13199" spans="2:5" x14ac:dyDescent="0.35">
      <c r="B13199" s="42"/>
      <c r="C13199" s="2"/>
      <c r="E13199" s="2"/>
    </row>
    <row r="13200" spans="2:5" x14ac:dyDescent="0.35">
      <c r="B13200" s="42"/>
      <c r="C13200" s="2"/>
      <c r="E13200" s="2"/>
    </row>
    <row r="13201" spans="2:5" x14ac:dyDescent="0.35">
      <c r="B13201" s="42"/>
      <c r="C13201" s="2"/>
      <c r="E13201" s="2"/>
    </row>
    <row r="13202" spans="2:5" x14ac:dyDescent="0.35">
      <c r="B13202" s="42"/>
      <c r="C13202" s="2"/>
      <c r="E13202" s="2"/>
    </row>
    <row r="13203" spans="2:5" x14ac:dyDescent="0.35">
      <c r="B13203" s="42"/>
      <c r="C13203" s="2"/>
      <c r="E13203" s="2"/>
    </row>
    <row r="13204" spans="2:5" x14ac:dyDescent="0.35">
      <c r="B13204" s="42"/>
      <c r="C13204" s="2"/>
      <c r="E13204" s="2"/>
    </row>
    <row r="13205" spans="2:5" x14ac:dyDescent="0.35">
      <c r="B13205" s="42"/>
      <c r="C13205" s="2"/>
      <c r="E13205" s="2"/>
    </row>
    <row r="13206" spans="2:5" x14ac:dyDescent="0.35">
      <c r="B13206" s="42"/>
      <c r="C13206" s="2"/>
      <c r="E13206" s="2"/>
    </row>
    <row r="13207" spans="2:5" x14ac:dyDescent="0.35">
      <c r="B13207" s="42"/>
      <c r="C13207" s="2"/>
      <c r="E13207" s="2"/>
    </row>
    <row r="13208" spans="2:5" x14ac:dyDescent="0.35">
      <c r="B13208" s="42"/>
      <c r="C13208" s="2"/>
      <c r="E13208" s="2"/>
    </row>
    <row r="13209" spans="2:5" x14ac:dyDescent="0.35">
      <c r="B13209" s="42"/>
      <c r="C13209" s="2"/>
      <c r="E13209" s="2"/>
    </row>
    <row r="13210" spans="2:5" x14ac:dyDescent="0.35">
      <c r="B13210" s="42"/>
      <c r="C13210" s="2"/>
      <c r="E13210" s="2"/>
    </row>
    <row r="13211" spans="2:5" x14ac:dyDescent="0.35">
      <c r="B13211" s="42"/>
      <c r="C13211" s="2"/>
      <c r="E13211" s="2"/>
    </row>
    <row r="13212" spans="2:5" x14ac:dyDescent="0.35">
      <c r="B13212" s="42"/>
      <c r="C13212" s="2"/>
      <c r="E13212" s="2"/>
    </row>
    <row r="13213" spans="2:5" x14ac:dyDescent="0.35">
      <c r="B13213" s="42"/>
      <c r="C13213" s="2"/>
      <c r="E13213" s="2"/>
    </row>
    <row r="13214" spans="2:5" x14ac:dyDescent="0.35">
      <c r="B13214" s="42"/>
      <c r="C13214" s="2"/>
      <c r="E13214" s="2"/>
    </row>
    <row r="13215" spans="2:5" x14ac:dyDescent="0.35">
      <c r="B13215" s="42"/>
      <c r="C13215" s="2"/>
      <c r="E13215" s="2"/>
    </row>
    <row r="13216" spans="2:5" x14ac:dyDescent="0.35">
      <c r="B13216" s="42"/>
      <c r="C13216" s="2"/>
      <c r="E13216" s="2"/>
    </row>
    <row r="13217" spans="2:5" x14ac:dyDescent="0.35">
      <c r="B13217" s="42"/>
      <c r="C13217" s="2"/>
      <c r="E13217" s="2"/>
    </row>
    <row r="13218" spans="2:5" x14ac:dyDescent="0.35">
      <c r="B13218" s="42"/>
      <c r="C13218" s="2"/>
      <c r="E13218" s="2"/>
    </row>
    <row r="13219" spans="2:5" x14ac:dyDescent="0.35">
      <c r="B13219" s="42"/>
      <c r="C13219" s="2"/>
      <c r="E13219" s="2"/>
    </row>
    <row r="13220" spans="2:5" x14ac:dyDescent="0.35">
      <c r="B13220" s="42"/>
      <c r="C13220" s="2"/>
      <c r="E13220" s="2"/>
    </row>
    <row r="13221" spans="2:5" x14ac:dyDescent="0.35">
      <c r="B13221" s="42"/>
      <c r="C13221" s="2"/>
      <c r="E13221" s="2"/>
    </row>
    <row r="13222" spans="2:5" x14ac:dyDescent="0.35">
      <c r="B13222" s="42"/>
      <c r="C13222" s="2"/>
      <c r="E13222" s="2"/>
    </row>
    <row r="13223" spans="2:5" x14ac:dyDescent="0.35">
      <c r="B13223" s="42"/>
      <c r="C13223" s="2"/>
      <c r="E13223" s="2"/>
    </row>
    <row r="13224" spans="2:5" x14ac:dyDescent="0.35">
      <c r="B13224" s="42"/>
      <c r="C13224" s="2"/>
      <c r="E13224" s="2"/>
    </row>
    <row r="13225" spans="2:5" x14ac:dyDescent="0.35">
      <c r="B13225" s="42"/>
      <c r="C13225" s="2"/>
      <c r="E13225" s="2"/>
    </row>
    <row r="13226" spans="2:5" x14ac:dyDescent="0.35">
      <c r="B13226" s="42"/>
      <c r="C13226" s="2"/>
      <c r="E13226" s="2"/>
    </row>
    <row r="13227" spans="2:5" x14ac:dyDescent="0.35">
      <c r="B13227" s="42"/>
      <c r="C13227" s="2"/>
      <c r="E13227" s="2"/>
    </row>
    <row r="13228" spans="2:5" x14ac:dyDescent="0.35">
      <c r="B13228" s="42"/>
      <c r="C13228" s="2"/>
      <c r="E13228" s="2"/>
    </row>
    <row r="13229" spans="2:5" x14ac:dyDescent="0.35">
      <c r="B13229" s="42"/>
      <c r="C13229" s="2"/>
      <c r="E13229" s="2"/>
    </row>
    <row r="13230" spans="2:5" x14ac:dyDescent="0.35">
      <c r="B13230" s="42"/>
      <c r="C13230" s="2"/>
      <c r="E13230" s="2"/>
    </row>
    <row r="13231" spans="2:5" x14ac:dyDescent="0.35">
      <c r="B13231" s="42"/>
      <c r="C13231" s="2"/>
      <c r="E13231" s="2"/>
    </row>
    <row r="13232" spans="2:5" x14ac:dyDescent="0.35">
      <c r="B13232" s="42"/>
      <c r="C13232" s="2"/>
      <c r="E13232" s="2"/>
    </row>
    <row r="13233" spans="2:5" x14ac:dyDescent="0.35">
      <c r="B13233" s="42"/>
      <c r="C13233" s="2"/>
      <c r="E13233" s="2"/>
    </row>
    <row r="13234" spans="2:5" x14ac:dyDescent="0.35">
      <c r="B13234" s="42"/>
      <c r="C13234" s="2"/>
      <c r="E13234" s="2"/>
    </row>
    <row r="13235" spans="2:5" x14ac:dyDescent="0.35">
      <c r="B13235" s="42"/>
      <c r="C13235" s="2"/>
      <c r="E13235" s="2"/>
    </row>
    <row r="13236" spans="2:5" x14ac:dyDescent="0.35">
      <c r="B13236" s="42"/>
      <c r="C13236" s="2"/>
      <c r="E13236" s="2"/>
    </row>
    <row r="13237" spans="2:5" x14ac:dyDescent="0.35">
      <c r="B13237" s="42"/>
      <c r="C13237" s="2"/>
      <c r="E13237" s="2"/>
    </row>
    <row r="13238" spans="2:5" x14ac:dyDescent="0.35">
      <c r="B13238" s="42"/>
      <c r="C13238" s="2"/>
      <c r="E13238" s="2"/>
    </row>
    <row r="13239" spans="2:5" x14ac:dyDescent="0.35">
      <c r="B13239" s="42"/>
      <c r="C13239" s="2"/>
      <c r="E13239" s="2"/>
    </row>
    <row r="13240" spans="2:5" x14ac:dyDescent="0.35">
      <c r="B13240" s="42"/>
      <c r="C13240" s="2"/>
      <c r="E13240" s="2"/>
    </row>
    <row r="13241" spans="2:5" x14ac:dyDescent="0.35">
      <c r="B13241" s="42"/>
      <c r="C13241" s="2"/>
      <c r="E13241" s="2"/>
    </row>
    <row r="13242" spans="2:5" x14ac:dyDescent="0.35">
      <c r="B13242" s="42"/>
      <c r="C13242" s="2"/>
      <c r="E13242" s="2"/>
    </row>
    <row r="13243" spans="2:5" x14ac:dyDescent="0.35">
      <c r="B13243" s="42"/>
      <c r="C13243" s="2"/>
      <c r="E13243" s="2"/>
    </row>
    <row r="13244" spans="2:5" x14ac:dyDescent="0.35">
      <c r="B13244" s="42"/>
      <c r="C13244" s="2"/>
      <c r="E13244" s="2"/>
    </row>
    <row r="13245" spans="2:5" x14ac:dyDescent="0.35">
      <c r="B13245" s="42"/>
      <c r="C13245" s="2"/>
      <c r="E13245" s="2"/>
    </row>
    <row r="13246" spans="2:5" x14ac:dyDescent="0.35">
      <c r="B13246" s="42"/>
      <c r="C13246" s="2"/>
      <c r="E13246" s="2"/>
    </row>
    <row r="13247" spans="2:5" x14ac:dyDescent="0.35">
      <c r="B13247" s="42"/>
      <c r="C13247" s="2"/>
      <c r="E13247" s="2"/>
    </row>
    <row r="13248" spans="2:5" x14ac:dyDescent="0.35">
      <c r="B13248" s="42"/>
      <c r="C13248" s="2"/>
      <c r="E13248" s="2"/>
    </row>
    <row r="13249" spans="2:5" x14ac:dyDescent="0.35">
      <c r="B13249" s="42"/>
      <c r="C13249" s="2"/>
      <c r="E13249" s="2"/>
    </row>
    <row r="13250" spans="2:5" x14ac:dyDescent="0.35">
      <c r="B13250" s="42"/>
      <c r="C13250" s="2"/>
      <c r="E13250" s="2"/>
    </row>
    <row r="13251" spans="2:5" x14ac:dyDescent="0.35">
      <c r="B13251" s="42"/>
      <c r="C13251" s="2"/>
      <c r="E13251" s="2"/>
    </row>
    <row r="13252" spans="2:5" x14ac:dyDescent="0.35">
      <c r="B13252" s="42"/>
      <c r="C13252" s="2"/>
      <c r="E13252" s="2"/>
    </row>
    <row r="13253" spans="2:5" x14ac:dyDescent="0.35">
      <c r="B13253" s="42"/>
      <c r="C13253" s="2"/>
      <c r="E13253" s="2"/>
    </row>
    <row r="13254" spans="2:5" x14ac:dyDescent="0.35">
      <c r="B13254" s="42"/>
      <c r="C13254" s="2"/>
      <c r="E13254" s="2"/>
    </row>
    <row r="13255" spans="2:5" x14ac:dyDescent="0.35">
      <c r="B13255" s="42"/>
      <c r="C13255" s="2"/>
      <c r="E13255" s="2"/>
    </row>
    <row r="13256" spans="2:5" x14ac:dyDescent="0.35">
      <c r="B13256" s="42"/>
      <c r="C13256" s="2"/>
      <c r="E13256" s="2"/>
    </row>
    <row r="13257" spans="2:5" x14ac:dyDescent="0.35">
      <c r="B13257" s="42"/>
      <c r="C13257" s="2"/>
      <c r="E13257" s="2"/>
    </row>
    <row r="13258" spans="2:5" x14ac:dyDescent="0.35">
      <c r="B13258" s="42"/>
      <c r="C13258" s="2"/>
      <c r="E13258" s="2"/>
    </row>
    <row r="13259" spans="2:5" x14ac:dyDescent="0.35">
      <c r="B13259" s="42"/>
      <c r="C13259" s="2"/>
      <c r="E13259" s="2"/>
    </row>
    <row r="13260" spans="2:5" x14ac:dyDescent="0.35">
      <c r="B13260" s="42"/>
      <c r="C13260" s="2"/>
      <c r="E13260" s="2"/>
    </row>
    <row r="13261" spans="2:5" x14ac:dyDescent="0.35">
      <c r="B13261" s="42"/>
      <c r="C13261" s="2"/>
      <c r="E13261" s="2"/>
    </row>
    <row r="13262" spans="2:5" x14ac:dyDescent="0.35">
      <c r="B13262" s="42"/>
      <c r="C13262" s="2"/>
      <c r="E13262" s="2"/>
    </row>
    <row r="13263" spans="2:5" x14ac:dyDescent="0.35">
      <c r="B13263" s="42"/>
      <c r="C13263" s="2"/>
      <c r="E13263" s="2"/>
    </row>
    <row r="13264" spans="2:5" x14ac:dyDescent="0.35">
      <c r="B13264" s="42"/>
      <c r="C13264" s="2"/>
      <c r="E13264" s="2"/>
    </row>
    <row r="13265" spans="2:5" x14ac:dyDescent="0.35">
      <c r="B13265" s="42"/>
      <c r="C13265" s="2"/>
      <c r="E13265" s="2"/>
    </row>
    <row r="13266" spans="2:5" x14ac:dyDescent="0.35">
      <c r="B13266" s="42"/>
      <c r="C13266" s="2"/>
      <c r="E13266" s="2"/>
    </row>
    <row r="13267" spans="2:5" x14ac:dyDescent="0.35">
      <c r="B13267" s="42"/>
      <c r="C13267" s="2"/>
      <c r="E13267" s="2"/>
    </row>
    <row r="13268" spans="2:5" x14ac:dyDescent="0.35">
      <c r="B13268" s="42"/>
      <c r="C13268" s="2"/>
      <c r="E13268" s="2"/>
    </row>
    <row r="13269" spans="2:5" x14ac:dyDescent="0.35">
      <c r="B13269" s="42"/>
      <c r="C13269" s="2"/>
      <c r="E13269" s="2"/>
    </row>
    <row r="13270" spans="2:5" x14ac:dyDescent="0.35">
      <c r="B13270" s="42"/>
      <c r="C13270" s="2"/>
      <c r="E13270" s="2"/>
    </row>
    <row r="13271" spans="2:5" x14ac:dyDescent="0.35">
      <c r="B13271" s="42"/>
      <c r="C13271" s="2"/>
      <c r="E13271" s="2"/>
    </row>
    <row r="13272" spans="2:5" x14ac:dyDescent="0.35">
      <c r="B13272" s="42"/>
      <c r="C13272" s="2"/>
      <c r="E13272" s="2"/>
    </row>
    <row r="13273" spans="2:5" x14ac:dyDescent="0.35">
      <c r="B13273" s="42"/>
      <c r="C13273" s="2"/>
      <c r="E13273" s="2"/>
    </row>
    <row r="13274" spans="2:5" x14ac:dyDescent="0.35">
      <c r="B13274" s="42"/>
      <c r="C13274" s="2"/>
      <c r="E13274" s="2"/>
    </row>
    <row r="13275" spans="2:5" x14ac:dyDescent="0.35">
      <c r="B13275" s="42"/>
      <c r="C13275" s="2"/>
      <c r="E13275" s="2"/>
    </row>
    <row r="13276" spans="2:5" x14ac:dyDescent="0.35">
      <c r="B13276" s="42"/>
      <c r="C13276" s="2"/>
      <c r="E13276" s="2"/>
    </row>
    <row r="13277" spans="2:5" x14ac:dyDescent="0.35">
      <c r="B13277" s="42"/>
      <c r="C13277" s="2"/>
      <c r="E13277" s="2"/>
    </row>
    <row r="13278" spans="2:5" x14ac:dyDescent="0.35">
      <c r="B13278" s="42"/>
      <c r="C13278" s="2"/>
      <c r="E13278" s="2"/>
    </row>
    <row r="13279" spans="2:5" x14ac:dyDescent="0.35">
      <c r="B13279" s="42"/>
      <c r="C13279" s="2"/>
      <c r="E13279" s="2"/>
    </row>
    <row r="13280" spans="2:5" x14ac:dyDescent="0.35">
      <c r="B13280" s="42"/>
      <c r="C13280" s="2"/>
      <c r="E13280" s="2"/>
    </row>
    <row r="13281" spans="2:5" x14ac:dyDescent="0.35">
      <c r="B13281" s="42"/>
      <c r="C13281" s="2"/>
      <c r="E13281" s="2"/>
    </row>
    <row r="13282" spans="2:5" x14ac:dyDescent="0.35">
      <c r="B13282" s="42"/>
      <c r="C13282" s="2"/>
      <c r="E13282" s="2"/>
    </row>
    <row r="13283" spans="2:5" x14ac:dyDescent="0.35">
      <c r="B13283" s="42"/>
      <c r="C13283" s="2"/>
      <c r="E13283" s="2"/>
    </row>
    <row r="13284" spans="2:5" x14ac:dyDescent="0.35">
      <c r="B13284" s="42"/>
      <c r="C13284" s="2"/>
      <c r="E13284" s="2"/>
    </row>
    <row r="13285" spans="2:5" x14ac:dyDescent="0.35">
      <c r="B13285" s="42"/>
      <c r="C13285" s="2"/>
      <c r="E13285" s="2"/>
    </row>
    <row r="13286" spans="2:5" x14ac:dyDescent="0.35">
      <c r="B13286" s="42"/>
      <c r="C13286" s="2"/>
      <c r="E13286" s="2"/>
    </row>
    <row r="13287" spans="2:5" x14ac:dyDescent="0.35">
      <c r="B13287" s="42"/>
      <c r="C13287" s="2"/>
      <c r="E13287" s="2"/>
    </row>
    <row r="13288" spans="2:5" x14ac:dyDescent="0.35">
      <c r="B13288" s="42"/>
      <c r="C13288" s="2"/>
      <c r="E13288" s="2"/>
    </row>
    <row r="13289" spans="2:5" x14ac:dyDescent="0.35">
      <c r="B13289" s="42"/>
      <c r="C13289" s="2"/>
      <c r="E13289" s="2"/>
    </row>
    <row r="13290" spans="2:5" x14ac:dyDescent="0.35">
      <c r="B13290" s="42"/>
      <c r="C13290" s="2"/>
      <c r="E13290" s="2"/>
    </row>
    <row r="13291" spans="2:5" x14ac:dyDescent="0.35">
      <c r="B13291" s="42"/>
      <c r="C13291" s="2"/>
      <c r="E13291" s="2"/>
    </row>
    <row r="13292" spans="2:5" x14ac:dyDescent="0.35">
      <c r="B13292" s="42"/>
      <c r="C13292" s="2"/>
      <c r="E13292" s="2"/>
    </row>
    <row r="13293" spans="2:5" x14ac:dyDescent="0.35">
      <c r="B13293" s="42"/>
      <c r="C13293" s="2"/>
      <c r="E13293" s="2"/>
    </row>
    <row r="13294" spans="2:5" x14ac:dyDescent="0.35">
      <c r="B13294" s="42"/>
      <c r="C13294" s="2"/>
      <c r="E13294" s="2"/>
    </row>
    <row r="13295" spans="2:5" x14ac:dyDescent="0.35">
      <c r="B13295" s="42"/>
      <c r="C13295" s="2"/>
      <c r="E13295" s="2"/>
    </row>
    <row r="13296" spans="2:5" x14ac:dyDescent="0.35">
      <c r="B13296" s="42"/>
      <c r="C13296" s="2"/>
      <c r="E13296" s="2"/>
    </row>
    <row r="13297" spans="2:5" x14ac:dyDescent="0.35">
      <c r="B13297" s="42"/>
      <c r="C13297" s="2"/>
      <c r="E13297" s="2"/>
    </row>
    <row r="13298" spans="2:5" x14ac:dyDescent="0.35">
      <c r="B13298" s="42"/>
      <c r="C13298" s="2"/>
      <c r="E13298" s="2"/>
    </row>
    <row r="13299" spans="2:5" x14ac:dyDescent="0.35">
      <c r="B13299" s="42"/>
      <c r="C13299" s="2"/>
      <c r="E13299" s="2"/>
    </row>
    <row r="13300" spans="2:5" x14ac:dyDescent="0.35">
      <c r="B13300" s="42"/>
      <c r="C13300" s="2"/>
      <c r="E13300" s="2"/>
    </row>
    <row r="13301" spans="2:5" x14ac:dyDescent="0.35">
      <c r="B13301" s="42"/>
      <c r="C13301" s="2"/>
      <c r="E13301" s="2"/>
    </row>
    <row r="13302" spans="2:5" x14ac:dyDescent="0.35">
      <c r="B13302" s="42"/>
      <c r="C13302" s="2"/>
      <c r="E13302" s="2"/>
    </row>
    <row r="13303" spans="2:5" x14ac:dyDescent="0.35">
      <c r="B13303" s="42"/>
      <c r="C13303" s="2"/>
      <c r="E13303" s="2"/>
    </row>
    <row r="13304" spans="2:5" x14ac:dyDescent="0.35">
      <c r="B13304" s="42"/>
      <c r="C13304" s="2"/>
      <c r="E13304" s="2"/>
    </row>
    <row r="13305" spans="2:5" x14ac:dyDescent="0.35">
      <c r="B13305" s="42"/>
      <c r="C13305" s="2"/>
      <c r="E13305" s="2"/>
    </row>
    <row r="13306" spans="2:5" x14ac:dyDescent="0.35">
      <c r="B13306" s="42"/>
      <c r="C13306" s="2"/>
      <c r="E13306" s="2"/>
    </row>
    <row r="13307" spans="2:5" x14ac:dyDescent="0.35">
      <c r="B13307" s="42"/>
      <c r="C13307" s="2"/>
      <c r="E13307" s="2"/>
    </row>
    <row r="13308" spans="2:5" x14ac:dyDescent="0.35">
      <c r="B13308" s="42"/>
      <c r="C13308" s="2"/>
      <c r="E13308" s="2"/>
    </row>
    <row r="13309" spans="2:5" x14ac:dyDescent="0.35">
      <c r="B13309" s="42"/>
      <c r="C13309" s="2"/>
      <c r="E13309" s="2"/>
    </row>
    <row r="13310" spans="2:5" x14ac:dyDescent="0.35">
      <c r="B13310" s="42"/>
      <c r="C13310" s="2"/>
      <c r="E13310" s="2"/>
    </row>
    <row r="13311" spans="2:5" x14ac:dyDescent="0.35">
      <c r="B13311" s="42"/>
      <c r="C13311" s="2"/>
      <c r="E13311" s="2"/>
    </row>
    <row r="13312" spans="2:5" x14ac:dyDescent="0.35">
      <c r="B13312" s="42"/>
      <c r="C13312" s="2"/>
      <c r="E13312" s="2"/>
    </row>
    <row r="13313" spans="2:5" x14ac:dyDescent="0.35">
      <c r="B13313" s="42"/>
      <c r="C13313" s="2"/>
      <c r="E13313" s="2"/>
    </row>
    <row r="13314" spans="2:5" x14ac:dyDescent="0.35">
      <c r="B13314" s="42"/>
      <c r="C13314" s="2"/>
      <c r="E13314" s="2"/>
    </row>
    <row r="13315" spans="2:5" x14ac:dyDescent="0.35">
      <c r="B13315" s="42"/>
      <c r="C13315" s="2"/>
      <c r="E13315" s="2"/>
    </row>
    <row r="13316" spans="2:5" x14ac:dyDescent="0.35">
      <c r="B13316" s="42"/>
      <c r="C13316" s="2"/>
      <c r="E13316" s="2"/>
    </row>
    <row r="13317" spans="2:5" x14ac:dyDescent="0.35">
      <c r="B13317" s="42"/>
      <c r="C13317" s="2"/>
      <c r="E13317" s="2"/>
    </row>
    <row r="13318" spans="2:5" x14ac:dyDescent="0.35">
      <c r="B13318" s="42"/>
      <c r="C13318" s="2"/>
      <c r="E13318" s="2"/>
    </row>
    <row r="13319" spans="2:5" x14ac:dyDescent="0.35">
      <c r="B13319" s="42"/>
      <c r="C13319" s="2"/>
      <c r="E13319" s="2"/>
    </row>
    <row r="13320" spans="2:5" x14ac:dyDescent="0.35">
      <c r="B13320" s="42"/>
      <c r="C13320" s="2"/>
      <c r="E13320" s="2"/>
    </row>
    <row r="13321" spans="2:5" x14ac:dyDescent="0.35">
      <c r="B13321" s="42"/>
      <c r="C13321" s="2"/>
      <c r="E13321" s="2"/>
    </row>
    <row r="13322" spans="2:5" x14ac:dyDescent="0.35">
      <c r="B13322" s="42"/>
      <c r="C13322" s="2"/>
      <c r="E13322" s="2"/>
    </row>
    <row r="13323" spans="2:5" x14ac:dyDescent="0.35">
      <c r="B13323" s="42"/>
      <c r="C13323" s="2"/>
      <c r="E13323" s="2"/>
    </row>
    <row r="13324" spans="2:5" x14ac:dyDescent="0.35">
      <c r="B13324" s="42"/>
      <c r="C13324" s="2"/>
      <c r="E13324" s="2"/>
    </row>
    <row r="13325" spans="2:5" x14ac:dyDescent="0.35">
      <c r="B13325" s="42"/>
      <c r="C13325" s="2"/>
      <c r="E13325" s="2"/>
    </row>
    <row r="13326" spans="2:5" x14ac:dyDescent="0.35">
      <c r="B13326" s="42"/>
      <c r="C13326" s="2"/>
      <c r="E13326" s="2"/>
    </row>
    <row r="13327" spans="2:5" x14ac:dyDescent="0.35">
      <c r="B13327" s="42"/>
      <c r="C13327" s="2"/>
      <c r="E13327" s="2"/>
    </row>
    <row r="13328" spans="2:5" x14ac:dyDescent="0.35">
      <c r="B13328" s="42"/>
      <c r="C13328" s="2"/>
      <c r="E13328" s="2"/>
    </row>
    <row r="13329" spans="2:5" x14ac:dyDescent="0.35">
      <c r="B13329" s="42"/>
      <c r="C13329" s="2"/>
      <c r="E13329" s="2"/>
    </row>
    <row r="13330" spans="2:5" x14ac:dyDescent="0.35">
      <c r="B13330" s="42"/>
      <c r="C13330" s="2"/>
      <c r="E13330" s="2"/>
    </row>
    <row r="13331" spans="2:5" x14ac:dyDescent="0.35">
      <c r="B13331" s="42"/>
      <c r="C13331" s="2"/>
      <c r="E13331" s="2"/>
    </row>
    <row r="13332" spans="2:5" x14ac:dyDescent="0.35">
      <c r="B13332" s="42"/>
      <c r="C13332" s="2"/>
      <c r="E13332" s="2"/>
    </row>
    <row r="13333" spans="2:5" x14ac:dyDescent="0.35">
      <c r="B13333" s="42"/>
      <c r="C13333" s="2"/>
      <c r="E13333" s="2"/>
    </row>
    <row r="13334" spans="2:5" x14ac:dyDescent="0.35">
      <c r="B13334" s="42"/>
      <c r="C13334" s="2"/>
      <c r="E13334" s="2"/>
    </row>
    <row r="13335" spans="2:5" x14ac:dyDescent="0.35">
      <c r="B13335" s="42"/>
      <c r="C13335" s="2"/>
      <c r="E13335" s="2"/>
    </row>
    <row r="13336" spans="2:5" x14ac:dyDescent="0.35">
      <c r="B13336" s="42"/>
      <c r="C13336" s="2"/>
      <c r="E13336" s="2"/>
    </row>
    <row r="13337" spans="2:5" x14ac:dyDescent="0.35">
      <c r="B13337" s="42"/>
      <c r="C13337" s="2"/>
      <c r="E13337" s="2"/>
    </row>
    <row r="13338" spans="2:5" x14ac:dyDescent="0.35">
      <c r="B13338" s="42"/>
      <c r="C13338" s="2"/>
      <c r="E13338" s="2"/>
    </row>
    <row r="13339" spans="2:5" x14ac:dyDescent="0.35">
      <c r="B13339" s="42"/>
      <c r="C13339" s="2"/>
      <c r="E13339" s="2"/>
    </row>
    <row r="13340" spans="2:5" x14ac:dyDescent="0.35">
      <c r="B13340" s="42"/>
      <c r="C13340" s="2"/>
      <c r="E13340" s="2"/>
    </row>
    <row r="13341" spans="2:5" x14ac:dyDescent="0.35">
      <c r="B13341" s="42"/>
      <c r="C13341" s="2"/>
      <c r="E13341" s="2"/>
    </row>
    <row r="13342" spans="2:5" x14ac:dyDescent="0.35">
      <c r="B13342" s="42"/>
      <c r="C13342" s="2"/>
      <c r="E13342" s="2"/>
    </row>
    <row r="13343" spans="2:5" x14ac:dyDescent="0.35">
      <c r="B13343" s="42"/>
      <c r="C13343" s="2"/>
      <c r="E13343" s="2"/>
    </row>
    <row r="13344" spans="2:5" x14ac:dyDescent="0.35">
      <c r="B13344" s="42"/>
      <c r="C13344" s="2"/>
      <c r="E13344" s="2"/>
    </row>
    <row r="13345" spans="2:5" x14ac:dyDescent="0.35">
      <c r="B13345" s="42"/>
      <c r="C13345" s="2"/>
      <c r="E13345" s="2"/>
    </row>
    <row r="13346" spans="2:5" x14ac:dyDescent="0.35">
      <c r="B13346" s="42"/>
      <c r="C13346" s="2"/>
      <c r="E13346" s="2"/>
    </row>
    <row r="13347" spans="2:5" x14ac:dyDescent="0.35">
      <c r="B13347" s="42"/>
      <c r="C13347" s="2"/>
      <c r="E13347" s="2"/>
    </row>
    <row r="13348" spans="2:5" x14ac:dyDescent="0.35">
      <c r="B13348" s="42"/>
      <c r="C13348" s="2"/>
      <c r="E13348" s="2"/>
    </row>
    <row r="13349" spans="2:5" x14ac:dyDescent="0.35">
      <c r="B13349" s="42"/>
      <c r="C13349" s="2"/>
      <c r="E13349" s="2"/>
    </row>
    <row r="13350" spans="2:5" x14ac:dyDescent="0.35">
      <c r="B13350" s="42"/>
      <c r="C13350" s="2"/>
      <c r="E13350" s="2"/>
    </row>
    <row r="13351" spans="2:5" x14ac:dyDescent="0.35">
      <c r="B13351" s="42"/>
      <c r="C13351" s="2"/>
      <c r="E13351" s="2"/>
    </row>
    <row r="13352" spans="2:5" x14ac:dyDescent="0.35">
      <c r="B13352" s="42"/>
      <c r="C13352" s="2"/>
      <c r="E13352" s="2"/>
    </row>
    <row r="13353" spans="2:5" x14ac:dyDescent="0.35">
      <c r="B13353" s="42"/>
      <c r="C13353" s="2"/>
      <c r="E13353" s="2"/>
    </row>
    <row r="13354" spans="2:5" x14ac:dyDescent="0.35">
      <c r="B13354" s="42"/>
      <c r="C13354" s="2"/>
      <c r="E13354" s="2"/>
    </row>
    <row r="13355" spans="2:5" x14ac:dyDescent="0.35">
      <c r="B13355" s="42"/>
      <c r="C13355" s="2"/>
      <c r="E13355" s="2"/>
    </row>
    <row r="13356" spans="2:5" x14ac:dyDescent="0.35">
      <c r="B13356" s="42"/>
      <c r="C13356" s="2"/>
      <c r="E13356" s="2"/>
    </row>
    <row r="13357" spans="2:5" x14ac:dyDescent="0.35">
      <c r="B13357" s="42"/>
      <c r="C13357" s="2"/>
      <c r="E13357" s="2"/>
    </row>
    <row r="13358" spans="2:5" x14ac:dyDescent="0.35">
      <c r="B13358" s="42"/>
      <c r="C13358" s="2"/>
      <c r="E13358" s="2"/>
    </row>
    <row r="13359" spans="2:5" x14ac:dyDescent="0.35">
      <c r="B13359" s="42"/>
      <c r="C13359" s="2"/>
      <c r="E13359" s="2"/>
    </row>
    <row r="13360" spans="2:5" x14ac:dyDescent="0.35">
      <c r="B13360" s="42"/>
      <c r="C13360" s="2"/>
      <c r="E13360" s="2"/>
    </row>
    <row r="13361" spans="2:5" x14ac:dyDescent="0.35">
      <c r="B13361" s="42"/>
      <c r="C13361" s="2"/>
      <c r="E13361" s="2"/>
    </row>
    <row r="13362" spans="2:5" x14ac:dyDescent="0.35">
      <c r="B13362" s="42"/>
      <c r="C13362" s="2"/>
      <c r="E13362" s="2"/>
    </row>
    <row r="13363" spans="2:5" x14ac:dyDescent="0.35">
      <c r="B13363" s="42"/>
      <c r="C13363" s="2"/>
      <c r="E13363" s="2"/>
    </row>
    <row r="13364" spans="2:5" x14ac:dyDescent="0.35">
      <c r="B13364" s="42"/>
      <c r="C13364" s="2"/>
      <c r="E13364" s="2"/>
    </row>
    <row r="13365" spans="2:5" x14ac:dyDescent="0.35">
      <c r="B13365" s="42"/>
      <c r="C13365" s="2"/>
      <c r="E13365" s="2"/>
    </row>
    <row r="13366" spans="2:5" x14ac:dyDescent="0.35">
      <c r="B13366" s="42"/>
      <c r="C13366" s="2"/>
      <c r="E13366" s="2"/>
    </row>
    <row r="13367" spans="2:5" x14ac:dyDescent="0.35">
      <c r="B13367" s="42"/>
      <c r="C13367" s="2"/>
      <c r="E13367" s="2"/>
    </row>
    <row r="13368" spans="2:5" x14ac:dyDescent="0.35">
      <c r="B13368" s="42"/>
      <c r="C13368" s="2"/>
      <c r="E13368" s="2"/>
    </row>
    <row r="13369" spans="2:5" x14ac:dyDescent="0.35">
      <c r="B13369" s="42"/>
      <c r="C13369" s="2"/>
      <c r="E13369" s="2"/>
    </row>
    <row r="13370" spans="2:5" x14ac:dyDescent="0.35">
      <c r="B13370" s="42"/>
      <c r="C13370" s="2"/>
      <c r="E13370" s="2"/>
    </row>
    <row r="13371" spans="2:5" x14ac:dyDescent="0.35">
      <c r="B13371" s="42"/>
      <c r="C13371" s="2"/>
      <c r="E13371" s="2"/>
    </row>
    <row r="13372" spans="2:5" x14ac:dyDescent="0.35">
      <c r="B13372" s="42"/>
      <c r="C13372" s="2"/>
      <c r="E13372" s="2"/>
    </row>
    <row r="13373" spans="2:5" x14ac:dyDescent="0.35">
      <c r="B13373" s="42"/>
      <c r="C13373" s="2"/>
      <c r="E13373" s="2"/>
    </row>
    <row r="13374" spans="2:5" x14ac:dyDescent="0.35">
      <c r="B13374" s="42"/>
      <c r="C13374" s="2"/>
      <c r="E13374" s="2"/>
    </row>
    <row r="13375" spans="2:5" x14ac:dyDescent="0.35">
      <c r="B13375" s="42"/>
      <c r="C13375" s="2"/>
      <c r="E13375" s="2"/>
    </row>
    <row r="13376" spans="2:5" x14ac:dyDescent="0.35">
      <c r="B13376" s="42"/>
      <c r="C13376" s="2"/>
      <c r="E13376" s="2"/>
    </row>
    <row r="13377" spans="2:5" x14ac:dyDescent="0.35">
      <c r="B13377" s="42"/>
      <c r="C13377" s="2"/>
      <c r="E13377" s="2"/>
    </row>
    <row r="13378" spans="2:5" x14ac:dyDescent="0.35">
      <c r="B13378" s="42"/>
      <c r="C13378" s="2"/>
      <c r="E13378" s="2"/>
    </row>
    <row r="13379" spans="2:5" x14ac:dyDescent="0.35">
      <c r="B13379" s="42"/>
      <c r="C13379" s="2"/>
      <c r="E13379" s="2"/>
    </row>
    <row r="13380" spans="2:5" x14ac:dyDescent="0.35">
      <c r="B13380" s="42"/>
      <c r="C13380" s="2"/>
      <c r="E13380" s="2"/>
    </row>
    <row r="13381" spans="2:5" x14ac:dyDescent="0.35">
      <c r="B13381" s="42"/>
      <c r="C13381" s="2"/>
      <c r="E13381" s="2"/>
    </row>
    <row r="13382" spans="2:5" x14ac:dyDescent="0.35">
      <c r="B13382" s="42"/>
      <c r="C13382" s="2"/>
      <c r="E13382" s="2"/>
    </row>
    <row r="13383" spans="2:5" x14ac:dyDescent="0.35">
      <c r="B13383" s="42"/>
      <c r="C13383" s="2"/>
      <c r="E13383" s="2"/>
    </row>
    <row r="13384" spans="2:5" x14ac:dyDescent="0.35">
      <c r="B13384" s="42"/>
      <c r="C13384" s="2"/>
      <c r="E13384" s="2"/>
    </row>
    <row r="13385" spans="2:5" x14ac:dyDescent="0.35">
      <c r="B13385" s="42"/>
      <c r="C13385" s="2"/>
      <c r="E13385" s="2"/>
    </row>
    <row r="13386" spans="2:5" x14ac:dyDescent="0.35">
      <c r="B13386" s="42"/>
      <c r="C13386" s="2"/>
      <c r="E13386" s="2"/>
    </row>
    <row r="13387" spans="2:5" x14ac:dyDescent="0.35">
      <c r="B13387" s="42"/>
      <c r="C13387" s="2"/>
      <c r="E13387" s="2"/>
    </row>
    <row r="13388" spans="2:5" x14ac:dyDescent="0.35">
      <c r="B13388" s="42"/>
      <c r="C13388" s="2"/>
      <c r="E13388" s="2"/>
    </row>
    <row r="13389" spans="2:5" x14ac:dyDescent="0.35">
      <c r="B13389" s="42"/>
      <c r="C13389" s="2"/>
      <c r="E13389" s="2"/>
    </row>
    <row r="13390" spans="2:5" x14ac:dyDescent="0.35">
      <c r="B13390" s="42"/>
      <c r="C13390" s="2"/>
      <c r="E13390" s="2"/>
    </row>
    <row r="13391" spans="2:5" x14ac:dyDescent="0.35">
      <c r="B13391" s="42"/>
      <c r="C13391" s="2"/>
      <c r="E13391" s="2"/>
    </row>
    <row r="13392" spans="2:5" x14ac:dyDescent="0.35">
      <c r="B13392" s="42"/>
      <c r="C13392" s="2"/>
      <c r="E13392" s="2"/>
    </row>
    <row r="13393" spans="2:5" x14ac:dyDescent="0.35">
      <c r="B13393" s="42"/>
      <c r="C13393" s="2"/>
      <c r="E13393" s="2"/>
    </row>
    <row r="13394" spans="2:5" x14ac:dyDescent="0.35">
      <c r="B13394" s="42"/>
      <c r="C13394" s="2"/>
      <c r="E13394" s="2"/>
    </row>
    <row r="13395" spans="2:5" x14ac:dyDescent="0.35">
      <c r="B13395" s="42"/>
      <c r="C13395" s="2"/>
      <c r="E13395" s="2"/>
    </row>
    <row r="13396" spans="2:5" x14ac:dyDescent="0.35">
      <c r="B13396" s="42"/>
      <c r="C13396" s="2"/>
      <c r="E13396" s="2"/>
    </row>
    <row r="13397" spans="2:5" x14ac:dyDescent="0.35">
      <c r="B13397" s="42"/>
      <c r="C13397" s="2"/>
      <c r="E13397" s="2"/>
    </row>
    <row r="13398" spans="2:5" x14ac:dyDescent="0.35">
      <c r="B13398" s="42"/>
      <c r="C13398" s="2"/>
      <c r="E13398" s="2"/>
    </row>
    <row r="13399" spans="2:5" x14ac:dyDescent="0.35">
      <c r="B13399" s="42"/>
      <c r="C13399" s="2"/>
      <c r="E13399" s="2"/>
    </row>
    <row r="13400" spans="2:5" x14ac:dyDescent="0.35">
      <c r="B13400" s="42"/>
      <c r="C13400" s="2"/>
      <c r="E13400" s="2"/>
    </row>
    <row r="13401" spans="2:5" x14ac:dyDescent="0.35">
      <c r="B13401" s="42"/>
      <c r="C13401" s="2"/>
      <c r="E13401" s="2"/>
    </row>
    <row r="13402" spans="2:5" x14ac:dyDescent="0.35">
      <c r="B13402" s="42"/>
      <c r="C13402" s="2"/>
      <c r="E13402" s="2"/>
    </row>
    <row r="13403" spans="2:5" x14ac:dyDescent="0.35">
      <c r="B13403" s="42"/>
      <c r="C13403" s="2"/>
      <c r="E13403" s="2"/>
    </row>
    <row r="13404" spans="2:5" x14ac:dyDescent="0.35">
      <c r="B13404" s="42"/>
      <c r="C13404" s="2"/>
      <c r="E13404" s="2"/>
    </row>
    <row r="13405" spans="2:5" x14ac:dyDescent="0.35">
      <c r="B13405" s="42"/>
      <c r="C13405" s="2"/>
      <c r="E13405" s="2"/>
    </row>
    <row r="13406" spans="2:5" x14ac:dyDescent="0.35">
      <c r="B13406" s="42"/>
      <c r="C13406" s="2"/>
      <c r="E13406" s="2"/>
    </row>
    <row r="13407" spans="2:5" x14ac:dyDescent="0.35">
      <c r="B13407" s="42"/>
      <c r="C13407" s="2"/>
      <c r="E13407" s="2"/>
    </row>
    <row r="13408" spans="2:5" x14ac:dyDescent="0.35">
      <c r="B13408" s="42"/>
      <c r="C13408" s="2"/>
      <c r="E13408" s="2"/>
    </row>
    <row r="13409" spans="2:5" x14ac:dyDescent="0.35">
      <c r="B13409" s="42"/>
      <c r="C13409" s="2"/>
      <c r="E13409" s="2"/>
    </row>
    <row r="13410" spans="2:5" x14ac:dyDescent="0.35">
      <c r="B13410" s="42"/>
      <c r="C13410" s="2"/>
      <c r="E13410" s="2"/>
    </row>
    <row r="13411" spans="2:5" x14ac:dyDescent="0.35">
      <c r="B13411" s="42"/>
      <c r="C13411" s="2"/>
      <c r="E13411" s="2"/>
    </row>
    <row r="13412" spans="2:5" x14ac:dyDescent="0.35">
      <c r="B13412" s="42"/>
      <c r="C13412" s="2"/>
      <c r="E13412" s="2"/>
    </row>
    <row r="13413" spans="2:5" x14ac:dyDescent="0.35">
      <c r="B13413" s="42"/>
      <c r="C13413" s="2"/>
      <c r="E13413" s="2"/>
    </row>
    <row r="13414" spans="2:5" x14ac:dyDescent="0.35">
      <c r="B13414" s="42"/>
      <c r="C13414" s="2"/>
      <c r="E13414" s="2"/>
    </row>
    <row r="13415" spans="2:5" x14ac:dyDescent="0.35">
      <c r="B13415" s="42"/>
      <c r="C13415" s="2"/>
      <c r="E13415" s="2"/>
    </row>
    <row r="13416" spans="2:5" x14ac:dyDescent="0.35">
      <c r="B13416" s="42"/>
      <c r="C13416" s="2"/>
      <c r="E13416" s="2"/>
    </row>
    <row r="13417" spans="2:5" x14ac:dyDescent="0.35">
      <c r="B13417" s="42"/>
      <c r="C13417" s="2"/>
      <c r="E13417" s="2"/>
    </row>
    <row r="13418" spans="2:5" x14ac:dyDescent="0.35">
      <c r="B13418" s="42"/>
      <c r="C13418" s="2"/>
      <c r="E13418" s="2"/>
    </row>
    <row r="13419" spans="2:5" x14ac:dyDescent="0.35">
      <c r="B13419" s="42"/>
      <c r="C13419" s="2"/>
      <c r="E13419" s="2"/>
    </row>
    <row r="13420" spans="2:5" x14ac:dyDescent="0.35">
      <c r="B13420" s="42"/>
      <c r="C13420" s="2"/>
      <c r="E13420" s="2"/>
    </row>
    <row r="13421" spans="2:5" x14ac:dyDescent="0.35">
      <c r="B13421" s="42"/>
      <c r="C13421" s="2"/>
      <c r="E13421" s="2"/>
    </row>
    <row r="13422" spans="2:5" x14ac:dyDescent="0.35">
      <c r="B13422" s="42"/>
      <c r="C13422" s="2"/>
      <c r="E13422" s="2"/>
    </row>
    <row r="13423" spans="2:5" x14ac:dyDescent="0.35">
      <c r="B13423" s="42"/>
      <c r="C13423" s="2"/>
      <c r="E13423" s="2"/>
    </row>
    <row r="13424" spans="2:5" x14ac:dyDescent="0.35">
      <c r="B13424" s="42"/>
      <c r="C13424" s="2"/>
      <c r="E13424" s="2"/>
    </row>
    <row r="13425" spans="2:5" x14ac:dyDescent="0.35">
      <c r="B13425" s="42"/>
      <c r="C13425" s="2"/>
      <c r="E13425" s="2"/>
    </row>
    <row r="13426" spans="2:5" x14ac:dyDescent="0.35">
      <c r="B13426" s="42"/>
      <c r="C13426" s="2"/>
      <c r="E13426" s="2"/>
    </row>
    <row r="13427" spans="2:5" x14ac:dyDescent="0.35">
      <c r="B13427" s="42"/>
      <c r="C13427" s="2"/>
      <c r="E13427" s="2"/>
    </row>
    <row r="13428" spans="2:5" x14ac:dyDescent="0.35">
      <c r="B13428" s="42"/>
      <c r="C13428" s="2"/>
      <c r="E13428" s="2"/>
    </row>
    <row r="13429" spans="2:5" x14ac:dyDescent="0.35">
      <c r="B13429" s="42"/>
      <c r="C13429" s="2"/>
      <c r="E13429" s="2"/>
    </row>
    <row r="13430" spans="2:5" x14ac:dyDescent="0.35">
      <c r="B13430" s="42"/>
      <c r="C13430" s="2"/>
      <c r="E13430" s="2"/>
    </row>
    <row r="13431" spans="2:5" x14ac:dyDescent="0.35">
      <c r="B13431" s="42"/>
      <c r="C13431" s="2"/>
      <c r="E13431" s="2"/>
    </row>
    <row r="13432" spans="2:5" x14ac:dyDescent="0.35">
      <c r="B13432" s="42"/>
      <c r="C13432" s="2"/>
      <c r="E13432" s="2"/>
    </row>
    <row r="13433" spans="2:5" x14ac:dyDescent="0.35">
      <c r="B13433" s="42"/>
      <c r="C13433" s="2"/>
      <c r="E13433" s="2"/>
    </row>
    <row r="13434" spans="2:5" x14ac:dyDescent="0.35">
      <c r="B13434" s="42"/>
      <c r="C13434" s="2"/>
      <c r="E13434" s="2"/>
    </row>
    <row r="13435" spans="2:5" x14ac:dyDescent="0.35">
      <c r="B13435" s="42"/>
      <c r="C13435" s="2"/>
      <c r="E13435" s="2"/>
    </row>
    <row r="13436" spans="2:5" x14ac:dyDescent="0.35">
      <c r="B13436" s="42"/>
      <c r="C13436" s="2"/>
      <c r="E13436" s="2"/>
    </row>
    <row r="13437" spans="2:5" x14ac:dyDescent="0.35">
      <c r="B13437" s="42"/>
      <c r="C13437" s="2"/>
      <c r="E13437" s="2"/>
    </row>
    <row r="13438" spans="2:5" x14ac:dyDescent="0.35">
      <c r="B13438" s="42"/>
      <c r="C13438" s="2"/>
      <c r="E13438" s="2"/>
    </row>
    <row r="13439" spans="2:5" x14ac:dyDescent="0.35">
      <c r="B13439" s="42"/>
      <c r="C13439" s="2"/>
      <c r="E13439" s="2"/>
    </row>
    <row r="13440" spans="2:5" x14ac:dyDescent="0.35">
      <c r="B13440" s="42"/>
      <c r="C13440" s="2"/>
      <c r="E13440" s="2"/>
    </row>
    <row r="13441" spans="2:5" x14ac:dyDescent="0.35">
      <c r="B13441" s="42"/>
      <c r="C13441" s="2"/>
      <c r="E13441" s="2"/>
    </row>
    <row r="13442" spans="2:5" x14ac:dyDescent="0.35">
      <c r="B13442" s="42"/>
      <c r="C13442" s="2"/>
      <c r="E13442" s="2"/>
    </row>
    <row r="13443" spans="2:5" x14ac:dyDescent="0.35">
      <c r="B13443" s="42"/>
      <c r="C13443" s="2"/>
      <c r="E13443" s="2"/>
    </row>
    <row r="13444" spans="2:5" x14ac:dyDescent="0.35">
      <c r="B13444" s="42"/>
      <c r="C13444" s="2"/>
      <c r="E13444" s="2"/>
    </row>
    <row r="13445" spans="2:5" x14ac:dyDescent="0.35">
      <c r="B13445" s="42"/>
      <c r="C13445" s="2"/>
      <c r="E13445" s="2"/>
    </row>
    <row r="13446" spans="2:5" x14ac:dyDescent="0.35">
      <c r="B13446" s="42"/>
      <c r="C13446" s="2"/>
      <c r="E13446" s="2"/>
    </row>
    <row r="13447" spans="2:5" x14ac:dyDescent="0.35">
      <c r="B13447" s="42"/>
      <c r="C13447" s="2"/>
      <c r="E13447" s="2"/>
    </row>
    <row r="13448" spans="2:5" x14ac:dyDescent="0.35">
      <c r="B13448" s="42"/>
      <c r="C13448" s="2"/>
      <c r="E13448" s="2"/>
    </row>
    <row r="13449" spans="2:5" x14ac:dyDescent="0.35">
      <c r="B13449" s="42"/>
      <c r="C13449" s="2"/>
      <c r="E13449" s="2"/>
    </row>
    <row r="13450" spans="2:5" x14ac:dyDescent="0.35">
      <c r="B13450" s="42"/>
      <c r="C13450" s="2"/>
      <c r="E13450" s="2"/>
    </row>
    <row r="13451" spans="2:5" x14ac:dyDescent="0.35">
      <c r="B13451" s="42"/>
      <c r="C13451" s="2"/>
      <c r="E13451" s="2"/>
    </row>
    <row r="13452" spans="2:5" x14ac:dyDescent="0.35">
      <c r="B13452" s="42"/>
      <c r="C13452" s="2"/>
      <c r="E13452" s="2"/>
    </row>
    <row r="13453" spans="2:5" x14ac:dyDescent="0.35">
      <c r="B13453" s="42"/>
      <c r="C13453" s="2"/>
      <c r="E13453" s="2"/>
    </row>
    <row r="13454" spans="2:5" x14ac:dyDescent="0.35">
      <c r="B13454" s="42"/>
      <c r="C13454" s="2"/>
      <c r="E13454" s="2"/>
    </row>
    <row r="13455" spans="2:5" x14ac:dyDescent="0.35">
      <c r="B13455" s="42"/>
      <c r="C13455" s="2"/>
      <c r="E13455" s="2"/>
    </row>
    <row r="13456" spans="2:5" x14ac:dyDescent="0.35">
      <c r="B13456" s="42"/>
      <c r="C13456" s="2"/>
      <c r="E13456" s="2"/>
    </row>
    <row r="13457" spans="2:5" x14ac:dyDescent="0.35">
      <c r="B13457" s="42"/>
      <c r="C13457" s="2"/>
      <c r="E13457" s="2"/>
    </row>
    <row r="13458" spans="2:5" x14ac:dyDescent="0.35">
      <c r="B13458" s="42"/>
      <c r="C13458" s="2"/>
      <c r="E13458" s="2"/>
    </row>
    <row r="13459" spans="2:5" x14ac:dyDescent="0.35">
      <c r="B13459" s="42"/>
      <c r="C13459" s="2"/>
      <c r="E13459" s="2"/>
    </row>
    <row r="13460" spans="2:5" x14ac:dyDescent="0.35">
      <c r="B13460" s="42"/>
      <c r="C13460" s="2"/>
      <c r="E13460" s="2"/>
    </row>
    <row r="13461" spans="2:5" x14ac:dyDescent="0.35">
      <c r="B13461" s="42"/>
      <c r="C13461" s="2"/>
      <c r="E13461" s="2"/>
    </row>
    <row r="13462" spans="2:5" x14ac:dyDescent="0.35">
      <c r="B13462" s="42"/>
      <c r="C13462" s="2"/>
      <c r="E13462" s="2"/>
    </row>
    <row r="13463" spans="2:5" x14ac:dyDescent="0.35">
      <c r="B13463" s="42"/>
      <c r="C13463" s="2"/>
      <c r="E13463" s="2"/>
    </row>
    <row r="13464" spans="2:5" x14ac:dyDescent="0.35">
      <c r="B13464" s="42"/>
      <c r="C13464" s="2"/>
      <c r="E13464" s="2"/>
    </row>
    <row r="13465" spans="2:5" x14ac:dyDescent="0.35">
      <c r="B13465" s="42"/>
      <c r="C13465" s="2"/>
      <c r="E13465" s="2"/>
    </row>
    <row r="13466" spans="2:5" x14ac:dyDescent="0.35">
      <c r="B13466" s="42"/>
      <c r="C13466" s="2"/>
      <c r="E13466" s="2"/>
    </row>
    <row r="13467" spans="2:5" x14ac:dyDescent="0.35">
      <c r="B13467" s="42"/>
      <c r="C13467" s="2"/>
      <c r="E13467" s="2"/>
    </row>
    <row r="13468" spans="2:5" x14ac:dyDescent="0.35">
      <c r="B13468" s="42"/>
      <c r="C13468" s="2"/>
      <c r="E13468" s="2"/>
    </row>
    <row r="13469" spans="2:5" x14ac:dyDescent="0.35">
      <c r="B13469" s="42"/>
      <c r="C13469" s="2"/>
      <c r="E13469" s="2"/>
    </row>
    <row r="13470" spans="2:5" x14ac:dyDescent="0.35">
      <c r="B13470" s="42"/>
      <c r="C13470" s="2"/>
      <c r="E13470" s="2"/>
    </row>
    <row r="13471" spans="2:5" x14ac:dyDescent="0.35">
      <c r="B13471" s="42"/>
      <c r="C13471" s="2"/>
      <c r="E13471" s="2"/>
    </row>
    <row r="13472" spans="2:5" x14ac:dyDescent="0.35">
      <c r="B13472" s="42"/>
      <c r="C13472" s="2"/>
      <c r="E13472" s="2"/>
    </row>
    <row r="13473" spans="2:5" x14ac:dyDescent="0.35">
      <c r="B13473" s="42"/>
      <c r="C13473" s="2"/>
      <c r="E13473" s="2"/>
    </row>
    <row r="13474" spans="2:5" x14ac:dyDescent="0.35">
      <c r="B13474" s="42"/>
      <c r="C13474" s="2"/>
      <c r="E13474" s="2"/>
    </row>
    <row r="13475" spans="2:5" x14ac:dyDescent="0.35">
      <c r="B13475" s="42"/>
      <c r="C13475" s="2"/>
      <c r="E13475" s="2"/>
    </row>
    <row r="13476" spans="2:5" x14ac:dyDescent="0.35">
      <c r="B13476" s="42"/>
      <c r="C13476" s="2"/>
      <c r="E13476" s="2"/>
    </row>
    <row r="13477" spans="2:5" x14ac:dyDescent="0.35">
      <c r="B13477" s="42"/>
      <c r="C13477" s="2"/>
      <c r="E13477" s="2"/>
    </row>
    <row r="13478" spans="2:5" x14ac:dyDescent="0.35">
      <c r="B13478" s="42"/>
      <c r="C13478" s="2"/>
      <c r="E13478" s="2"/>
    </row>
    <row r="13479" spans="2:5" x14ac:dyDescent="0.35">
      <c r="B13479" s="42"/>
      <c r="C13479" s="2"/>
      <c r="E13479" s="2"/>
    </row>
    <row r="13480" spans="2:5" x14ac:dyDescent="0.35">
      <c r="B13480" s="42"/>
      <c r="C13480" s="2"/>
      <c r="E13480" s="2"/>
    </row>
    <row r="13481" spans="2:5" x14ac:dyDescent="0.35">
      <c r="B13481" s="42"/>
      <c r="C13481" s="2"/>
      <c r="E13481" s="2"/>
    </row>
    <row r="13482" spans="2:5" x14ac:dyDescent="0.35">
      <c r="B13482" s="42"/>
      <c r="C13482" s="2"/>
      <c r="E13482" s="2"/>
    </row>
    <row r="13483" spans="2:5" x14ac:dyDescent="0.35">
      <c r="B13483" s="42"/>
      <c r="C13483" s="2"/>
      <c r="E13483" s="2"/>
    </row>
    <row r="13484" spans="2:5" x14ac:dyDescent="0.35">
      <c r="B13484" s="42"/>
      <c r="C13484" s="2"/>
      <c r="E13484" s="2"/>
    </row>
    <row r="13485" spans="2:5" x14ac:dyDescent="0.35">
      <c r="B13485" s="42"/>
      <c r="C13485" s="2"/>
      <c r="E13485" s="2"/>
    </row>
    <row r="13486" spans="2:5" x14ac:dyDescent="0.35">
      <c r="B13486" s="42"/>
      <c r="C13486" s="2"/>
      <c r="E13486" s="2"/>
    </row>
    <row r="13487" spans="2:5" x14ac:dyDescent="0.35">
      <c r="B13487" s="42"/>
      <c r="C13487" s="2"/>
      <c r="E13487" s="2"/>
    </row>
    <row r="13488" spans="2:5" x14ac:dyDescent="0.35">
      <c r="B13488" s="42"/>
      <c r="C13488" s="2"/>
      <c r="E13488" s="2"/>
    </row>
    <row r="13489" spans="2:5" x14ac:dyDescent="0.35">
      <c r="B13489" s="42"/>
      <c r="C13489" s="2"/>
      <c r="E13489" s="2"/>
    </row>
    <row r="13490" spans="2:5" x14ac:dyDescent="0.35">
      <c r="B13490" s="42"/>
      <c r="C13490" s="2"/>
      <c r="E13490" s="2"/>
    </row>
    <row r="13491" spans="2:5" x14ac:dyDescent="0.35">
      <c r="B13491" s="42"/>
      <c r="C13491" s="2"/>
      <c r="E13491" s="2"/>
    </row>
    <row r="13492" spans="2:5" x14ac:dyDescent="0.35">
      <c r="B13492" s="42"/>
      <c r="C13492" s="2"/>
      <c r="E13492" s="2"/>
    </row>
    <row r="13493" spans="2:5" x14ac:dyDescent="0.35">
      <c r="B13493" s="42"/>
      <c r="C13493" s="2"/>
      <c r="E13493" s="2"/>
    </row>
    <row r="13494" spans="2:5" x14ac:dyDescent="0.35">
      <c r="B13494" s="42"/>
      <c r="C13494" s="2"/>
      <c r="E13494" s="2"/>
    </row>
    <row r="13495" spans="2:5" x14ac:dyDescent="0.35">
      <c r="B13495" s="42"/>
      <c r="C13495" s="2"/>
      <c r="E13495" s="2"/>
    </row>
    <row r="13496" spans="2:5" x14ac:dyDescent="0.35">
      <c r="B13496" s="42"/>
      <c r="C13496" s="2"/>
      <c r="E13496" s="2"/>
    </row>
    <row r="13497" spans="2:5" x14ac:dyDescent="0.35">
      <c r="B13497" s="42"/>
      <c r="C13497" s="2"/>
      <c r="E13497" s="2"/>
    </row>
    <row r="13498" spans="2:5" x14ac:dyDescent="0.35">
      <c r="B13498" s="42"/>
      <c r="C13498" s="2"/>
      <c r="E13498" s="2"/>
    </row>
    <row r="13499" spans="2:5" x14ac:dyDescent="0.35">
      <c r="B13499" s="42"/>
      <c r="C13499" s="2"/>
      <c r="E13499" s="2"/>
    </row>
    <row r="13500" spans="2:5" x14ac:dyDescent="0.35">
      <c r="B13500" s="42"/>
      <c r="C13500" s="2"/>
      <c r="E13500" s="2"/>
    </row>
    <row r="13501" spans="2:5" x14ac:dyDescent="0.35">
      <c r="B13501" s="42"/>
      <c r="C13501" s="2"/>
      <c r="E13501" s="2"/>
    </row>
    <row r="13502" spans="2:5" x14ac:dyDescent="0.35">
      <c r="B13502" s="42"/>
      <c r="C13502" s="2"/>
      <c r="E13502" s="2"/>
    </row>
    <row r="13503" spans="2:5" x14ac:dyDescent="0.35">
      <c r="B13503" s="42"/>
      <c r="C13503" s="2"/>
      <c r="E13503" s="2"/>
    </row>
    <row r="13504" spans="2:5" x14ac:dyDescent="0.35">
      <c r="B13504" s="42"/>
      <c r="C13504" s="2"/>
      <c r="E13504" s="2"/>
    </row>
    <row r="13505" spans="2:5" x14ac:dyDescent="0.35">
      <c r="B13505" s="42"/>
      <c r="C13505" s="2"/>
      <c r="E13505" s="2"/>
    </row>
    <row r="13506" spans="2:5" x14ac:dyDescent="0.35">
      <c r="B13506" s="42"/>
      <c r="C13506" s="2"/>
      <c r="E13506" s="2"/>
    </row>
    <row r="13507" spans="2:5" x14ac:dyDescent="0.35">
      <c r="B13507" s="42"/>
      <c r="C13507" s="2"/>
      <c r="E13507" s="2"/>
    </row>
    <row r="13508" spans="2:5" x14ac:dyDescent="0.35">
      <c r="B13508" s="42"/>
      <c r="C13508" s="2"/>
      <c r="E13508" s="2"/>
    </row>
    <row r="13509" spans="2:5" x14ac:dyDescent="0.35">
      <c r="B13509" s="42"/>
      <c r="C13509" s="2"/>
      <c r="E13509" s="2"/>
    </row>
    <row r="13510" spans="2:5" x14ac:dyDescent="0.35">
      <c r="B13510" s="42"/>
      <c r="C13510" s="2"/>
      <c r="E13510" s="2"/>
    </row>
    <row r="13511" spans="2:5" x14ac:dyDescent="0.35">
      <c r="B13511" s="42"/>
      <c r="C13511" s="2"/>
      <c r="E13511" s="2"/>
    </row>
    <row r="13512" spans="2:5" x14ac:dyDescent="0.35">
      <c r="B13512" s="42"/>
      <c r="C13512" s="2"/>
      <c r="E13512" s="2"/>
    </row>
    <row r="13513" spans="2:5" x14ac:dyDescent="0.35">
      <c r="B13513" s="42"/>
      <c r="C13513" s="2"/>
      <c r="E13513" s="2"/>
    </row>
    <row r="13514" spans="2:5" x14ac:dyDescent="0.35">
      <c r="B13514" s="42"/>
      <c r="C13514" s="2"/>
      <c r="E13514" s="2"/>
    </row>
    <row r="13515" spans="2:5" x14ac:dyDescent="0.35">
      <c r="B13515" s="42"/>
      <c r="C13515" s="2"/>
      <c r="E13515" s="2"/>
    </row>
    <row r="13516" spans="2:5" x14ac:dyDescent="0.35">
      <c r="B13516" s="42"/>
      <c r="C13516" s="2"/>
      <c r="E13516" s="2"/>
    </row>
    <row r="13517" spans="2:5" x14ac:dyDescent="0.35">
      <c r="B13517" s="42"/>
      <c r="C13517" s="2"/>
      <c r="E13517" s="2"/>
    </row>
    <row r="13518" spans="2:5" x14ac:dyDescent="0.35">
      <c r="B13518" s="42"/>
      <c r="C13518" s="2"/>
      <c r="E13518" s="2"/>
    </row>
    <row r="13519" spans="2:5" x14ac:dyDescent="0.35">
      <c r="B13519" s="42"/>
      <c r="C13519" s="2"/>
      <c r="E13519" s="2"/>
    </row>
    <row r="13520" spans="2:5" x14ac:dyDescent="0.35">
      <c r="B13520" s="42"/>
      <c r="C13520" s="2"/>
      <c r="E13520" s="2"/>
    </row>
    <row r="13521" spans="2:5" x14ac:dyDescent="0.35">
      <c r="B13521" s="42"/>
      <c r="C13521" s="2"/>
      <c r="E13521" s="2"/>
    </row>
    <row r="13522" spans="2:5" x14ac:dyDescent="0.35">
      <c r="B13522" s="42"/>
      <c r="C13522" s="2"/>
      <c r="E13522" s="2"/>
    </row>
    <row r="13523" spans="2:5" x14ac:dyDescent="0.35">
      <c r="B13523" s="42"/>
      <c r="C13523" s="2"/>
      <c r="E13523" s="2"/>
    </row>
    <row r="13524" spans="2:5" x14ac:dyDescent="0.35">
      <c r="B13524" s="42"/>
      <c r="C13524" s="2"/>
      <c r="E13524" s="2"/>
    </row>
    <row r="13525" spans="2:5" x14ac:dyDescent="0.35">
      <c r="B13525" s="42"/>
      <c r="C13525" s="2"/>
      <c r="E13525" s="2"/>
    </row>
    <row r="13526" spans="2:5" x14ac:dyDescent="0.35">
      <c r="B13526" s="42"/>
      <c r="C13526" s="2"/>
      <c r="E13526" s="2"/>
    </row>
    <row r="13527" spans="2:5" x14ac:dyDescent="0.35">
      <c r="B13527" s="42"/>
      <c r="C13527" s="2"/>
      <c r="E13527" s="2"/>
    </row>
    <row r="13528" spans="2:5" x14ac:dyDescent="0.35">
      <c r="B13528" s="42"/>
      <c r="C13528" s="2"/>
      <c r="E13528" s="2"/>
    </row>
    <row r="13529" spans="2:5" x14ac:dyDescent="0.35">
      <c r="B13529" s="42"/>
      <c r="C13529" s="2"/>
      <c r="E13529" s="2"/>
    </row>
    <row r="13530" spans="2:5" x14ac:dyDescent="0.35">
      <c r="B13530" s="42"/>
      <c r="C13530" s="2"/>
      <c r="E13530" s="2"/>
    </row>
    <row r="13531" spans="2:5" x14ac:dyDescent="0.35">
      <c r="B13531" s="42"/>
      <c r="C13531" s="2"/>
      <c r="E13531" s="2"/>
    </row>
    <row r="13532" spans="2:5" x14ac:dyDescent="0.35">
      <c r="B13532" s="42"/>
      <c r="C13532" s="2"/>
      <c r="E13532" s="2"/>
    </row>
    <row r="13533" spans="2:5" x14ac:dyDescent="0.35">
      <c r="B13533" s="42"/>
      <c r="C13533" s="2"/>
      <c r="E13533" s="2"/>
    </row>
    <row r="13534" spans="2:5" x14ac:dyDescent="0.35">
      <c r="B13534" s="42"/>
      <c r="C13534" s="2"/>
      <c r="E13534" s="2"/>
    </row>
    <row r="13535" spans="2:5" x14ac:dyDescent="0.35">
      <c r="B13535" s="42"/>
      <c r="C13535" s="2"/>
      <c r="E13535" s="2"/>
    </row>
    <row r="13536" spans="2:5" x14ac:dyDescent="0.35">
      <c r="B13536" s="42"/>
      <c r="C13536" s="2"/>
      <c r="E13536" s="2"/>
    </row>
    <row r="13537" spans="2:5" x14ac:dyDescent="0.35">
      <c r="B13537" s="42"/>
      <c r="C13537" s="2"/>
      <c r="E13537" s="2"/>
    </row>
    <row r="13538" spans="2:5" x14ac:dyDescent="0.35">
      <c r="B13538" s="42"/>
      <c r="C13538" s="2"/>
      <c r="E13538" s="2"/>
    </row>
    <row r="13539" spans="2:5" x14ac:dyDescent="0.35">
      <c r="B13539" s="42"/>
      <c r="C13539" s="2"/>
      <c r="E13539" s="2"/>
    </row>
    <row r="13540" spans="2:5" x14ac:dyDescent="0.35">
      <c r="B13540" s="42"/>
      <c r="C13540" s="2"/>
      <c r="E13540" s="2"/>
    </row>
    <row r="13541" spans="2:5" x14ac:dyDescent="0.35">
      <c r="B13541" s="42"/>
      <c r="C13541" s="2"/>
      <c r="E13541" s="2"/>
    </row>
    <row r="13542" spans="2:5" x14ac:dyDescent="0.35">
      <c r="B13542" s="42"/>
      <c r="C13542" s="2"/>
      <c r="E13542" s="2"/>
    </row>
    <row r="13543" spans="2:5" x14ac:dyDescent="0.35">
      <c r="B13543" s="42"/>
      <c r="C13543" s="2"/>
      <c r="E13543" s="2"/>
    </row>
    <row r="13544" spans="2:5" x14ac:dyDescent="0.35">
      <c r="B13544" s="42"/>
      <c r="C13544" s="2"/>
      <c r="E13544" s="2"/>
    </row>
    <row r="13545" spans="2:5" x14ac:dyDescent="0.35">
      <c r="B13545" s="42"/>
      <c r="C13545" s="2"/>
      <c r="E13545" s="2"/>
    </row>
    <row r="13546" spans="2:5" x14ac:dyDescent="0.35">
      <c r="B13546" s="42"/>
      <c r="C13546" s="2"/>
      <c r="E13546" s="2"/>
    </row>
    <row r="13547" spans="2:5" x14ac:dyDescent="0.35">
      <c r="B13547" s="42"/>
      <c r="C13547" s="2"/>
      <c r="E13547" s="2"/>
    </row>
    <row r="13548" spans="2:5" x14ac:dyDescent="0.35">
      <c r="B13548" s="42"/>
      <c r="C13548" s="2"/>
      <c r="E13548" s="2"/>
    </row>
    <row r="13549" spans="2:5" x14ac:dyDescent="0.35">
      <c r="B13549" s="42"/>
      <c r="C13549" s="2"/>
      <c r="E13549" s="2"/>
    </row>
    <row r="13550" spans="2:5" x14ac:dyDescent="0.35">
      <c r="B13550" s="42"/>
      <c r="C13550" s="2"/>
      <c r="E13550" s="2"/>
    </row>
    <row r="13551" spans="2:5" x14ac:dyDescent="0.35">
      <c r="B13551" s="42"/>
      <c r="C13551" s="2"/>
      <c r="E13551" s="2"/>
    </row>
    <row r="13552" spans="2:5" x14ac:dyDescent="0.35">
      <c r="B13552" s="42"/>
      <c r="C13552" s="2"/>
      <c r="E13552" s="2"/>
    </row>
    <row r="13553" spans="2:5" x14ac:dyDescent="0.35">
      <c r="B13553" s="42"/>
      <c r="C13553" s="2"/>
      <c r="E13553" s="2"/>
    </row>
    <row r="13554" spans="2:5" x14ac:dyDescent="0.35">
      <c r="B13554" s="42"/>
      <c r="C13554" s="2"/>
      <c r="E13554" s="2"/>
    </row>
    <row r="13555" spans="2:5" x14ac:dyDescent="0.35">
      <c r="B13555" s="42"/>
      <c r="C13555" s="2"/>
      <c r="E13555" s="2"/>
    </row>
    <row r="13556" spans="2:5" x14ac:dyDescent="0.35">
      <c r="B13556" s="42"/>
      <c r="C13556" s="2"/>
      <c r="E13556" s="2"/>
    </row>
    <row r="13557" spans="2:5" x14ac:dyDescent="0.35">
      <c r="B13557" s="42"/>
      <c r="C13557" s="2"/>
      <c r="E13557" s="2"/>
    </row>
    <row r="13558" spans="2:5" x14ac:dyDescent="0.35">
      <c r="B13558" s="42"/>
      <c r="C13558" s="2"/>
      <c r="E13558" s="2"/>
    </row>
    <row r="13559" spans="2:5" x14ac:dyDescent="0.35">
      <c r="B13559" s="42"/>
      <c r="C13559" s="2"/>
      <c r="E13559" s="2"/>
    </row>
    <row r="13560" spans="2:5" x14ac:dyDescent="0.35">
      <c r="B13560" s="42"/>
      <c r="C13560" s="2"/>
      <c r="E13560" s="2"/>
    </row>
    <row r="13561" spans="2:5" x14ac:dyDescent="0.35">
      <c r="B13561" s="42"/>
      <c r="C13561" s="2"/>
      <c r="E13561" s="2"/>
    </row>
    <row r="13562" spans="2:5" x14ac:dyDescent="0.35">
      <c r="B13562" s="42"/>
      <c r="C13562" s="2"/>
      <c r="E13562" s="2"/>
    </row>
    <row r="13563" spans="2:5" x14ac:dyDescent="0.35">
      <c r="B13563" s="42"/>
      <c r="C13563" s="2"/>
      <c r="E13563" s="2"/>
    </row>
    <row r="13564" spans="2:5" x14ac:dyDescent="0.35">
      <c r="B13564" s="42"/>
      <c r="C13564" s="2"/>
      <c r="E13564" s="2"/>
    </row>
    <row r="13565" spans="2:5" x14ac:dyDescent="0.35">
      <c r="B13565" s="42"/>
      <c r="C13565" s="2"/>
      <c r="E13565" s="2"/>
    </row>
    <row r="13566" spans="2:5" x14ac:dyDescent="0.35">
      <c r="B13566" s="42"/>
      <c r="C13566" s="2"/>
      <c r="E13566" s="2"/>
    </row>
    <row r="13567" spans="2:5" x14ac:dyDescent="0.35">
      <c r="B13567" s="42"/>
      <c r="C13567" s="2"/>
      <c r="E13567" s="2"/>
    </row>
    <row r="13568" spans="2:5" x14ac:dyDescent="0.35">
      <c r="B13568" s="42"/>
      <c r="C13568" s="2"/>
      <c r="E13568" s="2"/>
    </row>
    <row r="13569" spans="2:5" x14ac:dyDescent="0.35">
      <c r="B13569" s="42"/>
      <c r="C13569" s="2"/>
      <c r="E13569" s="2"/>
    </row>
    <row r="13570" spans="2:5" x14ac:dyDescent="0.35">
      <c r="B13570" s="42"/>
      <c r="C13570" s="2"/>
      <c r="E13570" s="2"/>
    </row>
    <row r="13571" spans="2:5" x14ac:dyDescent="0.35">
      <c r="B13571" s="42"/>
      <c r="C13571" s="2"/>
      <c r="E13571" s="2"/>
    </row>
    <row r="13572" spans="2:5" x14ac:dyDescent="0.35">
      <c r="B13572" s="42"/>
      <c r="C13572" s="2"/>
      <c r="E13572" s="2"/>
    </row>
    <row r="13573" spans="2:5" x14ac:dyDescent="0.35">
      <c r="B13573" s="42"/>
      <c r="C13573" s="2"/>
      <c r="E13573" s="2"/>
    </row>
    <row r="13574" spans="2:5" x14ac:dyDescent="0.35">
      <c r="B13574" s="42"/>
      <c r="C13574" s="2"/>
      <c r="E13574" s="2"/>
    </row>
    <row r="13575" spans="2:5" x14ac:dyDescent="0.35">
      <c r="B13575" s="42"/>
      <c r="C13575" s="2"/>
      <c r="E13575" s="2"/>
    </row>
    <row r="13576" spans="2:5" x14ac:dyDescent="0.35">
      <c r="B13576" s="42"/>
      <c r="C13576" s="2"/>
      <c r="E13576" s="2"/>
    </row>
    <row r="13577" spans="2:5" x14ac:dyDescent="0.35">
      <c r="B13577" s="42"/>
      <c r="C13577" s="2"/>
      <c r="E13577" s="2"/>
    </row>
    <row r="13578" spans="2:5" x14ac:dyDescent="0.35">
      <c r="B13578" s="42"/>
      <c r="C13578" s="2"/>
      <c r="E13578" s="2"/>
    </row>
    <row r="13579" spans="2:5" x14ac:dyDescent="0.35">
      <c r="B13579" s="42"/>
      <c r="C13579" s="2"/>
      <c r="E13579" s="2"/>
    </row>
    <row r="13580" spans="2:5" x14ac:dyDescent="0.35">
      <c r="B13580" s="42"/>
      <c r="C13580" s="2"/>
      <c r="E13580" s="2"/>
    </row>
    <row r="13581" spans="2:5" x14ac:dyDescent="0.35">
      <c r="B13581" s="42"/>
      <c r="C13581" s="2"/>
      <c r="E13581" s="2"/>
    </row>
    <row r="13582" spans="2:5" x14ac:dyDescent="0.35">
      <c r="B13582" s="42"/>
      <c r="C13582" s="2"/>
      <c r="E13582" s="2"/>
    </row>
    <row r="13583" spans="2:5" x14ac:dyDescent="0.35">
      <c r="B13583" s="42"/>
      <c r="C13583" s="2"/>
      <c r="E13583" s="2"/>
    </row>
    <row r="13584" spans="2:5" x14ac:dyDescent="0.35">
      <c r="B13584" s="42"/>
      <c r="C13584" s="2"/>
      <c r="E13584" s="2"/>
    </row>
    <row r="13585" spans="2:5" x14ac:dyDescent="0.35">
      <c r="B13585" s="42"/>
      <c r="C13585" s="2"/>
      <c r="E13585" s="2"/>
    </row>
    <row r="13586" spans="2:5" x14ac:dyDescent="0.35">
      <c r="B13586" s="42"/>
      <c r="C13586" s="2"/>
      <c r="E13586" s="2"/>
    </row>
    <row r="13587" spans="2:5" x14ac:dyDescent="0.35">
      <c r="B13587" s="42"/>
      <c r="C13587" s="2"/>
      <c r="E13587" s="2"/>
    </row>
    <row r="13588" spans="2:5" x14ac:dyDescent="0.35">
      <c r="B13588" s="42"/>
      <c r="C13588" s="2"/>
      <c r="E13588" s="2"/>
    </row>
    <row r="13589" spans="2:5" x14ac:dyDescent="0.35">
      <c r="B13589" s="42"/>
      <c r="C13589" s="2"/>
      <c r="E13589" s="2"/>
    </row>
    <row r="13590" spans="2:5" x14ac:dyDescent="0.35">
      <c r="B13590" s="42"/>
      <c r="C13590" s="2"/>
      <c r="E13590" s="2"/>
    </row>
    <row r="13591" spans="2:5" x14ac:dyDescent="0.35">
      <c r="B13591" s="42"/>
      <c r="C13591" s="2"/>
      <c r="E13591" s="2"/>
    </row>
    <row r="13592" spans="2:5" x14ac:dyDescent="0.35">
      <c r="B13592" s="42"/>
      <c r="C13592" s="2"/>
      <c r="E13592" s="2"/>
    </row>
    <row r="13593" spans="2:5" x14ac:dyDescent="0.35">
      <c r="B13593" s="42"/>
      <c r="C13593" s="2"/>
      <c r="E13593" s="2"/>
    </row>
    <row r="13594" spans="2:5" x14ac:dyDescent="0.35">
      <c r="B13594" s="42"/>
      <c r="C13594" s="2"/>
      <c r="E13594" s="2"/>
    </row>
    <row r="13595" spans="2:5" x14ac:dyDescent="0.35">
      <c r="B13595" s="42"/>
      <c r="C13595" s="2"/>
      <c r="E13595" s="2"/>
    </row>
    <row r="13596" spans="2:5" x14ac:dyDescent="0.35">
      <c r="B13596" s="42"/>
      <c r="C13596" s="2"/>
      <c r="E13596" s="2"/>
    </row>
    <row r="13597" spans="2:5" x14ac:dyDescent="0.35">
      <c r="B13597" s="42"/>
      <c r="C13597" s="2"/>
      <c r="E13597" s="2"/>
    </row>
    <row r="13598" spans="2:5" x14ac:dyDescent="0.35">
      <c r="B13598" s="42"/>
      <c r="C13598" s="2"/>
      <c r="E13598" s="2"/>
    </row>
    <row r="13599" spans="2:5" x14ac:dyDescent="0.35">
      <c r="B13599" s="42"/>
      <c r="C13599" s="2"/>
      <c r="E13599" s="2"/>
    </row>
    <row r="13600" spans="2:5" x14ac:dyDescent="0.35">
      <c r="B13600" s="42"/>
      <c r="C13600" s="2"/>
      <c r="E13600" s="2"/>
    </row>
    <row r="13601" spans="2:5" x14ac:dyDescent="0.35">
      <c r="B13601" s="42"/>
      <c r="C13601" s="2"/>
      <c r="E13601" s="2"/>
    </row>
    <row r="13602" spans="2:5" x14ac:dyDescent="0.35">
      <c r="B13602" s="42"/>
      <c r="C13602" s="2"/>
      <c r="E13602" s="2"/>
    </row>
    <row r="13603" spans="2:5" x14ac:dyDescent="0.35">
      <c r="B13603" s="42"/>
      <c r="C13603" s="2"/>
      <c r="E13603" s="2"/>
    </row>
    <row r="13604" spans="2:5" x14ac:dyDescent="0.35">
      <c r="B13604" s="42"/>
      <c r="C13604" s="2"/>
      <c r="E13604" s="2"/>
    </row>
    <row r="13605" spans="2:5" x14ac:dyDescent="0.35">
      <c r="B13605" s="42"/>
      <c r="C13605" s="2"/>
      <c r="E13605" s="2"/>
    </row>
    <row r="13606" spans="2:5" x14ac:dyDescent="0.35">
      <c r="B13606" s="42"/>
      <c r="C13606" s="2"/>
      <c r="E13606" s="2"/>
    </row>
    <row r="13607" spans="2:5" x14ac:dyDescent="0.35">
      <c r="B13607" s="42"/>
      <c r="C13607" s="2"/>
      <c r="E13607" s="2"/>
    </row>
    <row r="13608" spans="2:5" x14ac:dyDescent="0.35">
      <c r="B13608" s="42"/>
      <c r="C13608" s="2"/>
      <c r="E13608" s="2"/>
    </row>
    <row r="13609" spans="2:5" x14ac:dyDescent="0.35">
      <c r="B13609" s="42"/>
      <c r="C13609" s="2"/>
      <c r="E13609" s="2"/>
    </row>
    <row r="13610" spans="2:5" x14ac:dyDescent="0.35">
      <c r="B13610" s="42"/>
      <c r="C13610" s="2"/>
      <c r="E13610" s="2"/>
    </row>
    <row r="13611" spans="2:5" x14ac:dyDescent="0.35">
      <c r="B13611" s="42"/>
      <c r="C13611" s="2"/>
      <c r="E13611" s="2"/>
    </row>
    <row r="13612" spans="2:5" x14ac:dyDescent="0.35">
      <c r="B13612" s="42"/>
      <c r="C13612" s="2"/>
      <c r="E13612" s="2"/>
    </row>
    <row r="13613" spans="2:5" x14ac:dyDescent="0.35">
      <c r="B13613" s="42"/>
      <c r="C13613" s="2"/>
      <c r="E13613" s="2"/>
    </row>
    <row r="13614" spans="2:5" x14ac:dyDescent="0.35">
      <c r="B13614" s="42"/>
      <c r="C13614" s="2"/>
      <c r="E13614" s="2"/>
    </row>
    <row r="13615" spans="2:5" x14ac:dyDescent="0.35">
      <c r="B13615" s="42"/>
      <c r="C13615" s="2"/>
      <c r="E13615" s="2"/>
    </row>
    <row r="13616" spans="2:5" x14ac:dyDescent="0.35">
      <c r="B13616" s="42"/>
      <c r="C13616" s="2"/>
      <c r="E13616" s="2"/>
    </row>
    <row r="13617" spans="2:5" x14ac:dyDescent="0.35">
      <c r="B13617" s="42"/>
      <c r="C13617" s="2"/>
      <c r="E13617" s="2"/>
    </row>
    <row r="13618" spans="2:5" x14ac:dyDescent="0.35">
      <c r="B13618" s="42"/>
      <c r="C13618" s="2"/>
      <c r="E13618" s="2"/>
    </row>
    <row r="13619" spans="2:5" x14ac:dyDescent="0.35">
      <c r="B13619" s="42"/>
      <c r="C13619" s="2"/>
      <c r="E13619" s="2"/>
    </row>
    <row r="13620" spans="2:5" x14ac:dyDescent="0.35">
      <c r="B13620" s="42"/>
      <c r="C13620" s="2"/>
      <c r="E13620" s="2"/>
    </row>
    <row r="13621" spans="2:5" x14ac:dyDescent="0.35">
      <c r="B13621" s="42"/>
      <c r="C13621" s="2"/>
      <c r="E13621" s="2"/>
    </row>
    <row r="13622" spans="2:5" x14ac:dyDescent="0.35">
      <c r="B13622" s="42"/>
      <c r="C13622" s="2"/>
      <c r="E13622" s="2"/>
    </row>
    <row r="13623" spans="2:5" x14ac:dyDescent="0.35">
      <c r="B13623" s="42"/>
      <c r="C13623" s="2"/>
      <c r="E13623" s="2"/>
    </row>
    <row r="13624" spans="2:5" x14ac:dyDescent="0.35">
      <c r="B13624" s="42"/>
      <c r="C13624" s="2"/>
      <c r="E13624" s="2"/>
    </row>
    <row r="13625" spans="2:5" x14ac:dyDescent="0.35">
      <c r="B13625" s="42"/>
      <c r="C13625" s="2"/>
      <c r="E13625" s="2"/>
    </row>
    <row r="13626" spans="2:5" x14ac:dyDescent="0.35">
      <c r="B13626" s="42"/>
      <c r="C13626" s="2"/>
      <c r="E13626" s="2"/>
    </row>
    <row r="13627" spans="2:5" x14ac:dyDescent="0.35">
      <c r="B13627" s="42"/>
      <c r="C13627" s="2"/>
      <c r="E13627" s="2"/>
    </row>
    <row r="13628" spans="2:5" x14ac:dyDescent="0.35">
      <c r="B13628" s="42"/>
      <c r="C13628" s="2"/>
      <c r="E13628" s="2"/>
    </row>
    <row r="13629" spans="2:5" x14ac:dyDescent="0.35">
      <c r="B13629" s="42"/>
      <c r="C13629" s="2"/>
      <c r="E13629" s="2"/>
    </row>
    <row r="13630" spans="2:5" x14ac:dyDescent="0.35">
      <c r="B13630" s="42"/>
      <c r="C13630" s="2"/>
      <c r="E13630" s="2"/>
    </row>
    <row r="13631" spans="2:5" x14ac:dyDescent="0.35">
      <c r="B13631" s="42"/>
      <c r="C13631" s="2"/>
      <c r="E13631" s="2"/>
    </row>
    <row r="13632" spans="2:5" x14ac:dyDescent="0.35">
      <c r="B13632" s="42"/>
      <c r="C13632" s="2"/>
      <c r="E13632" s="2"/>
    </row>
    <row r="13633" spans="2:5" x14ac:dyDescent="0.35">
      <c r="B13633" s="42"/>
      <c r="C13633" s="2"/>
      <c r="E13633" s="2"/>
    </row>
    <row r="13634" spans="2:5" x14ac:dyDescent="0.35">
      <c r="B13634" s="42"/>
      <c r="C13634" s="2"/>
      <c r="E13634" s="2"/>
    </row>
    <row r="13635" spans="2:5" x14ac:dyDescent="0.35">
      <c r="B13635" s="42"/>
      <c r="C13635" s="2"/>
      <c r="E13635" s="2"/>
    </row>
    <row r="13636" spans="2:5" x14ac:dyDescent="0.35">
      <c r="B13636" s="42"/>
      <c r="C13636" s="2"/>
      <c r="E13636" s="2"/>
    </row>
    <row r="13637" spans="2:5" x14ac:dyDescent="0.35">
      <c r="B13637" s="42"/>
      <c r="C13637" s="2"/>
      <c r="E13637" s="2"/>
    </row>
    <row r="13638" spans="2:5" x14ac:dyDescent="0.35">
      <c r="B13638" s="42"/>
      <c r="C13638" s="2"/>
      <c r="E13638" s="2"/>
    </row>
    <row r="13639" spans="2:5" x14ac:dyDescent="0.35">
      <c r="B13639" s="42"/>
      <c r="C13639" s="2"/>
      <c r="E13639" s="2"/>
    </row>
    <row r="13640" spans="2:5" x14ac:dyDescent="0.35">
      <c r="B13640" s="42"/>
      <c r="C13640" s="2"/>
      <c r="E13640" s="2"/>
    </row>
    <row r="13641" spans="2:5" x14ac:dyDescent="0.35">
      <c r="B13641" s="42"/>
      <c r="C13641" s="2"/>
      <c r="E13641" s="2"/>
    </row>
    <row r="13642" spans="2:5" x14ac:dyDescent="0.35">
      <c r="B13642" s="42"/>
      <c r="C13642" s="2"/>
      <c r="E13642" s="2"/>
    </row>
    <row r="13643" spans="2:5" x14ac:dyDescent="0.35">
      <c r="B13643" s="42"/>
      <c r="C13643" s="2"/>
      <c r="E13643" s="2"/>
    </row>
    <row r="13644" spans="2:5" x14ac:dyDescent="0.35">
      <c r="B13644" s="42"/>
      <c r="C13644" s="2"/>
      <c r="E13644" s="2"/>
    </row>
    <row r="13645" spans="2:5" x14ac:dyDescent="0.35">
      <c r="B13645" s="42"/>
      <c r="C13645" s="2"/>
      <c r="E13645" s="2"/>
    </row>
    <row r="13646" spans="2:5" x14ac:dyDescent="0.35">
      <c r="B13646" s="42"/>
      <c r="C13646" s="2"/>
      <c r="E13646" s="2"/>
    </row>
    <row r="13647" spans="2:5" x14ac:dyDescent="0.35">
      <c r="B13647" s="42"/>
      <c r="C13647" s="2"/>
      <c r="E13647" s="2"/>
    </row>
    <row r="13648" spans="2:5" x14ac:dyDescent="0.35">
      <c r="B13648" s="42"/>
      <c r="C13648" s="2"/>
      <c r="E13648" s="2"/>
    </row>
    <row r="13649" spans="2:5" x14ac:dyDescent="0.35">
      <c r="B13649" s="42"/>
      <c r="C13649" s="2"/>
      <c r="E13649" s="2"/>
    </row>
    <row r="13650" spans="2:5" x14ac:dyDescent="0.35">
      <c r="B13650" s="42"/>
      <c r="C13650" s="2"/>
      <c r="E13650" s="2"/>
    </row>
    <row r="13651" spans="2:5" x14ac:dyDescent="0.35">
      <c r="B13651" s="42"/>
      <c r="C13651" s="2"/>
      <c r="E13651" s="2"/>
    </row>
    <row r="13652" spans="2:5" x14ac:dyDescent="0.35">
      <c r="B13652" s="42"/>
      <c r="C13652" s="2"/>
      <c r="E13652" s="2"/>
    </row>
    <row r="13653" spans="2:5" x14ac:dyDescent="0.35">
      <c r="B13653" s="42"/>
      <c r="C13653" s="2"/>
      <c r="E13653" s="2"/>
    </row>
    <row r="13654" spans="2:5" x14ac:dyDescent="0.35">
      <c r="B13654" s="42"/>
      <c r="C13654" s="2"/>
      <c r="E13654" s="2"/>
    </row>
    <row r="13655" spans="2:5" x14ac:dyDescent="0.35">
      <c r="B13655" s="42"/>
      <c r="C13655" s="2"/>
      <c r="E13655" s="2"/>
    </row>
    <row r="13656" spans="2:5" x14ac:dyDescent="0.35">
      <c r="B13656" s="42"/>
      <c r="C13656" s="2"/>
      <c r="E13656" s="2"/>
    </row>
    <row r="13657" spans="2:5" x14ac:dyDescent="0.35">
      <c r="B13657" s="42"/>
      <c r="C13657" s="2"/>
      <c r="E13657" s="2"/>
    </row>
    <row r="13658" spans="2:5" x14ac:dyDescent="0.35">
      <c r="B13658" s="42"/>
      <c r="C13658" s="2"/>
      <c r="E13658" s="2"/>
    </row>
    <row r="13659" spans="2:5" x14ac:dyDescent="0.35">
      <c r="B13659" s="42"/>
      <c r="C13659" s="2"/>
      <c r="E13659" s="2"/>
    </row>
    <row r="13660" spans="2:5" x14ac:dyDescent="0.35">
      <c r="B13660" s="42"/>
      <c r="C13660" s="2"/>
      <c r="E13660" s="2"/>
    </row>
    <row r="13661" spans="2:5" x14ac:dyDescent="0.35">
      <c r="B13661" s="42"/>
      <c r="C13661" s="2"/>
      <c r="E13661" s="2"/>
    </row>
    <row r="13662" spans="2:5" x14ac:dyDescent="0.35">
      <c r="B13662" s="42"/>
      <c r="C13662" s="2"/>
      <c r="E13662" s="2"/>
    </row>
    <row r="13663" spans="2:5" x14ac:dyDescent="0.35">
      <c r="B13663" s="42"/>
      <c r="C13663" s="2"/>
      <c r="E13663" s="2"/>
    </row>
    <row r="13664" spans="2:5" x14ac:dyDescent="0.35">
      <c r="B13664" s="42"/>
      <c r="C13664" s="2"/>
      <c r="E13664" s="2"/>
    </row>
    <row r="13665" spans="2:5" x14ac:dyDescent="0.35">
      <c r="B13665" s="42"/>
      <c r="C13665" s="2"/>
      <c r="E13665" s="2"/>
    </row>
    <row r="13666" spans="2:5" x14ac:dyDescent="0.35">
      <c r="B13666" s="42"/>
      <c r="C13666" s="2"/>
      <c r="E13666" s="2"/>
    </row>
    <row r="13667" spans="2:5" x14ac:dyDescent="0.35">
      <c r="B13667" s="42"/>
      <c r="C13667" s="2"/>
      <c r="E13667" s="2"/>
    </row>
    <row r="13668" spans="2:5" x14ac:dyDescent="0.35">
      <c r="B13668" s="42"/>
      <c r="C13668" s="2"/>
      <c r="E13668" s="2"/>
    </row>
    <row r="13669" spans="2:5" x14ac:dyDescent="0.35">
      <c r="B13669" s="42"/>
      <c r="C13669" s="2"/>
      <c r="E13669" s="2"/>
    </row>
    <row r="13670" spans="2:5" x14ac:dyDescent="0.35">
      <c r="B13670" s="42"/>
      <c r="C13670" s="2"/>
      <c r="E13670" s="2"/>
    </row>
    <row r="13671" spans="2:5" x14ac:dyDescent="0.35">
      <c r="B13671" s="42"/>
      <c r="C13671" s="2"/>
      <c r="E13671" s="2"/>
    </row>
    <row r="13672" spans="2:5" x14ac:dyDescent="0.35">
      <c r="B13672" s="42"/>
      <c r="C13672" s="2"/>
      <c r="E13672" s="2"/>
    </row>
    <row r="13673" spans="2:5" x14ac:dyDescent="0.35">
      <c r="B13673" s="42"/>
      <c r="C13673" s="2"/>
      <c r="E13673" s="2"/>
    </row>
    <row r="13674" spans="2:5" x14ac:dyDescent="0.35">
      <c r="B13674" s="42"/>
      <c r="C13674" s="2"/>
      <c r="E13674" s="2"/>
    </row>
    <row r="13675" spans="2:5" x14ac:dyDescent="0.35">
      <c r="B13675" s="42"/>
      <c r="C13675" s="2"/>
      <c r="E13675" s="2"/>
    </row>
    <row r="13676" spans="2:5" x14ac:dyDescent="0.35">
      <c r="B13676" s="42"/>
      <c r="C13676" s="2"/>
      <c r="E13676" s="2"/>
    </row>
    <row r="13677" spans="2:5" x14ac:dyDescent="0.35">
      <c r="B13677" s="42"/>
      <c r="C13677" s="2"/>
      <c r="E13677" s="2"/>
    </row>
    <row r="13678" spans="2:5" x14ac:dyDescent="0.35">
      <c r="B13678" s="42"/>
      <c r="C13678" s="2"/>
      <c r="E13678" s="2"/>
    </row>
    <row r="13679" spans="2:5" x14ac:dyDescent="0.35">
      <c r="B13679" s="42"/>
      <c r="C13679" s="2"/>
      <c r="E13679" s="2"/>
    </row>
    <row r="13680" spans="2:5" x14ac:dyDescent="0.35">
      <c r="B13680" s="42"/>
      <c r="C13680" s="2"/>
      <c r="E13680" s="2"/>
    </row>
    <row r="13681" spans="2:5" x14ac:dyDescent="0.35">
      <c r="B13681" s="42"/>
      <c r="C13681" s="2"/>
      <c r="E13681" s="2"/>
    </row>
    <row r="13682" spans="2:5" x14ac:dyDescent="0.35">
      <c r="B13682" s="42"/>
      <c r="C13682" s="2"/>
      <c r="E13682" s="2"/>
    </row>
    <row r="13683" spans="2:5" x14ac:dyDescent="0.35">
      <c r="B13683" s="42"/>
      <c r="C13683" s="2"/>
      <c r="E13683" s="2"/>
    </row>
    <row r="13684" spans="2:5" x14ac:dyDescent="0.35">
      <c r="B13684" s="42"/>
      <c r="C13684" s="2"/>
      <c r="E13684" s="2"/>
    </row>
    <row r="13685" spans="2:5" x14ac:dyDescent="0.35">
      <c r="B13685" s="42"/>
      <c r="C13685" s="2"/>
      <c r="E13685" s="2"/>
    </row>
    <row r="13686" spans="2:5" x14ac:dyDescent="0.35">
      <c r="B13686" s="42"/>
      <c r="C13686" s="2"/>
      <c r="E13686" s="2"/>
    </row>
    <row r="13687" spans="2:5" x14ac:dyDescent="0.35">
      <c r="B13687" s="42"/>
      <c r="C13687" s="2"/>
      <c r="E13687" s="2"/>
    </row>
    <row r="13688" spans="2:5" x14ac:dyDescent="0.35">
      <c r="B13688" s="42"/>
      <c r="C13688" s="2"/>
      <c r="E13688" s="2"/>
    </row>
    <row r="13689" spans="2:5" x14ac:dyDescent="0.35">
      <c r="B13689" s="42"/>
      <c r="C13689" s="2"/>
      <c r="E13689" s="2"/>
    </row>
    <row r="13690" spans="2:5" x14ac:dyDescent="0.35">
      <c r="B13690" s="42"/>
      <c r="C13690" s="2"/>
      <c r="E13690" s="2"/>
    </row>
    <row r="13691" spans="2:5" x14ac:dyDescent="0.35">
      <c r="B13691" s="42"/>
      <c r="C13691" s="2"/>
      <c r="E13691" s="2"/>
    </row>
    <row r="13692" spans="2:5" x14ac:dyDescent="0.35">
      <c r="B13692" s="42"/>
      <c r="C13692" s="2"/>
      <c r="E13692" s="2"/>
    </row>
    <row r="13693" spans="2:5" x14ac:dyDescent="0.35">
      <c r="B13693" s="42"/>
      <c r="C13693" s="2"/>
      <c r="E13693" s="2"/>
    </row>
    <row r="13694" spans="2:5" x14ac:dyDescent="0.35">
      <c r="B13694" s="42"/>
      <c r="C13694" s="2"/>
      <c r="E13694" s="2"/>
    </row>
    <row r="13695" spans="2:5" x14ac:dyDescent="0.35">
      <c r="B13695" s="42"/>
      <c r="C13695" s="2"/>
      <c r="E13695" s="2"/>
    </row>
    <row r="13696" spans="2:5" x14ac:dyDescent="0.35">
      <c r="B13696" s="42"/>
      <c r="C13696" s="2"/>
      <c r="E13696" s="2"/>
    </row>
    <row r="13697" spans="2:5" x14ac:dyDescent="0.35">
      <c r="B13697" s="42"/>
      <c r="C13697" s="2"/>
      <c r="E13697" s="2"/>
    </row>
    <row r="13698" spans="2:5" x14ac:dyDescent="0.35">
      <c r="B13698" s="42"/>
      <c r="C13698" s="2"/>
      <c r="E13698" s="2"/>
    </row>
    <row r="13699" spans="2:5" x14ac:dyDescent="0.35">
      <c r="B13699" s="42"/>
      <c r="C13699" s="2"/>
      <c r="E13699" s="2"/>
    </row>
    <row r="13700" spans="2:5" x14ac:dyDescent="0.35">
      <c r="B13700" s="42"/>
      <c r="C13700" s="2"/>
      <c r="E13700" s="2"/>
    </row>
    <row r="13701" spans="2:5" x14ac:dyDescent="0.35">
      <c r="B13701" s="42"/>
      <c r="C13701" s="2"/>
      <c r="E13701" s="2"/>
    </row>
    <row r="13702" spans="2:5" x14ac:dyDescent="0.35">
      <c r="B13702" s="42"/>
      <c r="C13702" s="2"/>
      <c r="E13702" s="2"/>
    </row>
    <row r="13703" spans="2:5" x14ac:dyDescent="0.35">
      <c r="B13703" s="42"/>
      <c r="C13703" s="2"/>
      <c r="E13703" s="2"/>
    </row>
    <row r="13704" spans="2:5" x14ac:dyDescent="0.35">
      <c r="B13704" s="42"/>
      <c r="C13704" s="2"/>
      <c r="E13704" s="2"/>
    </row>
    <row r="13705" spans="2:5" x14ac:dyDescent="0.35">
      <c r="B13705" s="42"/>
      <c r="C13705" s="2"/>
      <c r="E13705" s="2"/>
    </row>
    <row r="13706" spans="2:5" x14ac:dyDescent="0.35">
      <c r="B13706" s="42"/>
      <c r="C13706" s="2"/>
      <c r="E13706" s="2"/>
    </row>
    <row r="13707" spans="2:5" x14ac:dyDescent="0.35">
      <c r="B13707" s="42"/>
      <c r="C13707" s="2"/>
      <c r="E13707" s="2"/>
    </row>
    <row r="13708" spans="2:5" x14ac:dyDescent="0.35">
      <c r="B13708" s="42"/>
      <c r="C13708" s="2"/>
      <c r="E13708" s="2"/>
    </row>
    <row r="13709" spans="2:5" x14ac:dyDescent="0.35">
      <c r="B13709" s="42"/>
      <c r="C13709" s="2"/>
      <c r="E13709" s="2"/>
    </row>
    <row r="13710" spans="2:5" x14ac:dyDescent="0.35">
      <c r="B13710" s="42"/>
      <c r="C13710" s="2"/>
      <c r="E13710" s="2"/>
    </row>
    <row r="13711" spans="2:5" x14ac:dyDescent="0.35">
      <c r="B13711" s="42"/>
      <c r="C13711" s="2"/>
      <c r="E13711" s="2"/>
    </row>
    <row r="13712" spans="2:5" x14ac:dyDescent="0.35">
      <c r="B13712" s="42"/>
      <c r="C13712" s="2"/>
      <c r="E13712" s="2"/>
    </row>
    <row r="13713" spans="2:5" x14ac:dyDescent="0.35">
      <c r="B13713" s="42"/>
      <c r="C13713" s="2"/>
      <c r="E13713" s="2"/>
    </row>
    <row r="13714" spans="2:5" x14ac:dyDescent="0.35">
      <c r="B13714" s="42"/>
      <c r="C13714" s="2"/>
      <c r="E13714" s="2"/>
    </row>
    <row r="13715" spans="2:5" x14ac:dyDescent="0.35">
      <c r="B13715" s="42"/>
      <c r="C13715" s="2"/>
      <c r="E13715" s="2"/>
    </row>
    <row r="13716" spans="2:5" x14ac:dyDescent="0.35">
      <c r="B13716" s="42"/>
      <c r="C13716" s="2"/>
      <c r="E13716" s="2"/>
    </row>
    <row r="13717" spans="2:5" x14ac:dyDescent="0.35">
      <c r="B13717" s="42"/>
      <c r="C13717" s="2"/>
      <c r="E13717" s="2"/>
    </row>
    <row r="13718" spans="2:5" x14ac:dyDescent="0.35">
      <c r="B13718" s="42"/>
      <c r="C13718" s="2"/>
      <c r="E13718" s="2"/>
    </row>
    <row r="13719" spans="2:5" x14ac:dyDescent="0.35">
      <c r="B13719" s="42"/>
      <c r="C13719" s="2"/>
      <c r="E13719" s="2"/>
    </row>
    <row r="13720" spans="2:5" x14ac:dyDescent="0.35">
      <c r="B13720" s="42"/>
      <c r="C13720" s="2"/>
      <c r="E13720" s="2"/>
    </row>
    <row r="13721" spans="2:5" x14ac:dyDescent="0.35">
      <c r="B13721" s="42"/>
      <c r="C13721" s="2"/>
      <c r="E13721" s="2"/>
    </row>
    <row r="13722" spans="2:5" x14ac:dyDescent="0.35">
      <c r="B13722" s="42"/>
      <c r="C13722" s="2"/>
      <c r="E13722" s="2"/>
    </row>
    <row r="13723" spans="2:5" x14ac:dyDescent="0.35">
      <c r="B13723" s="42"/>
      <c r="C13723" s="2"/>
      <c r="E13723" s="2"/>
    </row>
    <row r="13724" spans="2:5" x14ac:dyDescent="0.35">
      <c r="B13724" s="42"/>
      <c r="C13724" s="2"/>
      <c r="E13724" s="2"/>
    </row>
    <row r="13725" spans="2:5" x14ac:dyDescent="0.35">
      <c r="B13725" s="42"/>
      <c r="C13725" s="2"/>
      <c r="E13725" s="2"/>
    </row>
    <row r="13726" spans="2:5" x14ac:dyDescent="0.35">
      <c r="B13726" s="42"/>
      <c r="C13726" s="2"/>
      <c r="E13726" s="2"/>
    </row>
    <row r="13727" spans="2:5" x14ac:dyDescent="0.35">
      <c r="B13727" s="42"/>
      <c r="C13727" s="2"/>
      <c r="E13727" s="2"/>
    </row>
    <row r="13728" spans="2:5" x14ac:dyDescent="0.35">
      <c r="B13728" s="42"/>
      <c r="C13728" s="2"/>
      <c r="E13728" s="2"/>
    </row>
    <row r="13729" spans="2:5" x14ac:dyDescent="0.35">
      <c r="B13729" s="42"/>
      <c r="C13729" s="2"/>
      <c r="E13729" s="2"/>
    </row>
    <row r="13730" spans="2:5" x14ac:dyDescent="0.35">
      <c r="B13730" s="42"/>
      <c r="C13730" s="2"/>
      <c r="E13730" s="2"/>
    </row>
    <row r="13731" spans="2:5" x14ac:dyDescent="0.35">
      <c r="B13731" s="42"/>
      <c r="C13731" s="2"/>
      <c r="E13731" s="2"/>
    </row>
    <row r="13732" spans="2:5" x14ac:dyDescent="0.35">
      <c r="B13732" s="42"/>
      <c r="C13732" s="2"/>
      <c r="E13732" s="2"/>
    </row>
    <row r="13733" spans="2:5" x14ac:dyDescent="0.35">
      <c r="B13733" s="42"/>
      <c r="C13733" s="2"/>
      <c r="E13733" s="2"/>
    </row>
    <row r="13734" spans="2:5" x14ac:dyDescent="0.35">
      <c r="B13734" s="42"/>
      <c r="C13734" s="2"/>
      <c r="E13734" s="2"/>
    </row>
    <row r="13735" spans="2:5" x14ac:dyDescent="0.35">
      <c r="B13735" s="42"/>
      <c r="C13735" s="2"/>
      <c r="E13735" s="2"/>
    </row>
    <row r="13736" spans="2:5" x14ac:dyDescent="0.35">
      <c r="B13736" s="42"/>
      <c r="C13736" s="2"/>
      <c r="E13736" s="2"/>
    </row>
    <row r="13737" spans="2:5" x14ac:dyDescent="0.35">
      <c r="B13737" s="42"/>
      <c r="C13737" s="2"/>
      <c r="E13737" s="2"/>
    </row>
    <row r="13738" spans="2:5" x14ac:dyDescent="0.35">
      <c r="B13738" s="42"/>
      <c r="C13738" s="2"/>
      <c r="E13738" s="2"/>
    </row>
    <row r="13739" spans="2:5" x14ac:dyDescent="0.35">
      <c r="B13739" s="42"/>
      <c r="C13739" s="2"/>
      <c r="E13739" s="2"/>
    </row>
    <row r="13740" spans="2:5" x14ac:dyDescent="0.35">
      <c r="B13740" s="42"/>
      <c r="C13740" s="2"/>
      <c r="E13740" s="2"/>
    </row>
    <row r="13741" spans="2:5" x14ac:dyDescent="0.35">
      <c r="B13741" s="42"/>
      <c r="C13741" s="2"/>
      <c r="E13741" s="2"/>
    </row>
    <row r="13742" spans="2:5" x14ac:dyDescent="0.35">
      <c r="B13742" s="42"/>
      <c r="C13742" s="2"/>
      <c r="E13742" s="2"/>
    </row>
    <row r="13743" spans="2:5" x14ac:dyDescent="0.35">
      <c r="B13743" s="42"/>
      <c r="C13743" s="2"/>
      <c r="E13743" s="2"/>
    </row>
    <row r="13744" spans="2:5" x14ac:dyDescent="0.35">
      <c r="B13744" s="42"/>
      <c r="C13744" s="2"/>
      <c r="E13744" s="2"/>
    </row>
    <row r="13745" spans="2:5" x14ac:dyDescent="0.35">
      <c r="B13745" s="42"/>
      <c r="C13745" s="2"/>
      <c r="E13745" s="2"/>
    </row>
    <row r="13746" spans="2:5" x14ac:dyDescent="0.35">
      <c r="B13746" s="42"/>
      <c r="C13746" s="2"/>
      <c r="E13746" s="2"/>
    </row>
    <row r="13747" spans="2:5" x14ac:dyDescent="0.35">
      <c r="B13747" s="42"/>
      <c r="C13747" s="2"/>
      <c r="E13747" s="2"/>
    </row>
    <row r="13748" spans="2:5" x14ac:dyDescent="0.35">
      <c r="B13748" s="42"/>
      <c r="C13748" s="2"/>
      <c r="E13748" s="2"/>
    </row>
    <row r="13749" spans="2:5" x14ac:dyDescent="0.35">
      <c r="B13749" s="42"/>
      <c r="C13749" s="2"/>
      <c r="E13749" s="2"/>
    </row>
    <row r="13750" spans="2:5" x14ac:dyDescent="0.35">
      <c r="B13750" s="42"/>
      <c r="C13750" s="2"/>
      <c r="E13750" s="2"/>
    </row>
    <row r="13751" spans="2:5" x14ac:dyDescent="0.35">
      <c r="B13751" s="42"/>
      <c r="C13751" s="2"/>
      <c r="E13751" s="2"/>
    </row>
    <row r="13752" spans="2:5" x14ac:dyDescent="0.35">
      <c r="B13752" s="42"/>
      <c r="C13752" s="2"/>
      <c r="E13752" s="2"/>
    </row>
    <row r="13753" spans="2:5" x14ac:dyDescent="0.35">
      <c r="B13753" s="42"/>
      <c r="C13753" s="2"/>
      <c r="E13753" s="2"/>
    </row>
    <row r="13754" spans="2:5" x14ac:dyDescent="0.35">
      <c r="B13754" s="42"/>
      <c r="C13754" s="2"/>
      <c r="E13754" s="2"/>
    </row>
    <row r="13755" spans="2:5" x14ac:dyDescent="0.35">
      <c r="B13755" s="42"/>
      <c r="C13755" s="2"/>
      <c r="E13755" s="2"/>
    </row>
    <row r="13756" spans="2:5" x14ac:dyDescent="0.35">
      <c r="B13756" s="42"/>
      <c r="C13756" s="2"/>
      <c r="E13756" s="2"/>
    </row>
    <row r="13757" spans="2:5" x14ac:dyDescent="0.35">
      <c r="B13757" s="42"/>
      <c r="C13757" s="2"/>
      <c r="E13757" s="2"/>
    </row>
    <row r="13758" spans="2:5" x14ac:dyDescent="0.35">
      <c r="B13758" s="42"/>
      <c r="C13758" s="2"/>
      <c r="E13758" s="2"/>
    </row>
    <row r="13759" spans="2:5" x14ac:dyDescent="0.35">
      <c r="B13759" s="42"/>
      <c r="C13759" s="2"/>
      <c r="E13759" s="2"/>
    </row>
    <row r="13760" spans="2:5" x14ac:dyDescent="0.35">
      <c r="B13760" s="42"/>
      <c r="C13760" s="2"/>
      <c r="E13760" s="2"/>
    </row>
    <row r="13761" spans="2:5" x14ac:dyDescent="0.35">
      <c r="B13761" s="42"/>
      <c r="C13761" s="2"/>
      <c r="E13761" s="2"/>
    </row>
    <row r="13762" spans="2:5" x14ac:dyDescent="0.35">
      <c r="B13762" s="42"/>
      <c r="C13762" s="2"/>
      <c r="E13762" s="2"/>
    </row>
    <row r="13763" spans="2:5" x14ac:dyDescent="0.35">
      <c r="B13763" s="42"/>
      <c r="C13763" s="2"/>
      <c r="E13763" s="2"/>
    </row>
    <row r="13764" spans="2:5" x14ac:dyDescent="0.35">
      <c r="B13764" s="42"/>
      <c r="C13764" s="2"/>
      <c r="E13764" s="2"/>
    </row>
    <row r="13765" spans="2:5" x14ac:dyDescent="0.35">
      <c r="B13765" s="42"/>
      <c r="C13765" s="2"/>
      <c r="E13765" s="2"/>
    </row>
    <row r="13766" spans="2:5" x14ac:dyDescent="0.35">
      <c r="B13766" s="42"/>
      <c r="C13766" s="2"/>
      <c r="E13766" s="2"/>
    </row>
    <row r="13767" spans="2:5" x14ac:dyDescent="0.35">
      <c r="B13767" s="42"/>
      <c r="C13767" s="2"/>
      <c r="E13767" s="2"/>
    </row>
    <row r="13768" spans="2:5" x14ac:dyDescent="0.35">
      <c r="B13768" s="42"/>
      <c r="C13768" s="2"/>
      <c r="E13768" s="2"/>
    </row>
    <row r="13769" spans="2:5" x14ac:dyDescent="0.35">
      <c r="B13769" s="42"/>
      <c r="C13769" s="2"/>
      <c r="E13769" s="2"/>
    </row>
    <row r="13770" spans="2:5" x14ac:dyDescent="0.35">
      <c r="B13770" s="42"/>
      <c r="C13770" s="2"/>
      <c r="E13770" s="2"/>
    </row>
    <row r="13771" spans="2:5" x14ac:dyDescent="0.35">
      <c r="B13771" s="42"/>
      <c r="C13771" s="2"/>
      <c r="E13771" s="2"/>
    </row>
    <row r="13772" spans="2:5" x14ac:dyDescent="0.35">
      <c r="B13772" s="42"/>
      <c r="C13772" s="2"/>
      <c r="E13772" s="2"/>
    </row>
    <row r="13773" spans="2:5" x14ac:dyDescent="0.35">
      <c r="B13773" s="42"/>
      <c r="C13773" s="2"/>
      <c r="E13773" s="2"/>
    </row>
    <row r="13774" spans="2:5" x14ac:dyDescent="0.35">
      <c r="B13774" s="42"/>
      <c r="C13774" s="2"/>
      <c r="E13774" s="2"/>
    </row>
    <row r="13775" spans="2:5" x14ac:dyDescent="0.35">
      <c r="B13775" s="42"/>
      <c r="C13775" s="2"/>
      <c r="E13775" s="2"/>
    </row>
    <row r="13776" spans="2:5" x14ac:dyDescent="0.35">
      <c r="B13776" s="42"/>
      <c r="C13776" s="2"/>
      <c r="E13776" s="2"/>
    </row>
    <row r="13777" spans="2:5" x14ac:dyDescent="0.35">
      <c r="B13777" s="42"/>
      <c r="C13777" s="2"/>
      <c r="E13777" s="2"/>
    </row>
    <row r="13778" spans="2:5" x14ac:dyDescent="0.35">
      <c r="B13778" s="42"/>
      <c r="C13778" s="2"/>
      <c r="E13778" s="2"/>
    </row>
    <row r="13779" spans="2:5" x14ac:dyDescent="0.35">
      <c r="B13779" s="42"/>
      <c r="C13779" s="2"/>
      <c r="E13779" s="2"/>
    </row>
    <row r="13780" spans="2:5" x14ac:dyDescent="0.35">
      <c r="B13780" s="42"/>
      <c r="C13780" s="2"/>
      <c r="E13780" s="2"/>
    </row>
    <row r="13781" spans="2:5" x14ac:dyDescent="0.35">
      <c r="B13781" s="42"/>
      <c r="C13781" s="2"/>
      <c r="E13781" s="2"/>
    </row>
    <row r="13782" spans="2:5" x14ac:dyDescent="0.35">
      <c r="B13782" s="42"/>
      <c r="C13782" s="2"/>
      <c r="E13782" s="2"/>
    </row>
    <row r="13783" spans="2:5" x14ac:dyDescent="0.35">
      <c r="B13783" s="42"/>
      <c r="C13783" s="2"/>
      <c r="E13783" s="2"/>
    </row>
    <row r="13784" spans="2:5" x14ac:dyDescent="0.35">
      <c r="B13784" s="42"/>
      <c r="C13784" s="2"/>
      <c r="E13784" s="2"/>
    </row>
    <row r="13785" spans="2:5" x14ac:dyDescent="0.35">
      <c r="B13785" s="42"/>
      <c r="C13785" s="2"/>
      <c r="E13785" s="2"/>
    </row>
    <row r="13786" spans="2:5" x14ac:dyDescent="0.35">
      <c r="B13786" s="42"/>
      <c r="C13786" s="2"/>
      <c r="E13786" s="2"/>
    </row>
    <row r="13787" spans="2:5" x14ac:dyDescent="0.35">
      <c r="B13787" s="42"/>
      <c r="C13787" s="2"/>
      <c r="E13787" s="2"/>
    </row>
    <row r="13788" spans="2:5" x14ac:dyDescent="0.35">
      <c r="B13788" s="42"/>
      <c r="C13788" s="2"/>
      <c r="E13788" s="2"/>
    </row>
    <row r="13789" spans="2:5" x14ac:dyDescent="0.35">
      <c r="B13789" s="42"/>
      <c r="C13789" s="2"/>
      <c r="E13789" s="2"/>
    </row>
    <row r="13790" spans="2:5" x14ac:dyDescent="0.35">
      <c r="B13790" s="42"/>
      <c r="C13790" s="2"/>
      <c r="E13790" s="2"/>
    </row>
    <row r="13791" spans="2:5" x14ac:dyDescent="0.35">
      <c r="B13791" s="42"/>
      <c r="C13791" s="2"/>
      <c r="E13791" s="2"/>
    </row>
    <row r="13792" spans="2:5" x14ac:dyDescent="0.35">
      <c r="B13792" s="42"/>
      <c r="C13792" s="2"/>
      <c r="E13792" s="2"/>
    </row>
    <row r="13793" spans="2:5" x14ac:dyDescent="0.35">
      <c r="B13793" s="42"/>
      <c r="C13793" s="2"/>
      <c r="E13793" s="2"/>
    </row>
    <row r="13794" spans="2:5" x14ac:dyDescent="0.35">
      <c r="B13794" s="42"/>
      <c r="C13794" s="2"/>
      <c r="E13794" s="2"/>
    </row>
    <row r="13795" spans="2:5" x14ac:dyDescent="0.35">
      <c r="B13795" s="42"/>
      <c r="C13795" s="2"/>
      <c r="E13795" s="2"/>
    </row>
    <row r="13796" spans="2:5" x14ac:dyDescent="0.35">
      <c r="B13796" s="42"/>
      <c r="C13796" s="2"/>
      <c r="E13796" s="2"/>
    </row>
    <row r="13797" spans="2:5" x14ac:dyDescent="0.35">
      <c r="B13797" s="42"/>
      <c r="C13797" s="2"/>
      <c r="E13797" s="2"/>
    </row>
    <row r="13798" spans="2:5" x14ac:dyDescent="0.35">
      <c r="B13798" s="42"/>
      <c r="C13798" s="2"/>
      <c r="E13798" s="2"/>
    </row>
    <row r="13799" spans="2:5" x14ac:dyDescent="0.35">
      <c r="B13799" s="42"/>
      <c r="C13799" s="2"/>
      <c r="E13799" s="2"/>
    </row>
    <row r="13800" spans="2:5" x14ac:dyDescent="0.35">
      <c r="B13800" s="42"/>
      <c r="C13800" s="2"/>
      <c r="E13800" s="2"/>
    </row>
    <row r="13801" spans="2:5" x14ac:dyDescent="0.35">
      <c r="B13801" s="42"/>
      <c r="C13801" s="2"/>
      <c r="E13801" s="2"/>
    </row>
    <row r="13802" spans="2:5" x14ac:dyDescent="0.35">
      <c r="B13802" s="42"/>
      <c r="C13802" s="2"/>
      <c r="E13802" s="2"/>
    </row>
    <row r="13803" spans="2:5" x14ac:dyDescent="0.35">
      <c r="B13803" s="42"/>
      <c r="C13803" s="2"/>
      <c r="E13803" s="2"/>
    </row>
    <row r="13804" spans="2:5" x14ac:dyDescent="0.35">
      <c r="B13804" s="42"/>
      <c r="C13804" s="2"/>
      <c r="E13804" s="2"/>
    </row>
    <row r="13805" spans="2:5" x14ac:dyDescent="0.35">
      <c r="B13805" s="42"/>
      <c r="C13805" s="2"/>
      <c r="E13805" s="2"/>
    </row>
    <row r="13806" spans="2:5" x14ac:dyDescent="0.35">
      <c r="B13806" s="42"/>
      <c r="C13806" s="2"/>
      <c r="E13806" s="2"/>
    </row>
    <row r="13807" spans="2:5" x14ac:dyDescent="0.35">
      <c r="B13807" s="42"/>
      <c r="C13807" s="2"/>
      <c r="E13807" s="2"/>
    </row>
    <row r="13808" spans="2:5" x14ac:dyDescent="0.35">
      <c r="B13808" s="42"/>
      <c r="C13808" s="2"/>
      <c r="E13808" s="2"/>
    </row>
    <row r="13809" spans="2:5" x14ac:dyDescent="0.35">
      <c r="B13809" s="42"/>
      <c r="C13809" s="2"/>
      <c r="E13809" s="2"/>
    </row>
    <row r="13810" spans="2:5" x14ac:dyDescent="0.35">
      <c r="B13810" s="42"/>
      <c r="C13810" s="2"/>
      <c r="E13810" s="2"/>
    </row>
    <row r="13811" spans="2:5" x14ac:dyDescent="0.35">
      <c r="B13811" s="42"/>
      <c r="C13811" s="2"/>
      <c r="E13811" s="2"/>
    </row>
    <row r="13812" spans="2:5" x14ac:dyDescent="0.35">
      <c r="B13812" s="42"/>
      <c r="C13812" s="2"/>
      <c r="E13812" s="2"/>
    </row>
    <row r="13813" spans="2:5" x14ac:dyDescent="0.35">
      <c r="B13813" s="42"/>
      <c r="C13813" s="2"/>
      <c r="E13813" s="2"/>
    </row>
    <row r="13814" spans="2:5" x14ac:dyDescent="0.35">
      <c r="B13814" s="42"/>
      <c r="C13814" s="2"/>
      <c r="E13814" s="2"/>
    </row>
    <row r="13815" spans="2:5" x14ac:dyDescent="0.35">
      <c r="B13815" s="42"/>
      <c r="C13815" s="2"/>
      <c r="E13815" s="2"/>
    </row>
    <row r="13816" spans="2:5" x14ac:dyDescent="0.35">
      <c r="B13816" s="42"/>
      <c r="C13816" s="2"/>
      <c r="E13816" s="2"/>
    </row>
    <row r="13817" spans="2:5" x14ac:dyDescent="0.35">
      <c r="B13817" s="42"/>
      <c r="C13817" s="2"/>
      <c r="E13817" s="2"/>
    </row>
    <row r="13818" spans="2:5" x14ac:dyDescent="0.35">
      <c r="B13818" s="42"/>
      <c r="C13818" s="2"/>
      <c r="E13818" s="2"/>
    </row>
    <row r="13819" spans="2:5" x14ac:dyDescent="0.35">
      <c r="B13819" s="42"/>
      <c r="C13819" s="2"/>
      <c r="E13819" s="2"/>
    </row>
    <row r="13820" spans="2:5" x14ac:dyDescent="0.35">
      <c r="B13820" s="42"/>
      <c r="C13820" s="2"/>
      <c r="E13820" s="2"/>
    </row>
    <row r="13821" spans="2:5" x14ac:dyDescent="0.35">
      <c r="B13821" s="42"/>
      <c r="C13821" s="2"/>
      <c r="E13821" s="2"/>
    </row>
    <row r="13822" spans="2:5" x14ac:dyDescent="0.35">
      <c r="B13822" s="42"/>
      <c r="C13822" s="2"/>
      <c r="E13822" s="2"/>
    </row>
    <row r="13823" spans="2:5" x14ac:dyDescent="0.35">
      <c r="B13823" s="42"/>
      <c r="C13823" s="2"/>
      <c r="E13823" s="2"/>
    </row>
    <row r="13824" spans="2:5" x14ac:dyDescent="0.35">
      <c r="B13824" s="42"/>
      <c r="C13824" s="2"/>
      <c r="E13824" s="2"/>
    </row>
    <row r="13825" spans="2:5" x14ac:dyDescent="0.35">
      <c r="B13825" s="42"/>
      <c r="C13825" s="2"/>
      <c r="E13825" s="2"/>
    </row>
    <row r="13826" spans="2:5" x14ac:dyDescent="0.35">
      <c r="B13826" s="42"/>
      <c r="C13826" s="2"/>
      <c r="E13826" s="2"/>
    </row>
    <row r="13827" spans="2:5" x14ac:dyDescent="0.35">
      <c r="B13827" s="42"/>
      <c r="C13827" s="2"/>
      <c r="E13827" s="2"/>
    </row>
    <row r="13828" spans="2:5" x14ac:dyDescent="0.35">
      <c r="B13828" s="42"/>
      <c r="C13828" s="2"/>
      <c r="E13828" s="2"/>
    </row>
    <row r="13829" spans="2:5" x14ac:dyDescent="0.35">
      <c r="B13829" s="42"/>
      <c r="C13829" s="2"/>
      <c r="E13829" s="2"/>
    </row>
    <row r="13830" spans="2:5" x14ac:dyDescent="0.35">
      <c r="B13830" s="42"/>
      <c r="C13830" s="2"/>
      <c r="E13830" s="2"/>
    </row>
    <row r="13831" spans="2:5" x14ac:dyDescent="0.35">
      <c r="B13831" s="42"/>
      <c r="C13831" s="2"/>
      <c r="E13831" s="2"/>
    </row>
    <row r="13832" spans="2:5" x14ac:dyDescent="0.35">
      <c r="B13832" s="42"/>
      <c r="C13832" s="2"/>
      <c r="E13832" s="2"/>
    </row>
    <row r="13833" spans="2:5" x14ac:dyDescent="0.35">
      <c r="B13833" s="42"/>
      <c r="C13833" s="2"/>
      <c r="E13833" s="2"/>
    </row>
    <row r="13834" spans="2:5" x14ac:dyDescent="0.35">
      <c r="B13834" s="42"/>
      <c r="C13834" s="2"/>
      <c r="E13834" s="2"/>
    </row>
    <row r="13835" spans="2:5" x14ac:dyDescent="0.35">
      <c r="B13835" s="42"/>
      <c r="C13835" s="2"/>
      <c r="E13835" s="2"/>
    </row>
    <row r="13836" spans="2:5" x14ac:dyDescent="0.35">
      <c r="B13836" s="42"/>
      <c r="C13836" s="2"/>
      <c r="E13836" s="2"/>
    </row>
    <row r="13837" spans="2:5" x14ac:dyDescent="0.35">
      <c r="B13837" s="42"/>
      <c r="C13837" s="2"/>
      <c r="E13837" s="2"/>
    </row>
    <row r="13838" spans="2:5" x14ac:dyDescent="0.35">
      <c r="B13838" s="42"/>
      <c r="C13838" s="2"/>
      <c r="E13838" s="2"/>
    </row>
    <row r="13839" spans="2:5" x14ac:dyDescent="0.35">
      <c r="B13839" s="42"/>
      <c r="C13839" s="2"/>
      <c r="E13839" s="2"/>
    </row>
    <row r="13840" spans="2:5" x14ac:dyDescent="0.35">
      <c r="B13840" s="42"/>
      <c r="C13840" s="2"/>
      <c r="E13840" s="2"/>
    </row>
    <row r="13841" spans="2:5" x14ac:dyDescent="0.35">
      <c r="B13841" s="42"/>
      <c r="C13841" s="2"/>
      <c r="E13841" s="2"/>
    </row>
    <row r="13842" spans="2:5" x14ac:dyDescent="0.35">
      <c r="B13842" s="42"/>
      <c r="C13842" s="2"/>
      <c r="E13842" s="2"/>
    </row>
    <row r="13843" spans="2:5" x14ac:dyDescent="0.35">
      <c r="B13843" s="42"/>
      <c r="C13843" s="2"/>
      <c r="E13843" s="2"/>
    </row>
    <row r="13844" spans="2:5" x14ac:dyDescent="0.35">
      <c r="B13844" s="42"/>
      <c r="C13844" s="2"/>
      <c r="E13844" s="2"/>
    </row>
    <row r="13845" spans="2:5" x14ac:dyDescent="0.35">
      <c r="B13845" s="42"/>
      <c r="C13845" s="2"/>
      <c r="E13845" s="2"/>
    </row>
    <row r="13846" spans="2:5" x14ac:dyDescent="0.35">
      <c r="B13846" s="42"/>
      <c r="C13846" s="2"/>
      <c r="E13846" s="2"/>
    </row>
    <row r="13847" spans="2:5" x14ac:dyDescent="0.35">
      <c r="B13847" s="42"/>
      <c r="C13847" s="2"/>
      <c r="E13847" s="2"/>
    </row>
    <row r="13848" spans="2:5" x14ac:dyDescent="0.35">
      <c r="B13848" s="42"/>
      <c r="C13848" s="2"/>
      <c r="E13848" s="2"/>
    </row>
    <row r="13849" spans="2:5" x14ac:dyDescent="0.35">
      <c r="B13849" s="42"/>
      <c r="C13849" s="2"/>
      <c r="E13849" s="2"/>
    </row>
    <row r="13850" spans="2:5" x14ac:dyDescent="0.35">
      <c r="B13850" s="42"/>
      <c r="C13850" s="2"/>
      <c r="E13850" s="2"/>
    </row>
    <row r="13851" spans="2:5" x14ac:dyDescent="0.35">
      <c r="B13851" s="42"/>
      <c r="C13851" s="2"/>
      <c r="E13851" s="2"/>
    </row>
    <row r="13852" spans="2:5" x14ac:dyDescent="0.35">
      <c r="B13852" s="42"/>
      <c r="C13852" s="2"/>
      <c r="E13852" s="2"/>
    </row>
    <row r="13853" spans="2:5" x14ac:dyDescent="0.35">
      <c r="B13853" s="42"/>
      <c r="C13853" s="2"/>
      <c r="E13853" s="2"/>
    </row>
    <row r="13854" spans="2:5" x14ac:dyDescent="0.35">
      <c r="B13854" s="42"/>
      <c r="C13854" s="2"/>
      <c r="E13854" s="2"/>
    </row>
    <row r="13855" spans="2:5" x14ac:dyDescent="0.35">
      <c r="B13855" s="42"/>
      <c r="C13855" s="2"/>
      <c r="E13855" s="2"/>
    </row>
    <row r="13856" spans="2:5" x14ac:dyDescent="0.35">
      <c r="B13856" s="42"/>
      <c r="C13856" s="2"/>
      <c r="E13856" s="2"/>
    </row>
    <row r="13857" spans="2:5" x14ac:dyDescent="0.35">
      <c r="B13857" s="42"/>
      <c r="C13857" s="2"/>
      <c r="E13857" s="2"/>
    </row>
    <row r="13858" spans="2:5" x14ac:dyDescent="0.35">
      <c r="B13858" s="42"/>
      <c r="C13858" s="2"/>
      <c r="E13858" s="2"/>
    </row>
    <row r="13859" spans="2:5" x14ac:dyDescent="0.35">
      <c r="B13859" s="42"/>
      <c r="C13859" s="2"/>
      <c r="E13859" s="2"/>
    </row>
    <row r="13860" spans="2:5" x14ac:dyDescent="0.35">
      <c r="B13860" s="42"/>
      <c r="C13860" s="2"/>
      <c r="E13860" s="2"/>
    </row>
    <row r="13861" spans="2:5" x14ac:dyDescent="0.35">
      <c r="B13861" s="42"/>
      <c r="C13861" s="2"/>
      <c r="E13861" s="2"/>
    </row>
    <row r="13862" spans="2:5" x14ac:dyDescent="0.35">
      <c r="B13862" s="42"/>
      <c r="C13862" s="2"/>
      <c r="E13862" s="2"/>
    </row>
    <row r="13863" spans="2:5" x14ac:dyDescent="0.35">
      <c r="B13863" s="42"/>
      <c r="C13863" s="2"/>
      <c r="E13863" s="2"/>
    </row>
    <row r="13864" spans="2:5" x14ac:dyDescent="0.35">
      <c r="B13864" s="42"/>
      <c r="C13864" s="2"/>
      <c r="E13864" s="2"/>
    </row>
    <row r="13865" spans="2:5" x14ac:dyDescent="0.35">
      <c r="B13865" s="42"/>
      <c r="C13865" s="2"/>
      <c r="E13865" s="2"/>
    </row>
    <row r="13866" spans="2:5" x14ac:dyDescent="0.35">
      <c r="B13866" s="42"/>
      <c r="C13866" s="2"/>
      <c r="E13866" s="2"/>
    </row>
    <row r="13867" spans="2:5" x14ac:dyDescent="0.35">
      <c r="B13867" s="42"/>
      <c r="C13867" s="2"/>
      <c r="E13867" s="2"/>
    </row>
    <row r="13868" spans="2:5" x14ac:dyDescent="0.35">
      <c r="B13868" s="42"/>
      <c r="C13868" s="2"/>
      <c r="E13868" s="2"/>
    </row>
    <row r="13869" spans="2:5" x14ac:dyDescent="0.35">
      <c r="B13869" s="42"/>
      <c r="C13869" s="2"/>
      <c r="E13869" s="2"/>
    </row>
    <row r="13870" spans="2:5" x14ac:dyDescent="0.35">
      <c r="B13870" s="42"/>
      <c r="C13870" s="2"/>
      <c r="E13870" s="2"/>
    </row>
    <row r="13871" spans="2:5" x14ac:dyDescent="0.35">
      <c r="B13871" s="42"/>
      <c r="C13871" s="2"/>
      <c r="E13871" s="2"/>
    </row>
    <row r="13872" spans="2:5" x14ac:dyDescent="0.35">
      <c r="B13872" s="42"/>
      <c r="C13872" s="2"/>
      <c r="E13872" s="2"/>
    </row>
    <row r="13873" spans="2:5" x14ac:dyDescent="0.35">
      <c r="B13873" s="42"/>
      <c r="C13873" s="2"/>
      <c r="E13873" s="2"/>
    </row>
    <row r="13874" spans="2:5" x14ac:dyDescent="0.35">
      <c r="B13874" s="42"/>
      <c r="C13874" s="2"/>
      <c r="E13874" s="2"/>
    </row>
    <row r="13875" spans="2:5" x14ac:dyDescent="0.35">
      <c r="B13875" s="42"/>
      <c r="C13875" s="2"/>
      <c r="E13875" s="2"/>
    </row>
    <row r="13876" spans="2:5" x14ac:dyDescent="0.35">
      <c r="B13876" s="42"/>
      <c r="C13876" s="2"/>
      <c r="E13876" s="2"/>
    </row>
    <row r="13877" spans="2:5" x14ac:dyDescent="0.35">
      <c r="B13877" s="42"/>
      <c r="C13877" s="2"/>
      <c r="E13877" s="2"/>
    </row>
    <row r="13878" spans="2:5" x14ac:dyDescent="0.35">
      <c r="B13878" s="42"/>
      <c r="C13878" s="2"/>
      <c r="E13878" s="2"/>
    </row>
    <row r="13879" spans="2:5" x14ac:dyDescent="0.35">
      <c r="B13879" s="42"/>
      <c r="C13879" s="2"/>
      <c r="E13879" s="2"/>
    </row>
    <row r="13880" spans="2:5" x14ac:dyDescent="0.35">
      <c r="B13880" s="42"/>
      <c r="C13880" s="2"/>
      <c r="E13880" s="2"/>
    </row>
    <row r="13881" spans="2:5" x14ac:dyDescent="0.35">
      <c r="B13881" s="42"/>
      <c r="C13881" s="2"/>
      <c r="E13881" s="2"/>
    </row>
    <row r="13882" spans="2:5" x14ac:dyDescent="0.35">
      <c r="B13882" s="42"/>
      <c r="C13882" s="2"/>
      <c r="E13882" s="2"/>
    </row>
    <row r="13883" spans="2:5" x14ac:dyDescent="0.35">
      <c r="B13883" s="42"/>
      <c r="C13883" s="2"/>
      <c r="E13883" s="2"/>
    </row>
    <row r="13884" spans="2:5" x14ac:dyDescent="0.35">
      <c r="B13884" s="42"/>
      <c r="C13884" s="2"/>
      <c r="E13884" s="2"/>
    </row>
    <row r="13885" spans="2:5" x14ac:dyDescent="0.35">
      <c r="B13885" s="42"/>
      <c r="C13885" s="2"/>
      <c r="E13885" s="2"/>
    </row>
    <row r="13886" spans="2:5" x14ac:dyDescent="0.35">
      <c r="B13886" s="42"/>
      <c r="C13886" s="2"/>
      <c r="E13886" s="2"/>
    </row>
    <row r="13887" spans="2:5" x14ac:dyDescent="0.35">
      <c r="B13887" s="42"/>
      <c r="C13887" s="2"/>
      <c r="E13887" s="2"/>
    </row>
    <row r="13888" spans="2:5" x14ac:dyDescent="0.35">
      <c r="B13888" s="42"/>
      <c r="C13888" s="2"/>
      <c r="E13888" s="2"/>
    </row>
    <row r="13889" spans="2:5" x14ac:dyDescent="0.35">
      <c r="B13889" s="42"/>
      <c r="C13889" s="2"/>
      <c r="E13889" s="2"/>
    </row>
    <row r="13890" spans="2:5" x14ac:dyDescent="0.35">
      <c r="B13890" s="42"/>
      <c r="C13890" s="2"/>
      <c r="E13890" s="2"/>
    </row>
    <row r="13891" spans="2:5" x14ac:dyDescent="0.35">
      <c r="B13891" s="42"/>
      <c r="C13891" s="2"/>
      <c r="E13891" s="2"/>
    </row>
    <row r="13892" spans="2:5" x14ac:dyDescent="0.35">
      <c r="B13892" s="42"/>
      <c r="C13892" s="2"/>
      <c r="E13892" s="2"/>
    </row>
    <row r="13893" spans="2:5" x14ac:dyDescent="0.35">
      <c r="B13893" s="42"/>
      <c r="C13893" s="2"/>
      <c r="E13893" s="2"/>
    </row>
    <row r="13894" spans="2:5" x14ac:dyDescent="0.35">
      <c r="B13894" s="42"/>
      <c r="C13894" s="2"/>
      <c r="E13894" s="2"/>
    </row>
    <row r="13895" spans="2:5" x14ac:dyDescent="0.35">
      <c r="B13895" s="42"/>
      <c r="C13895" s="2"/>
      <c r="E13895" s="2"/>
    </row>
    <row r="13896" spans="2:5" x14ac:dyDescent="0.35">
      <c r="B13896" s="42"/>
      <c r="C13896" s="2"/>
      <c r="E13896" s="2"/>
    </row>
    <row r="13897" spans="2:5" x14ac:dyDescent="0.35">
      <c r="B13897" s="42"/>
      <c r="C13897" s="2"/>
      <c r="E13897" s="2"/>
    </row>
    <row r="13898" spans="2:5" x14ac:dyDescent="0.35">
      <c r="B13898" s="42"/>
      <c r="C13898" s="2"/>
      <c r="E13898" s="2"/>
    </row>
    <row r="13899" spans="2:5" x14ac:dyDescent="0.35">
      <c r="B13899" s="42"/>
      <c r="C13899" s="2"/>
      <c r="E13899" s="2"/>
    </row>
    <row r="13900" spans="2:5" x14ac:dyDescent="0.35">
      <c r="B13900" s="42"/>
      <c r="C13900" s="2"/>
      <c r="E13900" s="2"/>
    </row>
    <row r="13901" spans="2:5" x14ac:dyDescent="0.35">
      <c r="B13901" s="42"/>
      <c r="C13901" s="2"/>
      <c r="E13901" s="2"/>
    </row>
    <row r="13902" spans="2:5" x14ac:dyDescent="0.35">
      <c r="B13902" s="42"/>
      <c r="C13902" s="2"/>
      <c r="E13902" s="2"/>
    </row>
    <row r="13903" spans="2:5" x14ac:dyDescent="0.35">
      <c r="B13903" s="42"/>
      <c r="C13903" s="2"/>
      <c r="E13903" s="2"/>
    </row>
    <row r="13904" spans="2:5" x14ac:dyDescent="0.35">
      <c r="B13904" s="42"/>
      <c r="C13904" s="2"/>
      <c r="E13904" s="2"/>
    </row>
    <row r="13905" spans="2:5" x14ac:dyDescent="0.35">
      <c r="B13905" s="42"/>
      <c r="C13905" s="2"/>
      <c r="E13905" s="2"/>
    </row>
    <row r="13906" spans="2:5" x14ac:dyDescent="0.35">
      <c r="B13906" s="42"/>
      <c r="C13906" s="2"/>
      <c r="E13906" s="2"/>
    </row>
    <row r="13907" spans="2:5" x14ac:dyDescent="0.35">
      <c r="B13907" s="42"/>
      <c r="C13907" s="2"/>
      <c r="E13907" s="2"/>
    </row>
    <row r="13908" spans="2:5" x14ac:dyDescent="0.35">
      <c r="B13908" s="42"/>
      <c r="C13908" s="2"/>
      <c r="E13908" s="2"/>
    </row>
    <row r="13909" spans="2:5" x14ac:dyDescent="0.35">
      <c r="B13909" s="42"/>
      <c r="C13909" s="2"/>
      <c r="E13909" s="2"/>
    </row>
    <row r="13910" spans="2:5" x14ac:dyDescent="0.35">
      <c r="B13910" s="42"/>
      <c r="C13910" s="2"/>
      <c r="E13910" s="2"/>
    </row>
    <row r="13911" spans="2:5" x14ac:dyDescent="0.35">
      <c r="B13911" s="42"/>
      <c r="C13911" s="2"/>
      <c r="E13911" s="2"/>
    </row>
    <row r="13912" spans="2:5" x14ac:dyDescent="0.35">
      <c r="B13912" s="42"/>
      <c r="C13912" s="2"/>
      <c r="E13912" s="2"/>
    </row>
    <row r="13913" spans="2:5" x14ac:dyDescent="0.35">
      <c r="B13913" s="42"/>
      <c r="C13913" s="2"/>
      <c r="E13913" s="2"/>
    </row>
    <row r="13914" spans="2:5" x14ac:dyDescent="0.35">
      <c r="B13914" s="42"/>
      <c r="C13914" s="2"/>
      <c r="E13914" s="2"/>
    </row>
    <row r="13915" spans="2:5" x14ac:dyDescent="0.35">
      <c r="B13915" s="42"/>
      <c r="C13915" s="2"/>
      <c r="E13915" s="2"/>
    </row>
    <row r="13916" spans="2:5" x14ac:dyDescent="0.35">
      <c r="B13916" s="42"/>
      <c r="C13916" s="2"/>
      <c r="E13916" s="2"/>
    </row>
    <row r="13917" spans="2:5" x14ac:dyDescent="0.35">
      <c r="B13917" s="42"/>
      <c r="C13917" s="2"/>
      <c r="E13917" s="2"/>
    </row>
    <row r="13918" spans="2:5" x14ac:dyDescent="0.35">
      <c r="B13918" s="42"/>
      <c r="C13918" s="2"/>
      <c r="E13918" s="2"/>
    </row>
    <row r="13919" spans="2:5" x14ac:dyDescent="0.35">
      <c r="B13919" s="42"/>
      <c r="C13919" s="2"/>
      <c r="E13919" s="2"/>
    </row>
    <row r="13920" spans="2:5" x14ac:dyDescent="0.35">
      <c r="B13920" s="42"/>
      <c r="C13920" s="2"/>
      <c r="E13920" s="2"/>
    </row>
    <row r="13921" spans="2:5" x14ac:dyDescent="0.35">
      <c r="B13921" s="42"/>
      <c r="C13921" s="2"/>
      <c r="E13921" s="2"/>
    </row>
    <row r="13922" spans="2:5" x14ac:dyDescent="0.35">
      <c r="B13922" s="42"/>
      <c r="C13922" s="2"/>
      <c r="E13922" s="2"/>
    </row>
    <row r="13923" spans="2:5" x14ac:dyDescent="0.35">
      <c r="B13923" s="42"/>
      <c r="C13923" s="2"/>
      <c r="E13923" s="2"/>
    </row>
    <row r="13924" spans="2:5" x14ac:dyDescent="0.35">
      <c r="B13924" s="42"/>
      <c r="C13924" s="2"/>
      <c r="E13924" s="2"/>
    </row>
    <row r="13925" spans="2:5" x14ac:dyDescent="0.35">
      <c r="B13925" s="42"/>
      <c r="C13925" s="2"/>
      <c r="E13925" s="2"/>
    </row>
    <row r="13926" spans="2:5" x14ac:dyDescent="0.35">
      <c r="B13926" s="42"/>
      <c r="C13926" s="2"/>
      <c r="E13926" s="2"/>
    </row>
    <row r="13927" spans="2:5" x14ac:dyDescent="0.35">
      <c r="B13927" s="42"/>
      <c r="C13927" s="2"/>
      <c r="E13927" s="2"/>
    </row>
    <row r="13928" spans="2:5" x14ac:dyDescent="0.35">
      <c r="B13928" s="42"/>
      <c r="C13928" s="2"/>
      <c r="E13928" s="2"/>
    </row>
    <row r="13929" spans="2:5" x14ac:dyDescent="0.35">
      <c r="B13929" s="42"/>
      <c r="C13929" s="2"/>
      <c r="E13929" s="2"/>
    </row>
    <row r="13930" spans="2:5" x14ac:dyDescent="0.35">
      <c r="B13930" s="42"/>
      <c r="C13930" s="2"/>
      <c r="E13930" s="2"/>
    </row>
    <row r="13931" spans="2:5" x14ac:dyDescent="0.35">
      <c r="B13931" s="42"/>
      <c r="C13931" s="2"/>
      <c r="E13931" s="2"/>
    </row>
    <row r="13932" spans="2:5" x14ac:dyDescent="0.35">
      <c r="B13932" s="42"/>
      <c r="C13932" s="2"/>
      <c r="E13932" s="2"/>
    </row>
    <row r="13933" spans="2:5" x14ac:dyDescent="0.35">
      <c r="B13933" s="42"/>
      <c r="C13933" s="2"/>
      <c r="E13933" s="2"/>
    </row>
    <row r="13934" spans="2:5" x14ac:dyDescent="0.35">
      <c r="B13934" s="42"/>
      <c r="C13934" s="2"/>
      <c r="E13934" s="2"/>
    </row>
    <row r="13935" spans="2:5" x14ac:dyDescent="0.35">
      <c r="B13935" s="42"/>
      <c r="C13935" s="2"/>
      <c r="E13935" s="2"/>
    </row>
    <row r="13936" spans="2:5" x14ac:dyDescent="0.35">
      <c r="B13936" s="42"/>
      <c r="C13936" s="2"/>
      <c r="E13936" s="2"/>
    </row>
    <row r="13937" spans="2:5" x14ac:dyDescent="0.35">
      <c r="B13937" s="42"/>
      <c r="C13937" s="2"/>
      <c r="E13937" s="2"/>
    </row>
    <row r="13938" spans="2:5" x14ac:dyDescent="0.35">
      <c r="B13938" s="42"/>
      <c r="C13938" s="2"/>
      <c r="E13938" s="2"/>
    </row>
    <row r="13939" spans="2:5" x14ac:dyDescent="0.35">
      <c r="B13939" s="42"/>
      <c r="C13939" s="2"/>
      <c r="E13939" s="2"/>
    </row>
    <row r="13940" spans="2:5" x14ac:dyDescent="0.35">
      <c r="B13940" s="42"/>
      <c r="C13940" s="2"/>
      <c r="E13940" s="2"/>
    </row>
    <row r="13941" spans="2:5" x14ac:dyDescent="0.35">
      <c r="B13941" s="42"/>
      <c r="C13941" s="2"/>
      <c r="E13941" s="2"/>
    </row>
    <row r="13942" spans="2:5" x14ac:dyDescent="0.35">
      <c r="B13942" s="42"/>
      <c r="C13942" s="2"/>
      <c r="E13942" s="2"/>
    </row>
    <row r="13943" spans="2:5" x14ac:dyDescent="0.35">
      <c r="B13943" s="42"/>
      <c r="C13943" s="2"/>
      <c r="E13943" s="2"/>
    </row>
    <row r="13944" spans="2:5" x14ac:dyDescent="0.35">
      <c r="B13944" s="42"/>
      <c r="C13944" s="2"/>
      <c r="E13944" s="2"/>
    </row>
    <row r="13945" spans="2:5" x14ac:dyDescent="0.35">
      <c r="B13945" s="42"/>
      <c r="C13945" s="2"/>
      <c r="E13945" s="2"/>
    </row>
    <row r="13946" spans="2:5" x14ac:dyDescent="0.35">
      <c r="B13946" s="42"/>
      <c r="C13946" s="2"/>
      <c r="E13946" s="2"/>
    </row>
    <row r="13947" spans="2:5" x14ac:dyDescent="0.35">
      <c r="B13947" s="42"/>
      <c r="C13947" s="2"/>
      <c r="E13947" s="2"/>
    </row>
    <row r="13948" spans="2:5" x14ac:dyDescent="0.35">
      <c r="B13948" s="42"/>
      <c r="C13948" s="2"/>
      <c r="E13948" s="2"/>
    </row>
    <row r="13949" spans="2:5" x14ac:dyDescent="0.35">
      <c r="B13949" s="42"/>
      <c r="C13949" s="2"/>
      <c r="E13949" s="2"/>
    </row>
    <row r="13950" spans="2:5" x14ac:dyDescent="0.35">
      <c r="B13950" s="42"/>
      <c r="C13950" s="2"/>
      <c r="E13950" s="2"/>
    </row>
    <row r="13951" spans="2:5" x14ac:dyDescent="0.35">
      <c r="B13951" s="42"/>
      <c r="C13951" s="2"/>
      <c r="E13951" s="2"/>
    </row>
    <row r="13952" spans="2:5" x14ac:dyDescent="0.35">
      <c r="B13952" s="42"/>
      <c r="C13952" s="2"/>
      <c r="E13952" s="2"/>
    </row>
    <row r="13953" spans="2:5" x14ac:dyDescent="0.35">
      <c r="B13953" s="42"/>
      <c r="C13953" s="2"/>
      <c r="E13953" s="2"/>
    </row>
    <row r="13954" spans="2:5" x14ac:dyDescent="0.35">
      <c r="B13954" s="42"/>
      <c r="C13954" s="2"/>
      <c r="E13954" s="2"/>
    </row>
    <row r="13955" spans="2:5" x14ac:dyDescent="0.35">
      <c r="B13955" s="42"/>
      <c r="C13955" s="2"/>
      <c r="E13955" s="2"/>
    </row>
    <row r="13956" spans="2:5" x14ac:dyDescent="0.35">
      <c r="B13956" s="42"/>
      <c r="C13956" s="2"/>
      <c r="E13956" s="2"/>
    </row>
    <row r="13957" spans="2:5" x14ac:dyDescent="0.35">
      <c r="B13957" s="42"/>
      <c r="C13957" s="2"/>
      <c r="E13957" s="2"/>
    </row>
    <row r="13958" spans="2:5" x14ac:dyDescent="0.35">
      <c r="B13958" s="42"/>
      <c r="C13958" s="2"/>
      <c r="E13958" s="2"/>
    </row>
    <row r="13959" spans="2:5" x14ac:dyDescent="0.35">
      <c r="B13959" s="42"/>
      <c r="C13959" s="2"/>
      <c r="E13959" s="2"/>
    </row>
    <row r="13960" spans="2:5" x14ac:dyDescent="0.35">
      <c r="B13960" s="42"/>
      <c r="C13960" s="2"/>
      <c r="E13960" s="2"/>
    </row>
    <row r="13961" spans="2:5" x14ac:dyDescent="0.35">
      <c r="B13961" s="42"/>
      <c r="C13961" s="2"/>
      <c r="E13961" s="2"/>
    </row>
    <row r="13962" spans="2:5" x14ac:dyDescent="0.35">
      <c r="B13962" s="42"/>
      <c r="C13962" s="2"/>
      <c r="E13962" s="2"/>
    </row>
    <row r="13963" spans="2:5" x14ac:dyDescent="0.35">
      <c r="B13963" s="42"/>
      <c r="C13963" s="2"/>
      <c r="E13963" s="2"/>
    </row>
    <row r="13964" spans="2:5" x14ac:dyDescent="0.35">
      <c r="B13964" s="42"/>
      <c r="C13964" s="2"/>
      <c r="E13964" s="2"/>
    </row>
    <row r="13965" spans="2:5" x14ac:dyDescent="0.35">
      <c r="B13965" s="42"/>
      <c r="C13965" s="2"/>
      <c r="E13965" s="2"/>
    </row>
    <row r="13966" spans="2:5" x14ac:dyDescent="0.35">
      <c r="B13966" s="42"/>
      <c r="C13966" s="2"/>
      <c r="E13966" s="2"/>
    </row>
    <row r="13967" spans="2:5" x14ac:dyDescent="0.35">
      <c r="B13967" s="42"/>
      <c r="C13967" s="2"/>
      <c r="E13967" s="2"/>
    </row>
    <row r="13968" spans="2:5" x14ac:dyDescent="0.35">
      <c r="B13968" s="42"/>
      <c r="C13968" s="2"/>
      <c r="E13968" s="2"/>
    </row>
    <row r="13969" spans="2:5" x14ac:dyDescent="0.35">
      <c r="B13969" s="42"/>
      <c r="C13969" s="2"/>
      <c r="E13969" s="2"/>
    </row>
    <row r="13970" spans="2:5" x14ac:dyDescent="0.35">
      <c r="B13970" s="42"/>
      <c r="C13970" s="2"/>
      <c r="E13970" s="2"/>
    </row>
    <row r="13971" spans="2:5" x14ac:dyDescent="0.35">
      <c r="B13971" s="42"/>
      <c r="C13971" s="2"/>
      <c r="E13971" s="2"/>
    </row>
    <row r="13972" spans="2:5" x14ac:dyDescent="0.35">
      <c r="B13972" s="42"/>
      <c r="C13972" s="2"/>
      <c r="E13972" s="2"/>
    </row>
    <row r="13973" spans="2:5" x14ac:dyDescent="0.35">
      <c r="B13973" s="42"/>
      <c r="C13973" s="2"/>
      <c r="E13973" s="2"/>
    </row>
    <row r="13974" spans="2:5" x14ac:dyDescent="0.35">
      <c r="B13974" s="42"/>
      <c r="C13974" s="2"/>
      <c r="E13974" s="2"/>
    </row>
    <row r="13975" spans="2:5" x14ac:dyDescent="0.35">
      <c r="B13975" s="42"/>
      <c r="C13975" s="2"/>
      <c r="E13975" s="2"/>
    </row>
    <row r="13976" spans="2:5" x14ac:dyDescent="0.35">
      <c r="B13976" s="42"/>
      <c r="C13976" s="2"/>
      <c r="E13976" s="2"/>
    </row>
    <row r="13977" spans="2:5" x14ac:dyDescent="0.35">
      <c r="B13977" s="42"/>
      <c r="C13977" s="2"/>
      <c r="E13977" s="2"/>
    </row>
    <row r="13978" spans="2:5" x14ac:dyDescent="0.35">
      <c r="B13978" s="42"/>
      <c r="C13978" s="2"/>
      <c r="E13978" s="2"/>
    </row>
    <row r="13979" spans="2:5" x14ac:dyDescent="0.35">
      <c r="B13979" s="42"/>
      <c r="C13979" s="2"/>
      <c r="E13979" s="2"/>
    </row>
    <row r="13980" spans="2:5" x14ac:dyDescent="0.35">
      <c r="B13980" s="42"/>
      <c r="C13980" s="2"/>
      <c r="E13980" s="2"/>
    </row>
    <row r="13981" spans="2:5" x14ac:dyDescent="0.35">
      <c r="B13981" s="42"/>
      <c r="C13981" s="2"/>
      <c r="E13981" s="2"/>
    </row>
    <row r="13982" spans="2:5" x14ac:dyDescent="0.35">
      <c r="B13982" s="42"/>
      <c r="C13982" s="2"/>
      <c r="E13982" s="2"/>
    </row>
    <row r="13983" spans="2:5" x14ac:dyDescent="0.35">
      <c r="B13983" s="42"/>
      <c r="C13983" s="2"/>
      <c r="E13983" s="2"/>
    </row>
    <row r="13984" spans="2:5" x14ac:dyDescent="0.35">
      <c r="B13984" s="42"/>
      <c r="C13984" s="2"/>
      <c r="E13984" s="2"/>
    </row>
    <row r="13985" spans="2:5" x14ac:dyDescent="0.35">
      <c r="B13985" s="42"/>
      <c r="C13985" s="2"/>
      <c r="E13985" s="2"/>
    </row>
    <row r="13986" spans="2:5" x14ac:dyDescent="0.35">
      <c r="B13986" s="42"/>
      <c r="C13986" s="2"/>
      <c r="E13986" s="2"/>
    </row>
    <row r="13987" spans="2:5" x14ac:dyDescent="0.35">
      <c r="B13987" s="42"/>
      <c r="C13987" s="2"/>
      <c r="E13987" s="2"/>
    </row>
    <row r="13988" spans="2:5" x14ac:dyDescent="0.35">
      <c r="B13988" s="42"/>
      <c r="C13988" s="2"/>
      <c r="E13988" s="2"/>
    </row>
    <row r="13989" spans="2:5" x14ac:dyDescent="0.35">
      <c r="B13989" s="42"/>
      <c r="C13989" s="2"/>
      <c r="E13989" s="2"/>
    </row>
    <row r="13990" spans="2:5" x14ac:dyDescent="0.35">
      <c r="B13990" s="42"/>
      <c r="C13990" s="2"/>
      <c r="E13990" s="2"/>
    </row>
    <row r="13991" spans="2:5" x14ac:dyDescent="0.35">
      <c r="B13991" s="42"/>
      <c r="C13991" s="2"/>
      <c r="E13991" s="2"/>
    </row>
    <row r="13992" spans="2:5" x14ac:dyDescent="0.35">
      <c r="B13992" s="42"/>
      <c r="C13992" s="2"/>
      <c r="E13992" s="2"/>
    </row>
    <row r="13993" spans="2:5" x14ac:dyDescent="0.35">
      <c r="B13993" s="42"/>
      <c r="C13993" s="2"/>
      <c r="E13993" s="2"/>
    </row>
    <row r="13994" spans="2:5" x14ac:dyDescent="0.35">
      <c r="B13994" s="42"/>
      <c r="C13994" s="2"/>
      <c r="E13994" s="2"/>
    </row>
    <row r="13995" spans="2:5" x14ac:dyDescent="0.35">
      <c r="B13995" s="42"/>
      <c r="C13995" s="2"/>
      <c r="E13995" s="2"/>
    </row>
    <row r="13996" spans="2:5" x14ac:dyDescent="0.35">
      <c r="B13996" s="42"/>
      <c r="C13996" s="2"/>
      <c r="E13996" s="2"/>
    </row>
    <row r="13997" spans="2:5" x14ac:dyDescent="0.35">
      <c r="B13997" s="42"/>
      <c r="C13997" s="2"/>
      <c r="E13997" s="2"/>
    </row>
    <row r="13998" spans="2:5" x14ac:dyDescent="0.35">
      <c r="B13998" s="42"/>
      <c r="C13998" s="2"/>
      <c r="E13998" s="2"/>
    </row>
    <row r="13999" spans="2:5" x14ac:dyDescent="0.35">
      <c r="B13999" s="42"/>
      <c r="C13999" s="2"/>
      <c r="E13999" s="2"/>
    </row>
    <row r="14000" spans="2:5" x14ac:dyDescent="0.35">
      <c r="B14000" s="42"/>
      <c r="C14000" s="2"/>
      <c r="E14000" s="2"/>
    </row>
    <row r="14001" spans="2:5" x14ac:dyDescent="0.35">
      <c r="B14001" s="42"/>
      <c r="C14001" s="2"/>
      <c r="E14001" s="2"/>
    </row>
    <row r="14002" spans="2:5" x14ac:dyDescent="0.35">
      <c r="B14002" s="42"/>
      <c r="C14002" s="2"/>
      <c r="E14002" s="2"/>
    </row>
    <row r="14003" spans="2:5" x14ac:dyDescent="0.35">
      <c r="B14003" s="42"/>
      <c r="C14003" s="2"/>
      <c r="E14003" s="2"/>
    </row>
    <row r="14004" spans="2:5" x14ac:dyDescent="0.35">
      <c r="B14004" s="42"/>
      <c r="C14004" s="2"/>
      <c r="E14004" s="2"/>
    </row>
    <row r="14005" spans="2:5" x14ac:dyDescent="0.35">
      <c r="B14005" s="42"/>
      <c r="C14005" s="2"/>
      <c r="E14005" s="2"/>
    </row>
    <row r="14006" spans="2:5" x14ac:dyDescent="0.35">
      <c r="B14006" s="42"/>
      <c r="C14006" s="2"/>
      <c r="E14006" s="2"/>
    </row>
    <row r="14007" spans="2:5" x14ac:dyDescent="0.35">
      <c r="B14007" s="42"/>
      <c r="C14007" s="2"/>
      <c r="E14007" s="2"/>
    </row>
    <row r="14008" spans="2:5" x14ac:dyDescent="0.35">
      <c r="B14008" s="42"/>
      <c r="C14008" s="2"/>
      <c r="E14008" s="2"/>
    </row>
    <row r="14009" spans="2:5" x14ac:dyDescent="0.35">
      <c r="B14009" s="42"/>
      <c r="C14009" s="2"/>
      <c r="E14009" s="2"/>
    </row>
    <row r="14010" spans="2:5" x14ac:dyDescent="0.35">
      <c r="B14010" s="42"/>
      <c r="C14010" s="2"/>
      <c r="E14010" s="2"/>
    </row>
    <row r="14011" spans="2:5" x14ac:dyDescent="0.35">
      <c r="B14011" s="42"/>
      <c r="C14011" s="2"/>
      <c r="E14011" s="2"/>
    </row>
    <row r="14012" spans="2:5" x14ac:dyDescent="0.35">
      <c r="B14012" s="42"/>
      <c r="C14012" s="2"/>
      <c r="E14012" s="2"/>
    </row>
    <row r="14013" spans="2:5" x14ac:dyDescent="0.35">
      <c r="B14013" s="42"/>
      <c r="C14013" s="2"/>
      <c r="E14013" s="2"/>
    </row>
    <row r="14014" spans="2:5" x14ac:dyDescent="0.35">
      <c r="B14014" s="42"/>
      <c r="C14014" s="2"/>
      <c r="E14014" s="2"/>
    </row>
    <row r="14015" spans="2:5" x14ac:dyDescent="0.35">
      <c r="B14015" s="42"/>
      <c r="C14015" s="2"/>
      <c r="E14015" s="2"/>
    </row>
    <row r="14016" spans="2:5" x14ac:dyDescent="0.35">
      <c r="B14016" s="42"/>
      <c r="C14016" s="2"/>
      <c r="E14016" s="2"/>
    </row>
    <row r="14017" spans="2:5" x14ac:dyDescent="0.35">
      <c r="B14017" s="42"/>
      <c r="C14017" s="2"/>
      <c r="E14017" s="2"/>
    </row>
    <row r="14018" spans="2:5" x14ac:dyDescent="0.35">
      <c r="B14018" s="42"/>
      <c r="C14018" s="2"/>
      <c r="E14018" s="2"/>
    </row>
    <row r="14019" spans="2:5" x14ac:dyDescent="0.35">
      <c r="B14019" s="42"/>
      <c r="C14019" s="2"/>
      <c r="E14019" s="2"/>
    </row>
    <row r="14020" spans="2:5" x14ac:dyDescent="0.35">
      <c r="B14020" s="42"/>
      <c r="C14020" s="2"/>
      <c r="E14020" s="2"/>
    </row>
    <row r="14021" spans="2:5" x14ac:dyDescent="0.35">
      <c r="B14021" s="42"/>
      <c r="C14021" s="2"/>
      <c r="E14021" s="2"/>
    </row>
    <row r="14022" spans="2:5" x14ac:dyDescent="0.35">
      <c r="B14022" s="42"/>
      <c r="C14022" s="2"/>
      <c r="E14022" s="2"/>
    </row>
    <row r="14023" spans="2:5" x14ac:dyDescent="0.35">
      <c r="B14023" s="42"/>
      <c r="C14023" s="2"/>
      <c r="E14023" s="2"/>
    </row>
    <row r="14024" spans="2:5" x14ac:dyDescent="0.35">
      <c r="B14024" s="42"/>
      <c r="C14024" s="2"/>
      <c r="E14024" s="2"/>
    </row>
    <row r="14025" spans="2:5" x14ac:dyDescent="0.35">
      <c r="B14025" s="42"/>
      <c r="C14025" s="2"/>
      <c r="E14025" s="2"/>
    </row>
    <row r="14026" spans="2:5" x14ac:dyDescent="0.35">
      <c r="B14026" s="42"/>
      <c r="C14026" s="2"/>
      <c r="E14026" s="2"/>
    </row>
    <row r="14027" spans="2:5" x14ac:dyDescent="0.35">
      <c r="B14027" s="42"/>
      <c r="C14027" s="2"/>
      <c r="E14027" s="2"/>
    </row>
    <row r="14028" spans="2:5" x14ac:dyDescent="0.35">
      <c r="B14028" s="42"/>
      <c r="C14028" s="2"/>
      <c r="E14028" s="2"/>
    </row>
    <row r="14029" spans="2:5" x14ac:dyDescent="0.35">
      <c r="B14029" s="42"/>
      <c r="C14029" s="2"/>
      <c r="E14029" s="2"/>
    </row>
    <row r="14030" spans="2:5" x14ac:dyDescent="0.35">
      <c r="B14030" s="42"/>
      <c r="C14030" s="2"/>
      <c r="E14030" s="2"/>
    </row>
    <row r="14031" spans="2:5" x14ac:dyDescent="0.35">
      <c r="B14031" s="42"/>
      <c r="C14031" s="2"/>
      <c r="E14031" s="2"/>
    </row>
    <row r="14032" spans="2:5" x14ac:dyDescent="0.35">
      <c r="B14032" s="42"/>
      <c r="C14032" s="2"/>
      <c r="E14032" s="2"/>
    </row>
    <row r="14033" spans="2:5" x14ac:dyDescent="0.35">
      <c r="B14033" s="42"/>
      <c r="C14033" s="2"/>
      <c r="E14033" s="2"/>
    </row>
    <row r="14034" spans="2:5" x14ac:dyDescent="0.35">
      <c r="B14034" s="42"/>
      <c r="C14034" s="2"/>
      <c r="E14034" s="2"/>
    </row>
    <row r="14035" spans="2:5" x14ac:dyDescent="0.35">
      <c r="B14035" s="42"/>
      <c r="C14035" s="2"/>
      <c r="E14035" s="2"/>
    </row>
    <row r="14036" spans="2:5" x14ac:dyDescent="0.35">
      <c r="B14036" s="42"/>
      <c r="C14036" s="2"/>
      <c r="E14036" s="2"/>
    </row>
    <row r="14037" spans="2:5" x14ac:dyDescent="0.35">
      <c r="B14037" s="42"/>
      <c r="C14037" s="2"/>
      <c r="E14037" s="2"/>
    </row>
    <row r="14038" spans="2:5" x14ac:dyDescent="0.35">
      <c r="B14038" s="42"/>
      <c r="C14038" s="2"/>
      <c r="E14038" s="2"/>
    </row>
    <row r="14039" spans="2:5" x14ac:dyDescent="0.35">
      <c r="B14039" s="42"/>
      <c r="C14039" s="2"/>
      <c r="E14039" s="2"/>
    </row>
    <row r="14040" spans="2:5" x14ac:dyDescent="0.35">
      <c r="B14040" s="42"/>
      <c r="C14040" s="2"/>
      <c r="E14040" s="2"/>
    </row>
    <row r="14041" spans="2:5" x14ac:dyDescent="0.35">
      <c r="B14041" s="42"/>
      <c r="C14041" s="2"/>
      <c r="E14041" s="2"/>
    </row>
    <row r="14042" spans="2:5" x14ac:dyDescent="0.35">
      <c r="B14042" s="42"/>
      <c r="C14042" s="2"/>
      <c r="E14042" s="2"/>
    </row>
    <row r="14043" spans="2:5" x14ac:dyDescent="0.35">
      <c r="B14043" s="42"/>
      <c r="C14043" s="2"/>
      <c r="E14043" s="2"/>
    </row>
    <row r="14044" spans="2:5" x14ac:dyDescent="0.35">
      <c r="B14044" s="42"/>
      <c r="C14044" s="2"/>
      <c r="E14044" s="2"/>
    </row>
    <row r="14045" spans="2:5" x14ac:dyDescent="0.35">
      <c r="B14045" s="42"/>
      <c r="C14045" s="2"/>
      <c r="E14045" s="2"/>
    </row>
    <row r="14046" spans="2:5" x14ac:dyDescent="0.35">
      <c r="B14046" s="42"/>
      <c r="C14046" s="2"/>
      <c r="E14046" s="2"/>
    </row>
    <row r="14047" spans="2:5" x14ac:dyDescent="0.35">
      <c r="B14047" s="42"/>
      <c r="C14047" s="2"/>
      <c r="E14047" s="2"/>
    </row>
    <row r="14048" spans="2:5" x14ac:dyDescent="0.35">
      <c r="B14048" s="42"/>
      <c r="C14048" s="2"/>
      <c r="E14048" s="2"/>
    </row>
    <row r="14049" spans="2:5" x14ac:dyDescent="0.35">
      <c r="B14049" s="42"/>
      <c r="C14049" s="2"/>
      <c r="E14049" s="2"/>
    </row>
    <row r="14050" spans="2:5" x14ac:dyDescent="0.35">
      <c r="B14050" s="42"/>
      <c r="C14050" s="2"/>
      <c r="E14050" s="2"/>
    </row>
    <row r="14051" spans="2:5" x14ac:dyDescent="0.35">
      <c r="B14051" s="42"/>
      <c r="C14051" s="2"/>
      <c r="E14051" s="2"/>
    </row>
    <row r="14052" spans="2:5" x14ac:dyDescent="0.35">
      <c r="B14052" s="42"/>
      <c r="C14052" s="2"/>
      <c r="E14052" s="2"/>
    </row>
    <row r="14053" spans="2:5" x14ac:dyDescent="0.35">
      <c r="B14053" s="42"/>
      <c r="C14053" s="2"/>
      <c r="E14053" s="2"/>
    </row>
    <row r="14054" spans="2:5" x14ac:dyDescent="0.35">
      <c r="B14054" s="42"/>
      <c r="C14054" s="2"/>
      <c r="E14054" s="2"/>
    </row>
    <row r="14055" spans="2:5" x14ac:dyDescent="0.35">
      <c r="B14055" s="42"/>
      <c r="C14055" s="2"/>
      <c r="E14055" s="2"/>
    </row>
    <row r="14056" spans="2:5" x14ac:dyDescent="0.35">
      <c r="B14056" s="42"/>
      <c r="C14056" s="2"/>
      <c r="E14056" s="2"/>
    </row>
    <row r="14057" spans="2:5" x14ac:dyDescent="0.35">
      <c r="B14057" s="42"/>
      <c r="C14057" s="2"/>
      <c r="E14057" s="2"/>
    </row>
    <row r="14058" spans="2:5" x14ac:dyDescent="0.35">
      <c r="B14058" s="42"/>
      <c r="C14058" s="2"/>
      <c r="E14058" s="2"/>
    </row>
    <row r="14059" spans="2:5" x14ac:dyDescent="0.35">
      <c r="B14059" s="42"/>
      <c r="C14059" s="2"/>
      <c r="E14059" s="2"/>
    </row>
    <row r="14060" spans="2:5" x14ac:dyDescent="0.35">
      <c r="B14060" s="42"/>
      <c r="C14060" s="2"/>
      <c r="E14060" s="2"/>
    </row>
    <row r="14061" spans="2:5" x14ac:dyDescent="0.35">
      <c r="B14061" s="42"/>
      <c r="C14061" s="2"/>
      <c r="E14061" s="2"/>
    </row>
    <row r="14062" spans="2:5" x14ac:dyDescent="0.35">
      <c r="B14062" s="42"/>
      <c r="C14062" s="2"/>
      <c r="E14062" s="2"/>
    </row>
    <row r="14063" spans="2:5" x14ac:dyDescent="0.35">
      <c r="B14063" s="42"/>
      <c r="C14063" s="2"/>
      <c r="E14063" s="2"/>
    </row>
    <row r="14064" spans="2:5" x14ac:dyDescent="0.35">
      <c r="B14064" s="42"/>
      <c r="C14064" s="2"/>
      <c r="E14064" s="2"/>
    </row>
    <row r="14065" spans="2:5" x14ac:dyDescent="0.35">
      <c r="B14065" s="42"/>
      <c r="C14065" s="2"/>
      <c r="E14065" s="2"/>
    </row>
    <row r="14066" spans="2:5" x14ac:dyDescent="0.35">
      <c r="B14066" s="42"/>
      <c r="C14066" s="2"/>
      <c r="E14066" s="2"/>
    </row>
    <row r="14067" spans="2:5" x14ac:dyDescent="0.35">
      <c r="B14067" s="42"/>
      <c r="C14067" s="2"/>
      <c r="E14067" s="2"/>
    </row>
    <row r="14068" spans="2:5" x14ac:dyDescent="0.35">
      <c r="B14068" s="42"/>
      <c r="C14068" s="2"/>
      <c r="E14068" s="2"/>
    </row>
    <row r="14069" spans="2:5" x14ac:dyDescent="0.35">
      <c r="B14069" s="42"/>
      <c r="C14069" s="2"/>
      <c r="E14069" s="2"/>
    </row>
    <row r="14070" spans="2:5" x14ac:dyDescent="0.35">
      <c r="B14070" s="42"/>
      <c r="C14070" s="2"/>
      <c r="E14070" s="2"/>
    </row>
    <row r="14071" spans="2:5" x14ac:dyDescent="0.35">
      <c r="B14071" s="42"/>
      <c r="C14071" s="2"/>
      <c r="E14071" s="2"/>
    </row>
    <row r="14072" spans="2:5" x14ac:dyDescent="0.35">
      <c r="B14072" s="42"/>
      <c r="C14072" s="2"/>
      <c r="E14072" s="2"/>
    </row>
    <row r="14073" spans="2:5" x14ac:dyDescent="0.35">
      <c r="B14073" s="42"/>
      <c r="C14073" s="2"/>
      <c r="E14073" s="2"/>
    </row>
    <row r="14074" spans="2:5" x14ac:dyDescent="0.35">
      <c r="B14074" s="42"/>
      <c r="C14074" s="2"/>
      <c r="E14074" s="2"/>
    </row>
    <row r="14075" spans="2:5" x14ac:dyDescent="0.35">
      <c r="B14075" s="42"/>
      <c r="C14075" s="2"/>
      <c r="E14075" s="2"/>
    </row>
    <row r="14076" spans="2:5" x14ac:dyDescent="0.35">
      <c r="B14076" s="42"/>
      <c r="C14076" s="2"/>
      <c r="E14076" s="2"/>
    </row>
    <row r="14077" spans="2:5" x14ac:dyDescent="0.35">
      <c r="B14077" s="42"/>
      <c r="C14077" s="2"/>
      <c r="E14077" s="2"/>
    </row>
    <row r="14078" spans="2:5" x14ac:dyDescent="0.35">
      <c r="B14078" s="42"/>
      <c r="C14078" s="2"/>
      <c r="E14078" s="2"/>
    </row>
    <row r="14079" spans="2:5" x14ac:dyDescent="0.35">
      <c r="B14079" s="42"/>
      <c r="C14079" s="2"/>
      <c r="E14079" s="2"/>
    </row>
    <row r="14080" spans="2:5" x14ac:dyDescent="0.35">
      <c r="B14080" s="42"/>
      <c r="C14080" s="2"/>
      <c r="E14080" s="2"/>
    </row>
    <row r="14081" spans="2:5" x14ac:dyDescent="0.35">
      <c r="B14081" s="42"/>
      <c r="C14081" s="2"/>
      <c r="E14081" s="2"/>
    </row>
    <row r="14082" spans="2:5" x14ac:dyDescent="0.35">
      <c r="B14082" s="42"/>
      <c r="C14082" s="2"/>
      <c r="E14082" s="2"/>
    </row>
    <row r="14083" spans="2:5" x14ac:dyDescent="0.35">
      <c r="B14083" s="42"/>
      <c r="C14083" s="2"/>
      <c r="E14083" s="2"/>
    </row>
    <row r="14084" spans="2:5" x14ac:dyDescent="0.35">
      <c r="B14084" s="42"/>
      <c r="C14084" s="2"/>
      <c r="E14084" s="2"/>
    </row>
    <row r="14085" spans="2:5" x14ac:dyDescent="0.35">
      <c r="B14085" s="42"/>
      <c r="C14085" s="2"/>
      <c r="E14085" s="2"/>
    </row>
    <row r="14086" spans="2:5" x14ac:dyDescent="0.35">
      <c r="B14086" s="42"/>
      <c r="C14086" s="2"/>
      <c r="E14086" s="2"/>
    </row>
    <row r="14087" spans="2:5" x14ac:dyDescent="0.35">
      <c r="B14087" s="42"/>
      <c r="C14087" s="2"/>
      <c r="E14087" s="2"/>
    </row>
    <row r="14088" spans="2:5" x14ac:dyDescent="0.35">
      <c r="B14088" s="42"/>
      <c r="C14088" s="2"/>
      <c r="E14088" s="2"/>
    </row>
    <row r="14089" spans="2:5" x14ac:dyDescent="0.35">
      <c r="B14089" s="42"/>
      <c r="C14089" s="2"/>
      <c r="E14089" s="2"/>
    </row>
    <row r="14090" spans="2:5" x14ac:dyDescent="0.35">
      <c r="B14090" s="42"/>
      <c r="C14090" s="2"/>
      <c r="E14090" s="2"/>
    </row>
    <row r="14091" spans="2:5" x14ac:dyDescent="0.35">
      <c r="B14091" s="42"/>
      <c r="C14091" s="2"/>
      <c r="E14091" s="2"/>
    </row>
    <row r="14092" spans="2:5" x14ac:dyDescent="0.35">
      <c r="B14092" s="42"/>
      <c r="C14092" s="2"/>
      <c r="E14092" s="2"/>
    </row>
    <row r="14093" spans="2:5" x14ac:dyDescent="0.35">
      <c r="B14093" s="42"/>
      <c r="C14093" s="2"/>
      <c r="E14093" s="2"/>
    </row>
    <row r="14094" spans="2:5" x14ac:dyDescent="0.35">
      <c r="B14094" s="42"/>
      <c r="C14094" s="2"/>
      <c r="E14094" s="2"/>
    </row>
    <row r="14095" spans="2:5" x14ac:dyDescent="0.35">
      <c r="B14095" s="42"/>
      <c r="C14095" s="2"/>
      <c r="E14095" s="2"/>
    </row>
    <row r="14096" spans="2:5" x14ac:dyDescent="0.35">
      <c r="B14096" s="42"/>
      <c r="C14096" s="2"/>
      <c r="E14096" s="2"/>
    </row>
    <row r="14097" spans="2:5" x14ac:dyDescent="0.35">
      <c r="B14097" s="42"/>
      <c r="C14097" s="2"/>
      <c r="E14097" s="2"/>
    </row>
    <row r="14098" spans="2:5" x14ac:dyDescent="0.35">
      <c r="B14098" s="42"/>
      <c r="C14098" s="2"/>
      <c r="E14098" s="2"/>
    </row>
    <row r="14099" spans="2:5" x14ac:dyDescent="0.35">
      <c r="B14099" s="42"/>
      <c r="C14099" s="2"/>
      <c r="E14099" s="2"/>
    </row>
    <row r="14100" spans="2:5" x14ac:dyDescent="0.35">
      <c r="B14100" s="42"/>
      <c r="C14100" s="2"/>
      <c r="E14100" s="2"/>
    </row>
    <row r="14101" spans="2:5" x14ac:dyDescent="0.35">
      <c r="B14101" s="42"/>
      <c r="C14101" s="2"/>
      <c r="E14101" s="2"/>
    </row>
    <row r="14102" spans="2:5" x14ac:dyDescent="0.35">
      <c r="B14102" s="42"/>
      <c r="C14102" s="2"/>
      <c r="E14102" s="2"/>
    </row>
    <row r="14103" spans="2:5" x14ac:dyDescent="0.35">
      <c r="B14103" s="42"/>
      <c r="C14103" s="2"/>
      <c r="E14103" s="2"/>
    </row>
    <row r="14104" spans="2:5" x14ac:dyDescent="0.35">
      <c r="B14104" s="42"/>
      <c r="C14104" s="2"/>
      <c r="E14104" s="2"/>
    </row>
    <row r="14105" spans="2:5" x14ac:dyDescent="0.35">
      <c r="B14105" s="42"/>
      <c r="C14105" s="2"/>
      <c r="E14105" s="2"/>
    </row>
    <row r="14106" spans="2:5" x14ac:dyDescent="0.35">
      <c r="B14106" s="42"/>
      <c r="C14106" s="2"/>
      <c r="E14106" s="2"/>
    </row>
    <row r="14107" spans="2:5" x14ac:dyDescent="0.35">
      <c r="B14107" s="42"/>
      <c r="C14107" s="2"/>
      <c r="E14107" s="2"/>
    </row>
    <row r="14108" spans="2:5" x14ac:dyDescent="0.35">
      <c r="B14108" s="42"/>
      <c r="C14108" s="2"/>
      <c r="E14108" s="2"/>
    </row>
    <row r="14109" spans="2:5" x14ac:dyDescent="0.35">
      <c r="B14109" s="42"/>
      <c r="C14109" s="2"/>
      <c r="E14109" s="2"/>
    </row>
    <row r="14110" spans="2:5" x14ac:dyDescent="0.35">
      <c r="B14110" s="42"/>
      <c r="C14110" s="2"/>
      <c r="E14110" s="2"/>
    </row>
    <row r="14111" spans="2:5" x14ac:dyDescent="0.35">
      <c r="B14111" s="42"/>
      <c r="C14111" s="2"/>
      <c r="E14111" s="2"/>
    </row>
    <row r="14112" spans="2:5" x14ac:dyDescent="0.35">
      <c r="B14112" s="42"/>
      <c r="C14112" s="2"/>
      <c r="E14112" s="2"/>
    </row>
    <row r="14113" spans="2:5" x14ac:dyDescent="0.35">
      <c r="B14113" s="42"/>
      <c r="C14113" s="2"/>
      <c r="E14113" s="2"/>
    </row>
    <row r="14114" spans="2:5" x14ac:dyDescent="0.35">
      <c r="B14114" s="42"/>
      <c r="C14114" s="2"/>
      <c r="E14114" s="2"/>
    </row>
    <row r="14115" spans="2:5" x14ac:dyDescent="0.35">
      <c r="B14115" s="42"/>
      <c r="C14115" s="2"/>
      <c r="E14115" s="2"/>
    </row>
    <row r="14116" spans="2:5" x14ac:dyDescent="0.35">
      <c r="B14116" s="42"/>
      <c r="C14116" s="2"/>
      <c r="E14116" s="2"/>
    </row>
    <row r="14117" spans="2:5" x14ac:dyDescent="0.35">
      <c r="B14117" s="42"/>
      <c r="C14117" s="2"/>
      <c r="E14117" s="2"/>
    </row>
    <row r="14118" spans="2:5" x14ac:dyDescent="0.35">
      <c r="B14118" s="42"/>
      <c r="C14118" s="2"/>
      <c r="E14118" s="2"/>
    </row>
    <row r="14119" spans="2:5" x14ac:dyDescent="0.35">
      <c r="B14119" s="42"/>
      <c r="C14119" s="2"/>
      <c r="E14119" s="2"/>
    </row>
    <row r="14120" spans="2:5" x14ac:dyDescent="0.35">
      <c r="B14120" s="42"/>
      <c r="C14120" s="2"/>
      <c r="E14120" s="2"/>
    </row>
    <row r="14121" spans="2:5" x14ac:dyDescent="0.35">
      <c r="B14121" s="42"/>
      <c r="C14121" s="2"/>
      <c r="E14121" s="2"/>
    </row>
    <row r="14122" spans="2:5" x14ac:dyDescent="0.35">
      <c r="B14122" s="42"/>
      <c r="C14122" s="2"/>
      <c r="E14122" s="2"/>
    </row>
    <row r="14123" spans="2:5" x14ac:dyDescent="0.35">
      <c r="B14123" s="42"/>
      <c r="C14123" s="2"/>
      <c r="E14123" s="2"/>
    </row>
    <row r="14124" spans="2:5" x14ac:dyDescent="0.35">
      <c r="B14124" s="42"/>
      <c r="C14124" s="2"/>
      <c r="E14124" s="2"/>
    </row>
    <row r="14125" spans="2:5" x14ac:dyDescent="0.35">
      <c r="B14125" s="42"/>
      <c r="C14125" s="2"/>
      <c r="E14125" s="2"/>
    </row>
    <row r="14126" spans="2:5" x14ac:dyDescent="0.35">
      <c r="B14126" s="42"/>
      <c r="C14126" s="2"/>
      <c r="E14126" s="2"/>
    </row>
    <row r="14127" spans="2:5" x14ac:dyDescent="0.35">
      <c r="B14127" s="42"/>
      <c r="C14127" s="2"/>
      <c r="E14127" s="2"/>
    </row>
    <row r="14128" spans="2:5" x14ac:dyDescent="0.35">
      <c r="B14128" s="42"/>
      <c r="C14128" s="2"/>
      <c r="E14128" s="2"/>
    </row>
    <row r="14129" spans="2:5" x14ac:dyDescent="0.35">
      <c r="B14129" s="42"/>
      <c r="C14129" s="2"/>
      <c r="E14129" s="2"/>
    </row>
    <row r="14130" spans="2:5" x14ac:dyDescent="0.35">
      <c r="B14130" s="42"/>
      <c r="C14130" s="2"/>
      <c r="E14130" s="2"/>
    </row>
    <row r="14131" spans="2:5" x14ac:dyDescent="0.35">
      <c r="B14131" s="42"/>
      <c r="C14131" s="2"/>
      <c r="E14131" s="2"/>
    </row>
    <row r="14132" spans="2:5" x14ac:dyDescent="0.35">
      <c r="B14132" s="42"/>
      <c r="C14132" s="2"/>
      <c r="E14132" s="2"/>
    </row>
    <row r="14133" spans="2:5" x14ac:dyDescent="0.35">
      <c r="B14133" s="42"/>
      <c r="C14133" s="2"/>
      <c r="E14133" s="2"/>
    </row>
    <row r="14134" spans="2:5" x14ac:dyDescent="0.35">
      <c r="B14134" s="42"/>
      <c r="C14134" s="2"/>
      <c r="E14134" s="2"/>
    </row>
    <row r="14135" spans="2:5" x14ac:dyDescent="0.35">
      <c r="B14135" s="42"/>
      <c r="C14135" s="2"/>
      <c r="E14135" s="2"/>
    </row>
    <row r="14136" spans="2:5" x14ac:dyDescent="0.35">
      <c r="B14136" s="42"/>
      <c r="C14136" s="2"/>
      <c r="E14136" s="2"/>
    </row>
    <row r="14137" spans="2:5" x14ac:dyDescent="0.35">
      <c r="B14137" s="42"/>
      <c r="C14137" s="2"/>
      <c r="E14137" s="2"/>
    </row>
    <row r="14138" spans="2:5" x14ac:dyDescent="0.35">
      <c r="B14138" s="42"/>
      <c r="C14138" s="2"/>
      <c r="E14138" s="2"/>
    </row>
    <row r="14139" spans="2:5" x14ac:dyDescent="0.35">
      <c r="B14139" s="42"/>
      <c r="C14139" s="2"/>
      <c r="E14139" s="2"/>
    </row>
    <row r="14140" spans="2:5" x14ac:dyDescent="0.35">
      <c r="B14140" s="42"/>
      <c r="C14140" s="2"/>
      <c r="E14140" s="2"/>
    </row>
    <row r="14141" spans="2:5" x14ac:dyDescent="0.35">
      <c r="B14141" s="42"/>
      <c r="C14141" s="2"/>
      <c r="E14141" s="2"/>
    </row>
    <row r="14142" spans="2:5" x14ac:dyDescent="0.35">
      <c r="B14142" s="42"/>
      <c r="C14142" s="2"/>
      <c r="E14142" s="2"/>
    </row>
    <row r="14143" spans="2:5" x14ac:dyDescent="0.35">
      <c r="B14143" s="42"/>
      <c r="C14143" s="2"/>
      <c r="E14143" s="2"/>
    </row>
    <row r="14144" spans="2:5" x14ac:dyDescent="0.35">
      <c r="B14144" s="42"/>
      <c r="C14144" s="2"/>
      <c r="E14144" s="2"/>
    </row>
    <row r="14145" spans="2:5" x14ac:dyDescent="0.35">
      <c r="B14145" s="42"/>
      <c r="C14145" s="2"/>
      <c r="E14145" s="2"/>
    </row>
    <row r="14146" spans="2:5" x14ac:dyDescent="0.35">
      <c r="B14146" s="42"/>
      <c r="C14146" s="2"/>
      <c r="E14146" s="2"/>
    </row>
    <row r="14147" spans="2:5" x14ac:dyDescent="0.35">
      <c r="B14147" s="42"/>
      <c r="C14147" s="2"/>
      <c r="E14147" s="2"/>
    </row>
    <row r="14148" spans="2:5" x14ac:dyDescent="0.35">
      <c r="B14148" s="42"/>
      <c r="C14148" s="2"/>
      <c r="E14148" s="2"/>
    </row>
    <row r="14149" spans="2:5" x14ac:dyDescent="0.35">
      <c r="B14149" s="42"/>
      <c r="C14149" s="2"/>
      <c r="E14149" s="2"/>
    </row>
    <row r="14150" spans="2:5" x14ac:dyDescent="0.35">
      <c r="B14150" s="42"/>
      <c r="C14150" s="2"/>
      <c r="E14150" s="2"/>
    </row>
    <row r="14151" spans="2:5" x14ac:dyDescent="0.35">
      <c r="B14151" s="42"/>
      <c r="C14151" s="2"/>
      <c r="E14151" s="2"/>
    </row>
    <row r="14152" spans="2:5" x14ac:dyDescent="0.35">
      <c r="B14152" s="42"/>
      <c r="C14152" s="2"/>
      <c r="E14152" s="2"/>
    </row>
    <row r="14153" spans="2:5" x14ac:dyDescent="0.35">
      <c r="B14153" s="42"/>
      <c r="C14153" s="2"/>
      <c r="E14153" s="2"/>
    </row>
    <row r="14154" spans="2:5" x14ac:dyDescent="0.35">
      <c r="B14154" s="42"/>
      <c r="C14154" s="2"/>
      <c r="E14154" s="2"/>
    </row>
    <row r="14155" spans="2:5" x14ac:dyDescent="0.35">
      <c r="B14155" s="42"/>
      <c r="C14155" s="2"/>
      <c r="E14155" s="2"/>
    </row>
    <row r="14156" spans="2:5" x14ac:dyDescent="0.35">
      <c r="B14156" s="42"/>
      <c r="C14156" s="2"/>
      <c r="E14156" s="2"/>
    </row>
    <row r="14157" spans="2:5" x14ac:dyDescent="0.35">
      <c r="B14157" s="42"/>
      <c r="C14157" s="2"/>
      <c r="E14157" s="2"/>
    </row>
    <row r="14158" spans="2:5" x14ac:dyDescent="0.35">
      <c r="B14158" s="42"/>
      <c r="C14158" s="2"/>
      <c r="E14158" s="2"/>
    </row>
    <row r="14159" spans="2:5" x14ac:dyDescent="0.35">
      <c r="B14159" s="42"/>
      <c r="C14159" s="2"/>
      <c r="E14159" s="2"/>
    </row>
    <row r="14160" spans="2:5" x14ac:dyDescent="0.35">
      <c r="B14160" s="42"/>
      <c r="C14160" s="2"/>
      <c r="E14160" s="2"/>
    </row>
    <row r="14161" spans="2:5" x14ac:dyDescent="0.35">
      <c r="B14161" s="42"/>
      <c r="C14161" s="2"/>
      <c r="E14161" s="2"/>
    </row>
    <row r="14162" spans="2:5" x14ac:dyDescent="0.35">
      <c r="B14162" s="42"/>
      <c r="C14162" s="2"/>
      <c r="E14162" s="2"/>
    </row>
    <row r="14163" spans="2:5" x14ac:dyDescent="0.35">
      <c r="B14163" s="42"/>
      <c r="C14163" s="2"/>
      <c r="E14163" s="2"/>
    </row>
    <row r="14164" spans="2:5" x14ac:dyDescent="0.35">
      <c r="B14164" s="42"/>
      <c r="C14164" s="2"/>
      <c r="E14164" s="2"/>
    </row>
    <row r="14165" spans="2:5" x14ac:dyDescent="0.35">
      <c r="B14165" s="42"/>
      <c r="C14165" s="2"/>
      <c r="E14165" s="2"/>
    </row>
    <row r="14166" spans="2:5" x14ac:dyDescent="0.35">
      <c r="B14166" s="42"/>
      <c r="C14166" s="2"/>
      <c r="E14166" s="2"/>
    </row>
    <row r="14167" spans="2:5" x14ac:dyDescent="0.35">
      <c r="B14167" s="42"/>
      <c r="C14167" s="2"/>
      <c r="E14167" s="2"/>
    </row>
    <row r="14168" spans="2:5" x14ac:dyDescent="0.35">
      <c r="B14168" s="42"/>
      <c r="C14168" s="2"/>
      <c r="E14168" s="2"/>
    </row>
    <row r="14169" spans="2:5" x14ac:dyDescent="0.35">
      <c r="B14169" s="42"/>
      <c r="C14169" s="2"/>
      <c r="E14169" s="2"/>
    </row>
    <row r="14170" spans="2:5" x14ac:dyDescent="0.35">
      <c r="B14170" s="42"/>
      <c r="C14170" s="2"/>
      <c r="E14170" s="2"/>
    </row>
    <row r="14171" spans="2:5" x14ac:dyDescent="0.35">
      <c r="B14171" s="42"/>
      <c r="C14171" s="2"/>
      <c r="E14171" s="2"/>
    </row>
    <row r="14172" spans="2:5" x14ac:dyDescent="0.35">
      <c r="B14172" s="42"/>
      <c r="C14172" s="2"/>
      <c r="E14172" s="2"/>
    </row>
    <row r="14173" spans="2:5" x14ac:dyDescent="0.35">
      <c r="B14173" s="42"/>
      <c r="C14173" s="2"/>
      <c r="E14173" s="2"/>
    </row>
    <row r="14174" spans="2:5" x14ac:dyDescent="0.35">
      <c r="B14174" s="42"/>
      <c r="C14174" s="2"/>
      <c r="E14174" s="2"/>
    </row>
    <row r="14175" spans="2:5" x14ac:dyDescent="0.35">
      <c r="B14175" s="42"/>
      <c r="C14175" s="2"/>
      <c r="E14175" s="2"/>
    </row>
    <row r="14176" spans="2:5" x14ac:dyDescent="0.35">
      <c r="B14176" s="42"/>
      <c r="C14176" s="2"/>
      <c r="E14176" s="2"/>
    </row>
    <row r="14177" spans="2:5" x14ac:dyDescent="0.35">
      <c r="B14177" s="42"/>
      <c r="C14177" s="2"/>
      <c r="E14177" s="2"/>
    </row>
    <row r="14178" spans="2:5" x14ac:dyDescent="0.35">
      <c r="B14178" s="42"/>
      <c r="C14178" s="2"/>
      <c r="E14178" s="2"/>
    </row>
    <row r="14179" spans="2:5" x14ac:dyDescent="0.35">
      <c r="B14179" s="42"/>
      <c r="C14179" s="2"/>
      <c r="E14179" s="2"/>
    </row>
    <row r="14180" spans="2:5" x14ac:dyDescent="0.35">
      <c r="B14180" s="42"/>
      <c r="C14180" s="2"/>
      <c r="E14180" s="2"/>
    </row>
    <row r="14181" spans="2:5" x14ac:dyDescent="0.35">
      <c r="B14181" s="42"/>
      <c r="C14181" s="2"/>
      <c r="E14181" s="2"/>
    </row>
    <row r="14182" spans="2:5" x14ac:dyDescent="0.35">
      <c r="B14182" s="42"/>
      <c r="C14182" s="2"/>
      <c r="E14182" s="2"/>
    </row>
    <row r="14183" spans="2:5" x14ac:dyDescent="0.35">
      <c r="B14183" s="42"/>
      <c r="C14183" s="2"/>
      <c r="E14183" s="2"/>
    </row>
    <row r="14184" spans="2:5" x14ac:dyDescent="0.35">
      <c r="B14184" s="42"/>
      <c r="C14184" s="2"/>
      <c r="E14184" s="2"/>
    </row>
    <row r="14185" spans="2:5" x14ac:dyDescent="0.35">
      <c r="B14185" s="42"/>
      <c r="C14185" s="2"/>
      <c r="E14185" s="2"/>
    </row>
    <row r="14186" spans="2:5" x14ac:dyDescent="0.35">
      <c r="B14186" s="42"/>
      <c r="C14186" s="2"/>
      <c r="E14186" s="2"/>
    </row>
    <row r="14187" spans="2:5" x14ac:dyDescent="0.35">
      <c r="B14187" s="42"/>
      <c r="C14187" s="2"/>
      <c r="E14187" s="2"/>
    </row>
    <row r="14188" spans="2:5" x14ac:dyDescent="0.35">
      <c r="B14188" s="42"/>
      <c r="C14188" s="2"/>
      <c r="E14188" s="2"/>
    </row>
    <row r="14189" spans="2:5" x14ac:dyDescent="0.35">
      <c r="B14189" s="42"/>
      <c r="C14189" s="2"/>
      <c r="E14189" s="2"/>
    </row>
    <row r="14190" spans="2:5" x14ac:dyDescent="0.35">
      <c r="B14190" s="42"/>
      <c r="C14190" s="2"/>
      <c r="E14190" s="2"/>
    </row>
    <row r="14191" spans="2:5" x14ac:dyDescent="0.35">
      <c r="B14191" s="42"/>
      <c r="C14191" s="2"/>
      <c r="E14191" s="2"/>
    </row>
    <row r="14192" spans="2:5" x14ac:dyDescent="0.35">
      <c r="B14192" s="42"/>
      <c r="C14192" s="2"/>
      <c r="E14192" s="2"/>
    </row>
    <row r="14193" spans="2:5" x14ac:dyDescent="0.35">
      <c r="B14193" s="42"/>
      <c r="C14193" s="2"/>
      <c r="E14193" s="2"/>
    </row>
    <row r="14194" spans="2:5" x14ac:dyDescent="0.35">
      <c r="B14194" s="42"/>
      <c r="C14194" s="2"/>
      <c r="E14194" s="2"/>
    </row>
    <row r="14195" spans="2:5" x14ac:dyDescent="0.35">
      <c r="B14195" s="42"/>
      <c r="C14195" s="2"/>
      <c r="E14195" s="2"/>
    </row>
    <row r="14196" spans="2:5" x14ac:dyDescent="0.35">
      <c r="B14196" s="42"/>
      <c r="C14196" s="2"/>
      <c r="E14196" s="2"/>
    </row>
    <row r="14197" spans="2:5" x14ac:dyDescent="0.35">
      <c r="B14197" s="42"/>
      <c r="C14197" s="2"/>
      <c r="E14197" s="2"/>
    </row>
    <row r="14198" spans="2:5" x14ac:dyDescent="0.35">
      <c r="B14198" s="42"/>
      <c r="C14198" s="2"/>
      <c r="E14198" s="2"/>
    </row>
    <row r="14199" spans="2:5" x14ac:dyDescent="0.35">
      <c r="B14199" s="42"/>
      <c r="C14199" s="2"/>
      <c r="E14199" s="2"/>
    </row>
    <row r="14200" spans="2:5" x14ac:dyDescent="0.35">
      <c r="B14200" s="42"/>
      <c r="C14200" s="2"/>
      <c r="E14200" s="2"/>
    </row>
    <row r="14201" spans="2:5" x14ac:dyDescent="0.35">
      <c r="B14201" s="42"/>
      <c r="C14201" s="2"/>
      <c r="E14201" s="2"/>
    </row>
    <row r="14202" spans="2:5" x14ac:dyDescent="0.35">
      <c r="B14202" s="42"/>
      <c r="C14202" s="2"/>
      <c r="E14202" s="2"/>
    </row>
    <row r="14203" spans="2:5" x14ac:dyDescent="0.35">
      <c r="B14203" s="42"/>
      <c r="C14203" s="2"/>
      <c r="E14203" s="2"/>
    </row>
    <row r="14204" spans="2:5" x14ac:dyDescent="0.35">
      <c r="B14204" s="42"/>
      <c r="C14204" s="2"/>
      <c r="E14204" s="2"/>
    </row>
    <row r="14205" spans="2:5" x14ac:dyDescent="0.35">
      <c r="B14205" s="42"/>
      <c r="C14205" s="2"/>
      <c r="E14205" s="2"/>
    </row>
    <row r="14206" spans="2:5" x14ac:dyDescent="0.35">
      <c r="B14206" s="42"/>
      <c r="C14206" s="2"/>
      <c r="E14206" s="2"/>
    </row>
    <row r="14207" spans="2:5" x14ac:dyDescent="0.35">
      <c r="B14207" s="42"/>
      <c r="C14207" s="2"/>
      <c r="E14207" s="2"/>
    </row>
    <row r="14208" spans="2:5" x14ac:dyDescent="0.35">
      <c r="B14208" s="42"/>
      <c r="C14208" s="2"/>
      <c r="E14208" s="2"/>
    </row>
    <row r="14209" spans="2:5" x14ac:dyDescent="0.35">
      <c r="B14209" s="42"/>
      <c r="C14209" s="2"/>
      <c r="E14209" s="2"/>
    </row>
    <row r="14210" spans="2:5" x14ac:dyDescent="0.35">
      <c r="B14210" s="42"/>
      <c r="C14210" s="2"/>
      <c r="E14210" s="2"/>
    </row>
    <row r="14211" spans="2:5" x14ac:dyDescent="0.35">
      <c r="B14211" s="42"/>
      <c r="C14211" s="2"/>
      <c r="E14211" s="2"/>
    </row>
    <row r="14212" spans="2:5" x14ac:dyDescent="0.35">
      <c r="B14212" s="42"/>
      <c r="C14212" s="2"/>
      <c r="E14212" s="2"/>
    </row>
    <row r="14213" spans="2:5" x14ac:dyDescent="0.35">
      <c r="B14213" s="42"/>
      <c r="C14213" s="2"/>
      <c r="E14213" s="2"/>
    </row>
    <row r="14214" spans="2:5" x14ac:dyDescent="0.35">
      <c r="B14214" s="42"/>
      <c r="C14214" s="2"/>
      <c r="E14214" s="2"/>
    </row>
    <row r="14215" spans="2:5" x14ac:dyDescent="0.35">
      <c r="B14215" s="42"/>
      <c r="C14215" s="2"/>
      <c r="E14215" s="2"/>
    </row>
    <row r="14216" spans="2:5" x14ac:dyDescent="0.35">
      <c r="B14216" s="42"/>
      <c r="C14216" s="2"/>
      <c r="E14216" s="2"/>
    </row>
    <row r="14217" spans="2:5" x14ac:dyDescent="0.35">
      <c r="B14217" s="42"/>
      <c r="C14217" s="2"/>
      <c r="E14217" s="2"/>
    </row>
    <row r="14218" spans="2:5" x14ac:dyDescent="0.35">
      <c r="B14218" s="42"/>
      <c r="C14218" s="2"/>
      <c r="E14218" s="2"/>
    </row>
    <row r="14219" spans="2:5" x14ac:dyDescent="0.35">
      <c r="B14219" s="42"/>
      <c r="C14219" s="2"/>
      <c r="E14219" s="2"/>
    </row>
    <row r="14220" spans="2:5" x14ac:dyDescent="0.35">
      <c r="B14220" s="42"/>
      <c r="C14220" s="2"/>
      <c r="E14220" s="2"/>
    </row>
    <row r="14221" spans="2:5" x14ac:dyDescent="0.35">
      <c r="B14221" s="42"/>
      <c r="C14221" s="2"/>
      <c r="E14221" s="2"/>
    </row>
    <row r="14222" spans="2:5" x14ac:dyDescent="0.35">
      <c r="B14222" s="42"/>
      <c r="C14222" s="2"/>
      <c r="E14222" s="2"/>
    </row>
    <row r="14223" spans="2:5" x14ac:dyDescent="0.35">
      <c r="B14223" s="42"/>
      <c r="C14223" s="2"/>
      <c r="E14223" s="2"/>
    </row>
    <row r="14224" spans="2:5" x14ac:dyDescent="0.35">
      <c r="B14224" s="42"/>
      <c r="C14224" s="2"/>
      <c r="E14224" s="2"/>
    </row>
    <row r="14225" spans="2:5" x14ac:dyDescent="0.35">
      <c r="B14225" s="42"/>
      <c r="C14225" s="2"/>
      <c r="E14225" s="2"/>
    </row>
    <row r="14226" spans="2:5" x14ac:dyDescent="0.35">
      <c r="B14226" s="42"/>
      <c r="C14226" s="2"/>
      <c r="E14226" s="2"/>
    </row>
    <row r="14227" spans="2:5" x14ac:dyDescent="0.35">
      <c r="B14227" s="42"/>
      <c r="C14227" s="2"/>
      <c r="E14227" s="2"/>
    </row>
    <row r="14228" spans="2:5" x14ac:dyDescent="0.35">
      <c r="B14228" s="42"/>
      <c r="C14228" s="2"/>
      <c r="E14228" s="2"/>
    </row>
    <row r="14229" spans="2:5" x14ac:dyDescent="0.35">
      <c r="B14229" s="42"/>
      <c r="C14229" s="2"/>
      <c r="E14229" s="2"/>
    </row>
    <row r="14230" spans="2:5" x14ac:dyDescent="0.35">
      <c r="B14230" s="42"/>
      <c r="C14230" s="2"/>
      <c r="E14230" s="2"/>
    </row>
    <row r="14231" spans="2:5" x14ac:dyDescent="0.35">
      <c r="B14231" s="42"/>
      <c r="C14231" s="2"/>
      <c r="E14231" s="2"/>
    </row>
    <row r="14232" spans="2:5" x14ac:dyDescent="0.35">
      <c r="B14232" s="42"/>
      <c r="C14232" s="2"/>
      <c r="E14232" s="2"/>
    </row>
    <row r="14233" spans="2:5" x14ac:dyDescent="0.35">
      <c r="B14233" s="42"/>
      <c r="C14233" s="2"/>
      <c r="E14233" s="2"/>
    </row>
    <row r="14234" spans="2:5" x14ac:dyDescent="0.35">
      <c r="B14234" s="42"/>
      <c r="C14234" s="2"/>
      <c r="E14234" s="2"/>
    </row>
    <row r="14235" spans="2:5" x14ac:dyDescent="0.35">
      <c r="B14235" s="42"/>
      <c r="C14235" s="2"/>
      <c r="E14235" s="2"/>
    </row>
    <row r="14236" spans="2:5" x14ac:dyDescent="0.35">
      <c r="B14236" s="42"/>
      <c r="C14236" s="2"/>
      <c r="E14236" s="2"/>
    </row>
    <row r="14237" spans="2:5" x14ac:dyDescent="0.35">
      <c r="B14237" s="42"/>
      <c r="C14237" s="2"/>
      <c r="E14237" s="2"/>
    </row>
    <row r="14238" spans="2:5" x14ac:dyDescent="0.35">
      <c r="B14238" s="42"/>
      <c r="C14238" s="2"/>
      <c r="E14238" s="2"/>
    </row>
    <row r="14239" spans="2:5" x14ac:dyDescent="0.35">
      <c r="B14239" s="42"/>
      <c r="C14239" s="2"/>
      <c r="E14239" s="2"/>
    </row>
    <row r="14240" spans="2:5" x14ac:dyDescent="0.35">
      <c r="B14240" s="42"/>
      <c r="C14240" s="2"/>
      <c r="E14240" s="2"/>
    </row>
    <row r="14241" spans="2:5" x14ac:dyDescent="0.35">
      <c r="B14241" s="42"/>
      <c r="C14241" s="2"/>
      <c r="E14241" s="2"/>
    </row>
    <row r="14242" spans="2:5" x14ac:dyDescent="0.35">
      <c r="B14242" s="42"/>
      <c r="C14242" s="2"/>
      <c r="E14242" s="2"/>
    </row>
    <row r="14243" spans="2:5" x14ac:dyDescent="0.35">
      <c r="B14243" s="42"/>
      <c r="C14243" s="2"/>
      <c r="E14243" s="2"/>
    </row>
    <row r="14244" spans="2:5" x14ac:dyDescent="0.35">
      <c r="B14244" s="42"/>
      <c r="C14244" s="2"/>
      <c r="E14244" s="2"/>
    </row>
    <row r="14245" spans="2:5" x14ac:dyDescent="0.35">
      <c r="B14245" s="42"/>
      <c r="C14245" s="2"/>
      <c r="E14245" s="2"/>
    </row>
    <row r="14246" spans="2:5" x14ac:dyDescent="0.35">
      <c r="B14246" s="42"/>
      <c r="C14246" s="2"/>
      <c r="E14246" s="2"/>
    </row>
    <row r="14247" spans="2:5" x14ac:dyDescent="0.35">
      <c r="B14247" s="42"/>
      <c r="C14247" s="2"/>
      <c r="E14247" s="2"/>
    </row>
    <row r="14248" spans="2:5" x14ac:dyDescent="0.35">
      <c r="B14248" s="42"/>
      <c r="C14248" s="2"/>
      <c r="E14248" s="2"/>
    </row>
    <row r="14249" spans="2:5" x14ac:dyDescent="0.35">
      <c r="B14249" s="42"/>
      <c r="C14249" s="2"/>
      <c r="E14249" s="2"/>
    </row>
    <row r="14250" spans="2:5" x14ac:dyDescent="0.35">
      <c r="B14250" s="42"/>
      <c r="C14250" s="2"/>
      <c r="E14250" s="2"/>
    </row>
    <row r="14251" spans="2:5" x14ac:dyDescent="0.35">
      <c r="B14251" s="42"/>
      <c r="C14251" s="2"/>
      <c r="E14251" s="2"/>
    </row>
    <row r="14252" spans="2:5" x14ac:dyDescent="0.35">
      <c r="B14252" s="42"/>
      <c r="C14252" s="2"/>
      <c r="E14252" s="2"/>
    </row>
    <row r="14253" spans="2:5" x14ac:dyDescent="0.35">
      <c r="B14253" s="42"/>
      <c r="C14253" s="2"/>
      <c r="E14253" s="2"/>
    </row>
    <row r="14254" spans="2:5" x14ac:dyDescent="0.35">
      <c r="B14254" s="42"/>
      <c r="C14254" s="2"/>
      <c r="E14254" s="2"/>
    </row>
    <row r="14255" spans="2:5" x14ac:dyDescent="0.35">
      <c r="B14255" s="42"/>
      <c r="C14255" s="2"/>
      <c r="E14255" s="2"/>
    </row>
    <row r="14256" spans="2:5" x14ac:dyDescent="0.35">
      <c r="B14256" s="42"/>
      <c r="C14256" s="2"/>
      <c r="E14256" s="2"/>
    </row>
    <row r="14257" spans="2:5" x14ac:dyDescent="0.35">
      <c r="B14257" s="42"/>
      <c r="C14257" s="2"/>
      <c r="E14257" s="2"/>
    </row>
    <row r="14258" spans="2:5" x14ac:dyDescent="0.35">
      <c r="B14258" s="42"/>
      <c r="C14258" s="2"/>
      <c r="E14258" s="2"/>
    </row>
    <row r="14259" spans="2:5" x14ac:dyDescent="0.35">
      <c r="B14259" s="42"/>
      <c r="C14259" s="2"/>
      <c r="E14259" s="2"/>
    </row>
    <row r="14260" spans="2:5" x14ac:dyDescent="0.35">
      <c r="B14260" s="42"/>
      <c r="C14260" s="2"/>
      <c r="E14260" s="2"/>
    </row>
    <row r="14261" spans="2:5" x14ac:dyDescent="0.35">
      <c r="B14261" s="42"/>
      <c r="C14261" s="2"/>
      <c r="E14261" s="2"/>
    </row>
    <row r="14262" spans="2:5" x14ac:dyDescent="0.35">
      <c r="B14262" s="42"/>
      <c r="C14262" s="2"/>
      <c r="E14262" s="2"/>
    </row>
    <row r="14263" spans="2:5" x14ac:dyDescent="0.35">
      <c r="B14263" s="42"/>
      <c r="C14263" s="2"/>
      <c r="E14263" s="2"/>
    </row>
    <row r="14264" spans="2:5" x14ac:dyDescent="0.35">
      <c r="B14264" s="42"/>
      <c r="C14264" s="2"/>
      <c r="E14264" s="2"/>
    </row>
    <row r="14265" spans="2:5" x14ac:dyDescent="0.35">
      <c r="B14265" s="42"/>
      <c r="C14265" s="2"/>
      <c r="E14265" s="2"/>
    </row>
    <row r="14266" spans="2:5" x14ac:dyDescent="0.35">
      <c r="B14266" s="42"/>
      <c r="C14266" s="2"/>
      <c r="E14266" s="2"/>
    </row>
    <row r="14267" spans="2:5" x14ac:dyDescent="0.35">
      <c r="B14267" s="42"/>
      <c r="C14267" s="2"/>
      <c r="E14267" s="2"/>
    </row>
    <row r="14268" spans="2:5" x14ac:dyDescent="0.35">
      <c r="B14268" s="42"/>
      <c r="C14268" s="2"/>
      <c r="E14268" s="2"/>
    </row>
    <row r="14269" spans="2:5" x14ac:dyDescent="0.35">
      <c r="B14269" s="42"/>
      <c r="C14269" s="2"/>
      <c r="E14269" s="2"/>
    </row>
    <row r="14270" spans="2:5" x14ac:dyDescent="0.35">
      <c r="B14270" s="42"/>
      <c r="C14270" s="2"/>
      <c r="E14270" s="2"/>
    </row>
    <row r="14271" spans="2:5" x14ac:dyDescent="0.35">
      <c r="B14271" s="42"/>
      <c r="C14271" s="2"/>
      <c r="E14271" s="2"/>
    </row>
    <row r="14272" spans="2:5" x14ac:dyDescent="0.35">
      <c r="B14272" s="42"/>
      <c r="C14272" s="2"/>
      <c r="E14272" s="2"/>
    </row>
    <row r="14273" spans="2:5" x14ac:dyDescent="0.35">
      <c r="B14273" s="42"/>
      <c r="C14273" s="2"/>
      <c r="E14273" s="2"/>
    </row>
    <row r="14274" spans="2:5" x14ac:dyDescent="0.35">
      <c r="B14274" s="42"/>
      <c r="C14274" s="2"/>
      <c r="E14274" s="2"/>
    </row>
    <row r="14275" spans="2:5" x14ac:dyDescent="0.35">
      <c r="B14275" s="42"/>
      <c r="C14275" s="2"/>
      <c r="E14275" s="2"/>
    </row>
    <row r="14276" spans="2:5" x14ac:dyDescent="0.35">
      <c r="B14276" s="42"/>
      <c r="C14276" s="2"/>
      <c r="E14276" s="2"/>
    </row>
    <row r="14277" spans="2:5" x14ac:dyDescent="0.35">
      <c r="B14277" s="42"/>
      <c r="C14277" s="2"/>
      <c r="E14277" s="2"/>
    </row>
    <row r="14278" spans="2:5" x14ac:dyDescent="0.35">
      <c r="B14278" s="42"/>
      <c r="C14278" s="2"/>
      <c r="E14278" s="2"/>
    </row>
    <row r="14279" spans="2:5" x14ac:dyDescent="0.35">
      <c r="B14279" s="42"/>
      <c r="C14279" s="2"/>
      <c r="E14279" s="2"/>
    </row>
    <row r="14280" spans="2:5" x14ac:dyDescent="0.35">
      <c r="B14280" s="42"/>
      <c r="C14280" s="2"/>
      <c r="E14280" s="2"/>
    </row>
    <row r="14281" spans="2:5" x14ac:dyDescent="0.35">
      <c r="B14281" s="42"/>
      <c r="C14281" s="2"/>
      <c r="E14281" s="2"/>
    </row>
    <row r="14282" spans="2:5" x14ac:dyDescent="0.35">
      <c r="B14282" s="42"/>
      <c r="C14282" s="2"/>
      <c r="E14282" s="2"/>
    </row>
    <row r="14283" spans="2:5" x14ac:dyDescent="0.35">
      <c r="B14283" s="42"/>
      <c r="C14283" s="2"/>
      <c r="E14283" s="2"/>
    </row>
    <row r="14284" spans="2:5" x14ac:dyDescent="0.35">
      <c r="B14284" s="42"/>
      <c r="C14284" s="2"/>
      <c r="E14284" s="2"/>
    </row>
    <row r="14285" spans="2:5" x14ac:dyDescent="0.35">
      <c r="B14285" s="42"/>
      <c r="C14285" s="2"/>
      <c r="E14285" s="2"/>
    </row>
    <row r="14286" spans="2:5" x14ac:dyDescent="0.35">
      <c r="B14286" s="42"/>
      <c r="C14286" s="2"/>
      <c r="E14286" s="2"/>
    </row>
    <row r="14287" spans="2:5" x14ac:dyDescent="0.35">
      <c r="B14287" s="42"/>
      <c r="C14287" s="2"/>
      <c r="E14287" s="2"/>
    </row>
    <row r="14288" spans="2:5" x14ac:dyDescent="0.35">
      <c r="B14288" s="42"/>
      <c r="C14288" s="2"/>
      <c r="E14288" s="2"/>
    </row>
    <row r="14289" spans="2:5" x14ac:dyDescent="0.35">
      <c r="B14289" s="42"/>
      <c r="C14289" s="2"/>
      <c r="E14289" s="2"/>
    </row>
    <row r="14290" spans="2:5" x14ac:dyDescent="0.35">
      <c r="B14290" s="42"/>
      <c r="C14290" s="2"/>
      <c r="E14290" s="2"/>
    </row>
    <row r="14291" spans="2:5" x14ac:dyDescent="0.35">
      <c r="B14291" s="42"/>
      <c r="C14291" s="2"/>
      <c r="E14291" s="2"/>
    </row>
    <row r="14292" spans="2:5" x14ac:dyDescent="0.35">
      <c r="B14292" s="42"/>
      <c r="C14292" s="2"/>
      <c r="E14292" s="2"/>
    </row>
    <row r="14293" spans="2:5" x14ac:dyDescent="0.35">
      <c r="B14293" s="42"/>
      <c r="C14293" s="2"/>
      <c r="E14293" s="2"/>
    </row>
    <row r="14294" spans="2:5" x14ac:dyDescent="0.35">
      <c r="B14294" s="42"/>
      <c r="C14294" s="2"/>
      <c r="E14294" s="2"/>
    </row>
    <row r="14295" spans="2:5" x14ac:dyDescent="0.35">
      <c r="B14295" s="42"/>
      <c r="C14295" s="2"/>
      <c r="E14295" s="2"/>
    </row>
    <row r="14296" spans="2:5" x14ac:dyDescent="0.35">
      <c r="B14296" s="42"/>
      <c r="C14296" s="2"/>
      <c r="E14296" s="2"/>
    </row>
    <row r="14297" spans="2:5" x14ac:dyDescent="0.35">
      <c r="B14297" s="42"/>
      <c r="C14297" s="2"/>
      <c r="E14297" s="2"/>
    </row>
    <row r="14298" spans="2:5" x14ac:dyDescent="0.35">
      <c r="B14298" s="42"/>
      <c r="C14298" s="2"/>
      <c r="E14298" s="2"/>
    </row>
    <row r="14299" spans="2:5" x14ac:dyDescent="0.35">
      <c r="B14299" s="42"/>
      <c r="C14299" s="2"/>
      <c r="E14299" s="2"/>
    </row>
    <row r="14300" spans="2:5" x14ac:dyDescent="0.35">
      <c r="B14300" s="42"/>
      <c r="C14300" s="2"/>
      <c r="E14300" s="2"/>
    </row>
    <row r="14301" spans="2:5" x14ac:dyDescent="0.35">
      <c r="B14301" s="42"/>
      <c r="C14301" s="2"/>
      <c r="E14301" s="2"/>
    </row>
    <row r="14302" spans="2:5" x14ac:dyDescent="0.35">
      <c r="B14302" s="42"/>
      <c r="C14302" s="2"/>
      <c r="E14302" s="2"/>
    </row>
    <row r="14303" spans="2:5" x14ac:dyDescent="0.35">
      <c r="B14303" s="42"/>
      <c r="C14303" s="2"/>
      <c r="E14303" s="2"/>
    </row>
    <row r="14304" spans="2:5" x14ac:dyDescent="0.35">
      <c r="B14304" s="42"/>
      <c r="C14304" s="2"/>
      <c r="E14304" s="2"/>
    </row>
    <row r="14305" spans="2:5" x14ac:dyDescent="0.35">
      <c r="B14305" s="42"/>
      <c r="C14305" s="2"/>
      <c r="E14305" s="2"/>
    </row>
    <row r="14306" spans="2:5" x14ac:dyDescent="0.35">
      <c r="B14306" s="42"/>
      <c r="C14306" s="2"/>
      <c r="E14306" s="2"/>
    </row>
    <row r="14307" spans="2:5" x14ac:dyDescent="0.35">
      <c r="B14307" s="42"/>
      <c r="C14307" s="2"/>
      <c r="E14307" s="2"/>
    </row>
    <row r="14308" spans="2:5" x14ac:dyDescent="0.35">
      <c r="B14308" s="42"/>
      <c r="C14308" s="2"/>
      <c r="E14308" s="2"/>
    </row>
    <row r="14309" spans="2:5" x14ac:dyDescent="0.35">
      <c r="B14309" s="42"/>
      <c r="C14309" s="2"/>
      <c r="E14309" s="2"/>
    </row>
    <row r="14310" spans="2:5" x14ac:dyDescent="0.35">
      <c r="B14310" s="42"/>
      <c r="C14310" s="2"/>
      <c r="E14310" s="2"/>
    </row>
    <row r="14311" spans="2:5" x14ac:dyDescent="0.35">
      <c r="B14311" s="42"/>
      <c r="C14311" s="2"/>
      <c r="E14311" s="2"/>
    </row>
    <row r="14312" spans="2:5" x14ac:dyDescent="0.35">
      <c r="B14312" s="42"/>
      <c r="C14312" s="2"/>
      <c r="E14312" s="2"/>
    </row>
    <row r="14313" spans="2:5" x14ac:dyDescent="0.35">
      <c r="B14313" s="42"/>
      <c r="C14313" s="2"/>
      <c r="E14313" s="2"/>
    </row>
    <row r="14314" spans="2:5" x14ac:dyDescent="0.35">
      <c r="B14314" s="42"/>
      <c r="C14314" s="2"/>
      <c r="E14314" s="2"/>
    </row>
    <row r="14315" spans="2:5" x14ac:dyDescent="0.35">
      <c r="B14315" s="42"/>
      <c r="C14315" s="2"/>
      <c r="E14315" s="2"/>
    </row>
    <row r="14316" spans="2:5" x14ac:dyDescent="0.35">
      <c r="B14316" s="42"/>
      <c r="C14316" s="2"/>
      <c r="E14316" s="2"/>
    </row>
    <row r="14317" spans="2:5" x14ac:dyDescent="0.35">
      <c r="B14317" s="42"/>
      <c r="C14317" s="2"/>
      <c r="E14317" s="2"/>
    </row>
    <row r="14318" spans="2:5" x14ac:dyDescent="0.35">
      <c r="B14318" s="42"/>
      <c r="C14318" s="2"/>
      <c r="E14318" s="2"/>
    </row>
    <row r="14319" spans="2:5" x14ac:dyDescent="0.35">
      <c r="B14319" s="42"/>
      <c r="C14319" s="2"/>
      <c r="E14319" s="2"/>
    </row>
    <row r="14320" spans="2:5" x14ac:dyDescent="0.35">
      <c r="B14320" s="42"/>
      <c r="C14320" s="2"/>
      <c r="E14320" s="2"/>
    </row>
    <row r="14321" spans="2:5" x14ac:dyDescent="0.35">
      <c r="B14321" s="42"/>
      <c r="C14321" s="2"/>
      <c r="E14321" s="2"/>
    </row>
    <row r="14322" spans="2:5" x14ac:dyDescent="0.35">
      <c r="B14322" s="42"/>
      <c r="C14322" s="2"/>
      <c r="E14322" s="2"/>
    </row>
    <row r="14323" spans="2:5" x14ac:dyDescent="0.35">
      <c r="B14323" s="42"/>
      <c r="C14323" s="2"/>
      <c r="E14323" s="2"/>
    </row>
    <row r="14324" spans="2:5" x14ac:dyDescent="0.35">
      <c r="B14324" s="42"/>
      <c r="C14324" s="2"/>
      <c r="E14324" s="2"/>
    </row>
    <row r="14325" spans="2:5" x14ac:dyDescent="0.35">
      <c r="B14325" s="42"/>
      <c r="C14325" s="2"/>
      <c r="E14325" s="2"/>
    </row>
    <row r="14326" spans="2:5" x14ac:dyDescent="0.35">
      <c r="B14326" s="42"/>
      <c r="C14326" s="2"/>
      <c r="E14326" s="2"/>
    </row>
    <row r="14327" spans="2:5" x14ac:dyDescent="0.35">
      <c r="B14327" s="42"/>
      <c r="C14327" s="2"/>
      <c r="E14327" s="2"/>
    </row>
    <row r="14328" spans="2:5" x14ac:dyDescent="0.35">
      <c r="B14328" s="42"/>
      <c r="C14328" s="2"/>
      <c r="E14328" s="2"/>
    </row>
    <row r="14329" spans="2:5" x14ac:dyDescent="0.35">
      <c r="B14329" s="42"/>
      <c r="C14329" s="2"/>
      <c r="E14329" s="2"/>
    </row>
    <row r="14330" spans="2:5" x14ac:dyDescent="0.35">
      <c r="B14330" s="42"/>
      <c r="C14330" s="2"/>
      <c r="E14330" s="2"/>
    </row>
    <row r="14331" spans="2:5" x14ac:dyDescent="0.35">
      <c r="B14331" s="42"/>
      <c r="C14331" s="2"/>
      <c r="E14331" s="2"/>
    </row>
    <row r="14332" spans="2:5" x14ac:dyDescent="0.35">
      <c r="B14332" s="42"/>
      <c r="C14332" s="2"/>
      <c r="E14332" s="2"/>
    </row>
    <row r="14333" spans="2:5" x14ac:dyDescent="0.35">
      <c r="B14333" s="42"/>
      <c r="C14333" s="2"/>
      <c r="E14333" s="2"/>
    </row>
    <row r="14334" spans="2:5" x14ac:dyDescent="0.35">
      <c r="B14334" s="42"/>
      <c r="C14334" s="2"/>
      <c r="E14334" s="2"/>
    </row>
    <row r="14335" spans="2:5" x14ac:dyDescent="0.35">
      <c r="B14335" s="42"/>
      <c r="C14335" s="2"/>
      <c r="E14335" s="2"/>
    </row>
    <row r="14336" spans="2:5" x14ac:dyDescent="0.35">
      <c r="B14336" s="42"/>
      <c r="C14336" s="2"/>
      <c r="E14336" s="2"/>
    </row>
    <row r="14337" spans="2:5" x14ac:dyDescent="0.35">
      <c r="B14337" s="42"/>
      <c r="C14337" s="2"/>
      <c r="E14337" s="2"/>
    </row>
    <row r="14338" spans="2:5" x14ac:dyDescent="0.35">
      <c r="B14338" s="42"/>
      <c r="C14338" s="2"/>
      <c r="E14338" s="2"/>
    </row>
    <row r="14339" spans="2:5" x14ac:dyDescent="0.35">
      <c r="B14339" s="42"/>
      <c r="C14339" s="2"/>
      <c r="E14339" s="2"/>
    </row>
    <row r="14340" spans="2:5" x14ac:dyDescent="0.35">
      <c r="B14340" s="42"/>
      <c r="C14340" s="2"/>
      <c r="E14340" s="2"/>
    </row>
    <row r="14341" spans="2:5" x14ac:dyDescent="0.35">
      <c r="B14341" s="42"/>
      <c r="C14341" s="2"/>
      <c r="E14341" s="2"/>
    </row>
    <row r="14342" spans="2:5" x14ac:dyDescent="0.35">
      <c r="B14342" s="42"/>
      <c r="C14342" s="2"/>
      <c r="E14342" s="2"/>
    </row>
    <row r="14343" spans="2:5" x14ac:dyDescent="0.35">
      <c r="B14343" s="42"/>
      <c r="C14343" s="2"/>
      <c r="E14343" s="2"/>
    </row>
    <row r="14344" spans="2:5" x14ac:dyDescent="0.35">
      <c r="B14344" s="42"/>
      <c r="C14344" s="2"/>
      <c r="E14344" s="2"/>
    </row>
    <row r="14345" spans="2:5" x14ac:dyDescent="0.35">
      <c r="B14345" s="42"/>
      <c r="C14345" s="2"/>
      <c r="E14345" s="2"/>
    </row>
    <row r="14346" spans="2:5" x14ac:dyDescent="0.35">
      <c r="B14346" s="42"/>
      <c r="C14346" s="2"/>
      <c r="E14346" s="2"/>
    </row>
    <row r="14347" spans="2:5" x14ac:dyDescent="0.35">
      <c r="B14347" s="42"/>
      <c r="C14347" s="2"/>
      <c r="E14347" s="2"/>
    </row>
    <row r="14348" spans="2:5" x14ac:dyDescent="0.35">
      <c r="B14348" s="42"/>
      <c r="C14348" s="2"/>
      <c r="E14348" s="2"/>
    </row>
    <row r="14349" spans="2:5" x14ac:dyDescent="0.35">
      <c r="B14349" s="42"/>
      <c r="C14349" s="2"/>
      <c r="E14349" s="2"/>
    </row>
    <row r="14350" spans="2:5" x14ac:dyDescent="0.35">
      <c r="B14350" s="42"/>
      <c r="C14350" s="2"/>
      <c r="E14350" s="2"/>
    </row>
    <row r="14351" spans="2:5" x14ac:dyDescent="0.35">
      <c r="B14351" s="42"/>
      <c r="C14351" s="2"/>
      <c r="E14351" s="2"/>
    </row>
    <row r="14352" spans="2:5" x14ac:dyDescent="0.35">
      <c r="B14352" s="42"/>
      <c r="C14352" s="2"/>
      <c r="E14352" s="2"/>
    </row>
    <row r="14353" spans="2:5" x14ac:dyDescent="0.35">
      <c r="B14353" s="42"/>
      <c r="C14353" s="2"/>
      <c r="E14353" s="2"/>
    </row>
    <row r="14354" spans="2:5" x14ac:dyDescent="0.35">
      <c r="B14354" s="42"/>
      <c r="C14354" s="2"/>
      <c r="E14354" s="2"/>
    </row>
    <row r="14355" spans="2:5" x14ac:dyDescent="0.35">
      <c r="B14355" s="42"/>
      <c r="C14355" s="2"/>
      <c r="E14355" s="2"/>
    </row>
    <row r="14356" spans="2:5" x14ac:dyDescent="0.35">
      <c r="B14356" s="42"/>
      <c r="C14356" s="2"/>
      <c r="E14356" s="2"/>
    </row>
    <row r="14357" spans="2:5" x14ac:dyDescent="0.35">
      <c r="B14357" s="42"/>
      <c r="C14357" s="2"/>
      <c r="E14357" s="2"/>
    </row>
    <row r="14358" spans="2:5" x14ac:dyDescent="0.35">
      <c r="B14358" s="42"/>
      <c r="C14358" s="2"/>
      <c r="E14358" s="2"/>
    </row>
    <row r="14359" spans="2:5" x14ac:dyDescent="0.35">
      <c r="B14359" s="42"/>
      <c r="C14359" s="2"/>
      <c r="E14359" s="2"/>
    </row>
    <row r="14360" spans="2:5" x14ac:dyDescent="0.35">
      <c r="B14360" s="42"/>
      <c r="C14360" s="2"/>
      <c r="E14360" s="2"/>
    </row>
    <row r="14361" spans="2:5" x14ac:dyDescent="0.35">
      <c r="B14361" s="42"/>
      <c r="C14361" s="2"/>
      <c r="E14361" s="2"/>
    </row>
    <row r="14362" spans="2:5" x14ac:dyDescent="0.35">
      <c r="B14362" s="42"/>
      <c r="C14362" s="2"/>
      <c r="E14362" s="2"/>
    </row>
    <row r="14363" spans="2:5" x14ac:dyDescent="0.35">
      <c r="B14363" s="42"/>
      <c r="C14363" s="2"/>
      <c r="E14363" s="2"/>
    </row>
    <row r="14364" spans="2:5" x14ac:dyDescent="0.35">
      <c r="B14364" s="42"/>
      <c r="C14364" s="2"/>
      <c r="E14364" s="2"/>
    </row>
    <row r="14365" spans="2:5" x14ac:dyDescent="0.35">
      <c r="B14365" s="42"/>
      <c r="C14365" s="2"/>
      <c r="E14365" s="2"/>
    </row>
    <row r="14366" spans="2:5" x14ac:dyDescent="0.35">
      <c r="B14366" s="42"/>
      <c r="C14366" s="2"/>
      <c r="E14366" s="2"/>
    </row>
    <row r="14367" spans="2:5" x14ac:dyDescent="0.35">
      <c r="B14367" s="42"/>
      <c r="C14367" s="2"/>
      <c r="E14367" s="2"/>
    </row>
    <row r="14368" spans="2:5" x14ac:dyDescent="0.35">
      <c r="B14368" s="42"/>
      <c r="C14368" s="2"/>
      <c r="E14368" s="2"/>
    </row>
    <row r="14369" spans="2:5" x14ac:dyDescent="0.35">
      <c r="B14369" s="42"/>
      <c r="C14369" s="2"/>
      <c r="E14369" s="2"/>
    </row>
    <row r="14370" spans="2:5" x14ac:dyDescent="0.35">
      <c r="B14370" s="42"/>
      <c r="C14370" s="2"/>
      <c r="E14370" s="2"/>
    </row>
    <row r="14371" spans="2:5" x14ac:dyDescent="0.35">
      <c r="B14371" s="42"/>
      <c r="C14371" s="2"/>
      <c r="E14371" s="2"/>
    </row>
    <row r="14372" spans="2:5" x14ac:dyDescent="0.35">
      <c r="B14372" s="42"/>
      <c r="C14372" s="2"/>
      <c r="E14372" s="2"/>
    </row>
    <row r="14373" spans="2:5" x14ac:dyDescent="0.35">
      <c r="B14373" s="42"/>
      <c r="C14373" s="2"/>
      <c r="E14373" s="2"/>
    </row>
    <row r="14374" spans="2:5" x14ac:dyDescent="0.35">
      <c r="B14374" s="42"/>
      <c r="C14374" s="2"/>
      <c r="E14374" s="2"/>
    </row>
    <row r="14375" spans="2:5" x14ac:dyDescent="0.35">
      <c r="B14375" s="42"/>
      <c r="C14375" s="2"/>
      <c r="E14375" s="2"/>
    </row>
    <row r="14376" spans="2:5" x14ac:dyDescent="0.35">
      <c r="B14376" s="42"/>
      <c r="C14376" s="2"/>
      <c r="E14376" s="2"/>
    </row>
    <row r="14377" spans="2:5" x14ac:dyDescent="0.35">
      <c r="B14377" s="42"/>
      <c r="C14377" s="2"/>
      <c r="E14377" s="2"/>
    </row>
    <row r="14378" spans="2:5" x14ac:dyDescent="0.35">
      <c r="B14378" s="42"/>
      <c r="C14378" s="2"/>
      <c r="E14378" s="2"/>
    </row>
    <row r="14379" spans="2:5" x14ac:dyDescent="0.35">
      <c r="B14379" s="42"/>
      <c r="C14379" s="2"/>
      <c r="E14379" s="2"/>
    </row>
    <row r="14380" spans="2:5" x14ac:dyDescent="0.35">
      <c r="B14380" s="42"/>
      <c r="C14380" s="2"/>
      <c r="E14380" s="2"/>
    </row>
    <row r="14381" spans="2:5" x14ac:dyDescent="0.35">
      <c r="B14381" s="42"/>
      <c r="C14381" s="2"/>
      <c r="E14381" s="2"/>
    </row>
    <row r="14382" spans="2:5" x14ac:dyDescent="0.35">
      <c r="B14382" s="42"/>
      <c r="C14382" s="2"/>
      <c r="E14382" s="2"/>
    </row>
    <row r="14383" spans="2:5" x14ac:dyDescent="0.35">
      <c r="B14383" s="42"/>
      <c r="C14383" s="2"/>
      <c r="E14383" s="2"/>
    </row>
    <row r="14384" spans="2:5" x14ac:dyDescent="0.35">
      <c r="B14384" s="42"/>
      <c r="C14384" s="2"/>
      <c r="E14384" s="2"/>
    </row>
    <row r="14385" spans="2:5" x14ac:dyDescent="0.35">
      <c r="B14385" s="42"/>
      <c r="C14385" s="2"/>
      <c r="E14385" s="2"/>
    </row>
    <row r="14386" spans="2:5" x14ac:dyDescent="0.35">
      <c r="B14386" s="42"/>
      <c r="C14386" s="2"/>
      <c r="E14386" s="2"/>
    </row>
    <row r="14387" spans="2:5" x14ac:dyDescent="0.35">
      <c r="B14387" s="42"/>
      <c r="C14387" s="2"/>
      <c r="E14387" s="2"/>
    </row>
    <row r="14388" spans="2:5" x14ac:dyDescent="0.35">
      <c r="B14388" s="42"/>
      <c r="C14388" s="2"/>
      <c r="E14388" s="2"/>
    </row>
    <row r="14389" spans="2:5" x14ac:dyDescent="0.35">
      <c r="B14389" s="42"/>
      <c r="C14389" s="2"/>
      <c r="E14389" s="2"/>
    </row>
    <row r="14390" spans="2:5" x14ac:dyDescent="0.35">
      <c r="B14390" s="42"/>
      <c r="C14390" s="2"/>
      <c r="E14390" s="2"/>
    </row>
    <row r="14391" spans="2:5" x14ac:dyDescent="0.35">
      <c r="B14391" s="42"/>
      <c r="C14391" s="2"/>
      <c r="E14391" s="2"/>
    </row>
    <row r="14392" spans="2:5" x14ac:dyDescent="0.35">
      <c r="B14392" s="42"/>
      <c r="C14392" s="2"/>
      <c r="E14392" s="2"/>
    </row>
    <row r="14393" spans="2:5" x14ac:dyDescent="0.35">
      <c r="B14393" s="42"/>
      <c r="C14393" s="2"/>
      <c r="E14393" s="2"/>
    </row>
    <row r="14394" spans="2:5" x14ac:dyDescent="0.35">
      <c r="B14394" s="42"/>
      <c r="C14394" s="2"/>
      <c r="E14394" s="2"/>
    </row>
    <row r="14395" spans="2:5" x14ac:dyDescent="0.35">
      <c r="B14395" s="42"/>
      <c r="C14395" s="2"/>
      <c r="E14395" s="2"/>
    </row>
    <row r="14396" spans="2:5" x14ac:dyDescent="0.35">
      <c r="B14396" s="42"/>
      <c r="C14396" s="2"/>
      <c r="E14396" s="2"/>
    </row>
    <row r="14397" spans="2:5" x14ac:dyDescent="0.35">
      <c r="B14397" s="42"/>
      <c r="C14397" s="2"/>
      <c r="E14397" s="2"/>
    </row>
    <row r="14398" spans="2:5" x14ac:dyDescent="0.35">
      <c r="B14398" s="42"/>
      <c r="C14398" s="2"/>
      <c r="E14398" s="2"/>
    </row>
    <row r="14399" spans="2:5" x14ac:dyDescent="0.35">
      <c r="B14399" s="42"/>
      <c r="C14399" s="2"/>
      <c r="E14399" s="2"/>
    </row>
    <row r="14400" spans="2:5" x14ac:dyDescent="0.35">
      <c r="B14400" s="42"/>
      <c r="C14400" s="2"/>
      <c r="E14400" s="2"/>
    </row>
    <row r="14401" spans="2:5" x14ac:dyDescent="0.35">
      <c r="B14401" s="42"/>
      <c r="C14401" s="2"/>
      <c r="E14401" s="2"/>
    </row>
    <row r="14402" spans="2:5" x14ac:dyDescent="0.35">
      <c r="B14402" s="42"/>
      <c r="C14402" s="2"/>
      <c r="E14402" s="2"/>
    </row>
    <row r="14403" spans="2:5" x14ac:dyDescent="0.35">
      <c r="B14403" s="42"/>
      <c r="C14403" s="2"/>
      <c r="E14403" s="2"/>
    </row>
    <row r="14404" spans="2:5" x14ac:dyDescent="0.35">
      <c r="B14404" s="42"/>
      <c r="C14404" s="2"/>
      <c r="E14404" s="2"/>
    </row>
    <row r="14405" spans="2:5" x14ac:dyDescent="0.35">
      <c r="B14405" s="42"/>
      <c r="C14405" s="2"/>
      <c r="E14405" s="2"/>
    </row>
    <row r="14406" spans="2:5" x14ac:dyDescent="0.35">
      <c r="B14406" s="42"/>
      <c r="C14406" s="2"/>
      <c r="E14406" s="2"/>
    </row>
    <row r="14407" spans="2:5" x14ac:dyDescent="0.35">
      <c r="B14407" s="42"/>
      <c r="C14407" s="2"/>
      <c r="E14407" s="2"/>
    </row>
    <row r="14408" spans="2:5" x14ac:dyDescent="0.35">
      <c r="B14408" s="42"/>
      <c r="C14408" s="2"/>
      <c r="E14408" s="2"/>
    </row>
    <row r="14409" spans="2:5" x14ac:dyDescent="0.35">
      <c r="B14409" s="42"/>
      <c r="C14409" s="2"/>
      <c r="E14409" s="2"/>
    </row>
    <row r="14410" spans="2:5" x14ac:dyDescent="0.35">
      <c r="B14410" s="42"/>
      <c r="C14410" s="2"/>
      <c r="E14410" s="2"/>
    </row>
    <row r="14411" spans="2:5" x14ac:dyDescent="0.35">
      <c r="B14411" s="42"/>
      <c r="C14411" s="2"/>
      <c r="E14411" s="2"/>
    </row>
    <row r="14412" spans="2:5" x14ac:dyDescent="0.35">
      <c r="B14412" s="42"/>
      <c r="C14412" s="2"/>
      <c r="E14412" s="2"/>
    </row>
    <row r="14413" spans="2:5" x14ac:dyDescent="0.35">
      <c r="B14413" s="42"/>
      <c r="C14413" s="2"/>
      <c r="E14413" s="2"/>
    </row>
    <row r="14414" spans="2:5" x14ac:dyDescent="0.35">
      <c r="B14414" s="42"/>
      <c r="C14414" s="2"/>
      <c r="E14414" s="2"/>
    </row>
    <row r="14415" spans="2:5" x14ac:dyDescent="0.35">
      <c r="B14415" s="42"/>
      <c r="C14415" s="2"/>
      <c r="E14415" s="2"/>
    </row>
    <row r="14416" spans="2:5" x14ac:dyDescent="0.35">
      <c r="B14416" s="42"/>
      <c r="C14416" s="2"/>
      <c r="E14416" s="2"/>
    </row>
    <row r="14417" spans="2:5" x14ac:dyDescent="0.35">
      <c r="B14417" s="42"/>
      <c r="C14417" s="2"/>
      <c r="E14417" s="2"/>
    </row>
    <row r="14418" spans="2:5" x14ac:dyDescent="0.35">
      <c r="B14418" s="42"/>
      <c r="C14418" s="2"/>
      <c r="E14418" s="2"/>
    </row>
    <row r="14419" spans="2:5" x14ac:dyDescent="0.35">
      <c r="B14419" s="42"/>
      <c r="C14419" s="2"/>
      <c r="E14419" s="2"/>
    </row>
    <row r="14420" spans="2:5" x14ac:dyDescent="0.35">
      <c r="B14420" s="42"/>
      <c r="C14420" s="2"/>
      <c r="E14420" s="2"/>
    </row>
    <row r="14421" spans="2:5" x14ac:dyDescent="0.35">
      <c r="B14421" s="42"/>
      <c r="C14421" s="2"/>
      <c r="E14421" s="2"/>
    </row>
    <row r="14422" spans="2:5" x14ac:dyDescent="0.35">
      <c r="B14422" s="42"/>
      <c r="C14422" s="2"/>
      <c r="E14422" s="2"/>
    </row>
    <row r="14423" spans="2:5" x14ac:dyDescent="0.35">
      <c r="B14423" s="42"/>
      <c r="C14423" s="2"/>
      <c r="E14423" s="2"/>
    </row>
    <row r="14424" spans="2:5" x14ac:dyDescent="0.35">
      <c r="B14424" s="42"/>
      <c r="C14424" s="2"/>
      <c r="E14424" s="2"/>
    </row>
    <row r="14425" spans="2:5" x14ac:dyDescent="0.35">
      <c r="B14425" s="42"/>
      <c r="C14425" s="2"/>
      <c r="E14425" s="2"/>
    </row>
    <row r="14426" spans="2:5" x14ac:dyDescent="0.35">
      <c r="B14426" s="42"/>
      <c r="C14426" s="2"/>
      <c r="E14426" s="2"/>
    </row>
    <row r="14427" spans="2:5" x14ac:dyDescent="0.35">
      <c r="B14427" s="42"/>
      <c r="C14427" s="2"/>
      <c r="E14427" s="2"/>
    </row>
    <row r="14428" spans="2:5" x14ac:dyDescent="0.35">
      <c r="B14428" s="42"/>
      <c r="C14428" s="2"/>
      <c r="E14428" s="2"/>
    </row>
    <row r="14429" spans="2:5" x14ac:dyDescent="0.35">
      <c r="B14429" s="42"/>
      <c r="C14429" s="2"/>
      <c r="E14429" s="2"/>
    </row>
    <row r="14430" spans="2:5" x14ac:dyDescent="0.35">
      <c r="B14430" s="42"/>
      <c r="C14430" s="2"/>
      <c r="E14430" s="2"/>
    </row>
    <row r="14431" spans="2:5" x14ac:dyDescent="0.35">
      <c r="B14431" s="42"/>
      <c r="C14431" s="2"/>
      <c r="E14431" s="2"/>
    </row>
    <row r="14432" spans="2:5" x14ac:dyDescent="0.35">
      <c r="B14432" s="42"/>
      <c r="C14432" s="2"/>
      <c r="E14432" s="2"/>
    </row>
    <row r="14433" spans="2:5" x14ac:dyDescent="0.35">
      <c r="B14433" s="42"/>
      <c r="C14433" s="2"/>
      <c r="E14433" s="2"/>
    </row>
    <row r="14434" spans="2:5" x14ac:dyDescent="0.35">
      <c r="B14434" s="42"/>
      <c r="C14434" s="2"/>
      <c r="E14434" s="2"/>
    </row>
    <row r="14435" spans="2:5" x14ac:dyDescent="0.35">
      <c r="B14435" s="42"/>
      <c r="C14435" s="2"/>
      <c r="E14435" s="2"/>
    </row>
    <row r="14436" spans="2:5" x14ac:dyDescent="0.35">
      <c r="B14436" s="42"/>
      <c r="C14436" s="2"/>
      <c r="E14436" s="2"/>
    </row>
    <row r="14437" spans="2:5" x14ac:dyDescent="0.35">
      <c r="B14437" s="42"/>
      <c r="C14437" s="2"/>
      <c r="E14437" s="2"/>
    </row>
    <row r="14438" spans="2:5" x14ac:dyDescent="0.35">
      <c r="B14438" s="42"/>
      <c r="C14438" s="2"/>
      <c r="E14438" s="2"/>
    </row>
    <row r="14439" spans="2:5" x14ac:dyDescent="0.35">
      <c r="B14439" s="42"/>
      <c r="C14439" s="2"/>
      <c r="E14439" s="2"/>
    </row>
    <row r="14440" spans="2:5" x14ac:dyDescent="0.35">
      <c r="B14440" s="42"/>
      <c r="C14440" s="2"/>
      <c r="E14440" s="2"/>
    </row>
    <row r="14441" spans="2:5" x14ac:dyDescent="0.35">
      <c r="B14441" s="42"/>
      <c r="C14441" s="2"/>
      <c r="E14441" s="2"/>
    </row>
    <row r="14442" spans="2:5" x14ac:dyDescent="0.35">
      <c r="B14442" s="42"/>
      <c r="C14442" s="2"/>
      <c r="E14442" s="2"/>
    </row>
    <row r="14443" spans="2:5" x14ac:dyDescent="0.35">
      <c r="B14443" s="42"/>
      <c r="C14443" s="2"/>
      <c r="E14443" s="2"/>
    </row>
    <row r="14444" spans="2:5" x14ac:dyDescent="0.35">
      <c r="B14444" s="42"/>
      <c r="C14444" s="2"/>
      <c r="E14444" s="2"/>
    </row>
    <row r="14445" spans="2:5" x14ac:dyDescent="0.35">
      <c r="B14445" s="42"/>
      <c r="C14445" s="2"/>
      <c r="E14445" s="2"/>
    </row>
    <row r="14446" spans="2:5" x14ac:dyDescent="0.35">
      <c r="B14446" s="42"/>
      <c r="C14446" s="2"/>
      <c r="E14446" s="2"/>
    </row>
    <row r="14447" spans="2:5" x14ac:dyDescent="0.35">
      <c r="B14447" s="42"/>
      <c r="C14447" s="2"/>
      <c r="E14447" s="2"/>
    </row>
    <row r="14448" spans="2:5" x14ac:dyDescent="0.35">
      <c r="B14448" s="42"/>
      <c r="C14448" s="2"/>
      <c r="E14448" s="2"/>
    </row>
    <row r="14449" spans="2:5" x14ac:dyDescent="0.35">
      <c r="B14449" s="42"/>
      <c r="C14449" s="2"/>
      <c r="E14449" s="2"/>
    </row>
    <row r="14450" spans="2:5" x14ac:dyDescent="0.35">
      <c r="B14450" s="42"/>
      <c r="C14450" s="2"/>
      <c r="E14450" s="2"/>
    </row>
    <row r="14451" spans="2:5" x14ac:dyDescent="0.35">
      <c r="B14451" s="42"/>
      <c r="C14451" s="2"/>
      <c r="E14451" s="2"/>
    </row>
    <row r="14452" spans="2:5" x14ac:dyDescent="0.35">
      <c r="B14452" s="42"/>
      <c r="C14452" s="2"/>
      <c r="E14452" s="2"/>
    </row>
    <row r="14453" spans="2:5" x14ac:dyDescent="0.35">
      <c r="B14453" s="42"/>
      <c r="C14453" s="2"/>
      <c r="E14453" s="2"/>
    </row>
    <row r="14454" spans="2:5" x14ac:dyDescent="0.35">
      <c r="B14454" s="42"/>
      <c r="C14454" s="2"/>
      <c r="E14454" s="2"/>
    </row>
    <row r="14455" spans="2:5" x14ac:dyDescent="0.35">
      <c r="B14455" s="42"/>
      <c r="C14455" s="2"/>
      <c r="E14455" s="2"/>
    </row>
    <row r="14456" spans="2:5" x14ac:dyDescent="0.35">
      <c r="B14456" s="42"/>
      <c r="C14456" s="2"/>
      <c r="E14456" s="2"/>
    </row>
    <row r="14457" spans="2:5" x14ac:dyDescent="0.35">
      <c r="B14457" s="42"/>
      <c r="C14457" s="2"/>
      <c r="E14457" s="2"/>
    </row>
    <row r="14458" spans="2:5" x14ac:dyDescent="0.35">
      <c r="B14458" s="42"/>
      <c r="C14458" s="2"/>
      <c r="E14458" s="2"/>
    </row>
    <row r="14459" spans="2:5" x14ac:dyDescent="0.35">
      <c r="B14459" s="42"/>
      <c r="C14459" s="2"/>
      <c r="E14459" s="2"/>
    </row>
    <row r="14460" spans="2:5" x14ac:dyDescent="0.35">
      <c r="B14460" s="42"/>
      <c r="C14460" s="2"/>
      <c r="E14460" s="2"/>
    </row>
    <row r="14461" spans="2:5" x14ac:dyDescent="0.35">
      <c r="B14461" s="42"/>
      <c r="C14461" s="2"/>
      <c r="E14461" s="2"/>
    </row>
    <row r="14462" spans="2:5" x14ac:dyDescent="0.35">
      <c r="B14462" s="42"/>
      <c r="C14462" s="2"/>
      <c r="E14462" s="2"/>
    </row>
    <row r="14463" spans="2:5" x14ac:dyDescent="0.35">
      <c r="B14463" s="42"/>
      <c r="C14463" s="2"/>
      <c r="E14463" s="2"/>
    </row>
    <row r="14464" spans="2:5" x14ac:dyDescent="0.35">
      <c r="B14464" s="42"/>
      <c r="C14464" s="2"/>
      <c r="E14464" s="2"/>
    </row>
    <row r="14465" spans="2:5" x14ac:dyDescent="0.35">
      <c r="B14465" s="42"/>
      <c r="C14465" s="2"/>
      <c r="E14465" s="2"/>
    </row>
    <row r="14466" spans="2:5" x14ac:dyDescent="0.35">
      <c r="B14466" s="42"/>
      <c r="C14466" s="2"/>
      <c r="E14466" s="2"/>
    </row>
    <row r="14467" spans="2:5" x14ac:dyDescent="0.35">
      <c r="B14467" s="42"/>
      <c r="C14467" s="2"/>
      <c r="E14467" s="2"/>
    </row>
    <row r="14468" spans="2:5" x14ac:dyDescent="0.35">
      <c r="B14468" s="42"/>
      <c r="C14468" s="2"/>
      <c r="E14468" s="2"/>
    </row>
    <row r="14469" spans="2:5" x14ac:dyDescent="0.35">
      <c r="B14469" s="42"/>
      <c r="C14469" s="2"/>
      <c r="E14469" s="2"/>
    </row>
    <row r="14470" spans="2:5" x14ac:dyDescent="0.35">
      <c r="B14470" s="42"/>
      <c r="C14470" s="2"/>
      <c r="E14470" s="2"/>
    </row>
    <row r="14471" spans="2:5" x14ac:dyDescent="0.35">
      <c r="B14471" s="42"/>
      <c r="C14471" s="2"/>
      <c r="E14471" s="2"/>
    </row>
    <row r="14472" spans="2:5" x14ac:dyDescent="0.35">
      <c r="B14472" s="42"/>
      <c r="C14472" s="2"/>
      <c r="E14472" s="2"/>
    </row>
    <row r="14473" spans="2:5" x14ac:dyDescent="0.35">
      <c r="B14473" s="42"/>
      <c r="C14473" s="2"/>
      <c r="E14473" s="2"/>
    </row>
    <row r="14474" spans="2:5" x14ac:dyDescent="0.35">
      <c r="B14474" s="42"/>
      <c r="C14474" s="2"/>
      <c r="E14474" s="2"/>
    </row>
    <row r="14475" spans="2:5" x14ac:dyDescent="0.35">
      <c r="B14475" s="42"/>
      <c r="C14475" s="2"/>
      <c r="E14475" s="2"/>
    </row>
    <row r="14476" spans="2:5" x14ac:dyDescent="0.35">
      <c r="B14476" s="42"/>
      <c r="C14476" s="2"/>
      <c r="E14476" s="2"/>
    </row>
    <row r="14477" spans="2:5" x14ac:dyDescent="0.35">
      <c r="B14477" s="42"/>
      <c r="C14477" s="2"/>
      <c r="E14477" s="2"/>
    </row>
    <row r="14478" spans="2:5" x14ac:dyDescent="0.35">
      <c r="B14478" s="42"/>
      <c r="C14478" s="2"/>
      <c r="E14478" s="2"/>
    </row>
    <row r="14479" spans="2:5" x14ac:dyDescent="0.35">
      <c r="B14479" s="42"/>
      <c r="C14479" s="2"/>
      <c r="E14479" s="2"/>
    </row>
    <row r="14480" spans="2:5" x14ac:dyDescent="0.35">
      <c r="B14480" s="42"/>
      <c r="C14480" s="2"/>
      <c r="E14480" s="2"/>
    </row>
    <row r="14481" spans="2:5" x14ac:dyDescent="0.35">
      <c r="B14481" s="42"/>
      <c r="C14481" s="2"/>
      <c r="E14481" s="2"/>
    </row>
    <row r="14482" spans="2:5" x14ac:dyDescent="0.35">
      <c r="B14482" s="42"/>
      <c r="C14482" s="2"/>
      <c r="E14482" s="2"/>
    </row>
    <row r="14483" spans="2:5" x14ac:dyDescent="0.35">
      <c r="B14483" s="42"/>
      <c r="C14483" s="2"/>
      <c r="E14483" s="2"/>
    </row>
    <row r="14484" spans="2:5" x14ac:dyDescent="0.35">
      <c r="B14484" s="42"/>
      <c r="C14484" s="2"/>
      <c r="E14484" s="2"/>
    </row>
    <row r="14485" spans="2:5" x14ac:dyDescent="0.35">
      <c r="B14485" s="42"/>
      <c r="C14485" s="2"/>
      <c r="E14485" s="2"/>
    </row>
    <row r="14486" spans="2:5" x14ac:dyDescent="0.35">
      <c r="B14486" s="42"/>
      <c r="C14486" s="2"/>
      <c r="E14486" s="2"/>
    </row>
    <row r="14487" spans="2:5" x14ac:dyDescent="0.35">
      <c r="B14487" s="42"/>
      <c r="C14487" s="2"/>
      <c r="E14487" s="2"/>
    </row>
    <row r="14488" spans="2:5" x14ac:dyDescent="0.35">
      <c r="B14488" s="42"/>
      <c r="C14488" s="2"/>
      <c r="E14488" s="2"/>
    </row>
    <row r="14489" spans="2:5" x14ac:dyDescent="0.35">
      <c r="B14489" s="42"/>
      <c r="C14489" s="2"/>
      <c r="E14489" s="2"/>
    </row>
    <row r="14490" spans="2:5" x14ac:dyDescent="0.35">
      <c r="B14490" s="42"/>
      <c r="C14490" s="2"/>
      <c r="E14490" s="2"/>
    </row>
    <row r="14491" spans="2:5" x14ac:dyDescent="0.35">
      <c r="B14491" s="42"/>
      <c r="C14491" s="2"/>
      <c r="E14491" s="2"/>
    </row>
    <row r="14492" spans="2:5" x14ac:dyDescent="0.35">
      <c r="B14492" s="42"/>
      <c r="C14492" s="2"/>
      <c r="E14492" s="2"/>
    </row>
    <row r="14493" spans="2:5" x14ac:dyDescent="0.35">
      <c r="B14493" s="42"/>
      <c r="C14493" s="2"/>
      <c r="E14493" s="2"/>
    </row>
    <row r="14494" spans="2:5" x14ac:dyDescent="0.35">
      <c r="B14494" s="42"/>
      <c r="C14494" s="2"/>
      <c r="E14494" s="2"/>
    </row>
    <row r="14495" spans="2:5" x14ac:dyDescent="0.35">
      <c r="B14495" s="42"/>
      <c r="C14495" s="2"/>
      <c r="E14495" s="2"/>
    </row>
    <row r="14496" spans="2:5" x14ac:dyDescent="0.35">
      <c r="B14496" s="42"/>
      <c r="C14496" s="2"/>
      <c r="E14496" s="2"/>
    </row>
    <row r="14497" spans="2:5" x14ac:dyDescent="0.35">
      <c r="B14497" s="42"/>
      <c r="C14497" s="2"/>
      <c r="E14497" s="2"/>
    </row>
    <row r="14498" spans="2:5" x14ac:dyDescent="0.35">
      <c r="B14498" s="42"/>
      <c r="C14498" s="2"/>
      <c r="E14498" s="2"/>
    </row>
    <row r="14499" spans="2:5" x14ac:dyDescent="0.35">
      <c r="B14499" s="42"/>
      <c r="C14499" s="2"/>
      <c r="E14499" s="2"/>
    </row>
    <row r="14500" spans="2:5" x14ac:dyDescent="0.35">
      <c r="B14500" s="42"/>
      <c r="C14500" s="2"/>
      <c r="E14500" s="2"/>
    </row>
    <row r="14501" spans="2:5" x14ac:dyDescent="0.35">
      <c r="B14501" s="42"/>
      <c r="C14501" s="2"/>
      <c r="E14501" s="2"/>
    </row>
    <row r="14502" spans="2:5" x14ac:dyDescent="0.35">
      <c r="B14502" s="42"/>
      <c r="C14502" s="2"/>
      <c r="E14502" s="2"/>
    </row>
    <row r="14503" spans="2:5" x14ac:dyDescent="0.35">
      <c r="B14503" s="42"/>
      <c r="C14503" s="2"/>
      <c r="E14503" s="2"/>
    </row>
    <row r="14504" spans="2:5" x14ac:dyDescent="0.35">
      <c r="B14504" s="42"/>
      <c r="C14504" s="2"/>
      <c r="E14504" s="2"/>
    </row>
    <row r="14505" spans="2:5" x14ac:dyDescent="0.35">
      <c r="B14505" s="42"/>
      <c r="C14505" s="2"/>
      <c r="E14505" s="2"/>
    </row>
    <row r="14506" spans="2:5" x14ac:dyDescent="0.35">
      <c r="B14506" s="42"/>
      <c r="C14506" s="2"/>
      <c r="E14506" s="2"/>
    </row>
    <row r="14507" spans="2:5" x14ac:dyDescent="0.35">
      <c r="B14507" s="42"/>
      <c r="C14507" s="2"/>
      <c r="E14507" s="2"/>
    </row>
    <row r="14508" spans="2:5" x14ac:dyDescent="0.35">
      <c r="B14508" s="42"/>
      <c r="C14508" s="2"/>
      <c r="E14508" s="2"/>
    </row>
    <row r="14509" spans="2:5" x14ac:dyDescent="0.35">
      <c r="B14509" s="42"/>
      <c r="C14509" s="2"/>
      <c r="E14509" s="2"/>
    </row>
    <row r="14510" spans="2:5" x14ac:dyDescent="0.35">
      <c r="B14510" s="42"/>
      <c r="C14510" s="2"/>
      <c r="E14510" s="2"/>
    </row>
    <row r="14511" spans="2:5" x14ac:dyDescent="0.35">
      <c r="B14511" s="42"/>
      <c r="C14511" s="2"/>
      <c r="E14511" s="2"/>
    </row>
    <row r="14512" spans="2:5" x14ac:dyDescent="0.35">
      <c r="B14512" s="42"/>
      <c r="C14512" s="2"/>
      <c r="E14512" s="2"/>
    </row>
    <row r="14513" spans="2:5" x14ac:dyDescent="0.35">
      <c r="B14513" s="42"/>
      <c r="C14513" s="2"/>
      <c r="E14513" s="2"/>
    </row>
    <row r="14514" spans="2:5" x14ac:dyDescent="0.35">
      <c r="B14514" s="42"/>
      <c r="C14514" s="2"/>
      <c r="E14514" s="2"/>
    </row>
    <row r="14515" spans="2:5" x14ac:dyDescent="0.35">
      <c r="B14515" s="42"/>
      <c r="C14515" s="2"/>
      <c r="E14515" s="2"/>
    </row>
    <row r="14516" spans="2:5" x14ac:dyDescent="0.35">
      <c r="B14516" s="42"/>
      <c r="C14516" s="2"/>
      <c r="E14516" s="2"/>
    </row>
    <row r="14517" spans="2:5" x14ac:dyDescent="0.35">
      <c r="B14517" s="42"/>
      <c r="C14517" s="2"/>
      <c r="E14517" s="2"/>
    </row>
    <row r="14518" spans="2:5" x14ac:dyDescent="0.35">
      <c r="B14518" s="42"/>
      <c r="C14518" s="2"/>
      <c r="E14518" s="2"/>
    </row>
    <row r="14519" spans="2:5" x14ac:dyDescent="0.35">
      <c r="B14519" s="42"/>
      <c r="C14519" s="2"/>
      <c r="E14519" s="2"/>
    </row>
    <row r="14520" spans="2:5" x14ac:dyDescent="0.35">
      <c r="B14520" s="42"/>
      <c r="C14520" s="2"/>
      <c r="E14520" s="2"/>
    </row>
    <row r="14521" spans="2:5" x14ac:dyDescent="0.35">
      <c r="B14521" s="42"/>
      <c r="C14521" s="2"/>
      <c r="E14521" s="2"/>
    </row>
    <row r="14522" spans="2:5" x14ac:dyDescent="0.35">
      <c r="B14522" s="42"/>
      <c r="C14522" s="2"/>
      <c r="E14522" s="2"/>
    </row>
    <row r="14523" spans="2:5" x14ac:dyDescent="0.35">
      <c r="B14523" s="42"/>
      <c r="C14523" s="2"/>
      <c r="E14523" s="2"/>
    </row>
    <row r="14524" spans="2:5" x14ac:dyDescent="0.35">
      <c r="B14524" s="42"/>
      <c r="C14524" s="2"/>
      <c r="E14524" s="2"/>
    </row>
    <row r="14525" spans="2:5" x14ac:dyDescent="0.35">
      <c r="B14525" s="42"/>
      <c r="C14525" s="2"/>
      <c r="E14525" s="2"/>
    </row>
    <row r="14526" spans="2:5" x14ac:dyDescent="0.35">
      <c r="B14526" s="42"/>
      <c r="C14526" s="2"/>
      <c r="E14526" s="2"/>
    </row>
    <row r="14527" spans="2:5" x14ac:dyDescent="0.35">
      <c r="B14527" s="42"/>
      <c r="C14527" s="2"/>
      <c r="E14527" s="2"/>
    </row>
    <row r="14528" spans="2:5" x14ac:dyDescent="0.35">
      <c r="B14528" s="42"/>
      <c r="C14528" s="2"/>
      <c r="E14528" s="2"/>
    </row>
    <row r="14529" spans="2:5" x14ac:dyDescent="0.35">
      <c r="B14529" s="42"/>
      <c r="C14529" s="2"/>
      <c r="E14529" s="2"/>
    </row>
    <row r="14530" spans="2:5" x14ac:dyDescent="0.35">
      <c r="B14530" s="42"/>
      <c r="C14530" s="2"/>
      <c r="E14530" s="2"/>
    </row>
    <row r="14531" spans="2:5" x14ac:dyDescent="0.35">
      <c r="B14531" s="42"/>
      <c r="C14531" s="2"/>
      <c r="E14531" s="2"/>
    </row>
    <row r="14532" spans="2:5" x14ac:dyDescent="0.35">
      <c r="B14532" s="42"/>
      <c r="C14532" s="2"/>
      <c r="E14532" s="2"/>
    </row>
    <row r="14533" spans="2:5" x14ac:dyDescent="0.35">
      <c r="B14533" s="42"/>
      <c r="C14533" s="2"/>
      <c r="E14533" s="2"/>
    </row>
    <row r="14534" spans="2:5" x14ac:dyDescent="0.35">
      <c r="B14534" s="42"/>
      <c r="C14534" s="2"/>
      <c r="E14534" s="2"/>
    </row>
    <row r="14535" spans="2:5" x14ac:dyDescent="0.35">
      <c r="B14535" s="42"/>
      <c r="C14535" s="2"/>
      <c r="E14535" s="2"/>
    </row>
    <row r="14536" spans="2:5" x14ac:dyDescent="0.35">
      <c r="B14536" s="42"/>
      <c r="C14536" s="2"/>
      <c r="E14536" s="2"/>
    </row>
    <row r="14537" spans="2:5" x14ac:dyDescent="0.35">
      <c r="B14537" s="42"/>
      <c r="C14537" s="2"/>
      <c r="E14537" s="2"/>
    </row>
    <row r="14538" spans="2:5" x14ac:dyDescent="0.35">
      <c r="B14538" s="42"/>
      <c r="C14538" s="2"/>
      <c r="E14538" s="2"/>
    </row>
    <row r="14539" spans="2:5" x14ac:dyDescent="0.35">
      <c r="B14539" s="42"/>
      <c r="C14539" s="2"/>
      <c r="E14539" s="2"/>
    </row>
    <row r="14540" spans="2:5" x14ac:dyDescent="0.35">
      <c r="B14540" s="42"/>
      <c r="C14540" s="2"/>
      <c r="E14540" s="2"/>
    </row>
    <row r="14541" spans="2:5" x14ac:dyDescent="0.35">
      <c r="B14541" s="42"/>
      <c r="C14541" s="2"/>
      <c r="E14541" s="2"/>
    </row>
    <row r="14542" spans="2:5" x14ac:dyDescent="0.35">
      <c r="B14542" s="42"/>
      <c r="C14542" s="2"/>
      <c r="E14542" s="2"/>
    </row>
    <row r="14543" spans="2:5" x14ac:dyDescent="0.35">
      <c r="B14543" s="42"/>
      <c r="C14543" s="2"/>
      <c r="E14543" s="2"/>
    </row>
    <row r="14544" spans="2:5" x14ac:dyDescent="0.35">
      <c r="B14544" s="42"/>
      <c r="C14544" s="2"/>
      <c r="E14544" s="2"/>
    </row>
    <row r="14545" spans="2:5" x14ac:dyDescent="0.35">
      <c r="B14545" s="42"/>
      <c r="C14545" s="2"/>
      <c r="E14545" s="2"/>
    </row>
    <row r="14546" spans="2:5" x14ac:dyDescent="0.35">
      <c r="B14546" s="42"/>
      <c r="C14546" s="2"/>
      <c r="E14546" s="2"/>
    </row>
    <row r="14547" spans="2:5" x14ac:dyDescent="0.35">
      <c r="B14547" s="42"/>
      <c r="C14547" s="2"/>
      <c r="E14547" s="2"/>
    </row>
    <row r="14548" spans="2:5" x14ac:dyDescent="0.35">
      <c r="B14548" s="42"/>
      <c r="C14548" s="2"/>
      <c r="E14548" s="2"/>
    </row>
    <row r="14549" spans="2:5" x14ac:dyDescent="0.35">
      <c r="B14549" s="42"/>
      <c r="C14549" s="2"/>
      <c r="E14549" s="2"/>
    </row>
    <row r="14550" spans="2:5" x14ac:dyDescent="0.35">
      <c r="B14550" s="42"/>
      <c r="C14550" s="2"/>
      <c r="E14550" s="2"/>
    </row>
    <row r="14551" spans="2:5" x14ac:dyDescent="0.35">
      <c r="B14551" s="42"/>
      <c r="C14551" s="2"/>
      <c r="E14551" s="2"/>
    </row>
    <row r="14552" spans="2:5" x14ac:dyDescent="0.35">
      <c r="B14552" s="42"/>
      <c r="C14552" s="2"/>
      <c r="E14552" s="2"/>
    </row>
    <row r="14553" spans="2:5" x14ac:dyDescent="0.35">
      <c r="B14553" s="42"/>
      <c r="C14553" s="2"/>
      <c r="E14553" s="2"/>
    </row>
    <row r="14554" spans="2:5" x14ac:dyDescent="0.35">
      <c r="B14554" s="42"/>
      <c r="C14554" s="2"/>
      <c r="E14554" s="2"/>
    </row>
    <row r="14555" spans="2:5" x14ac:dyDescent="0.35">
      <c r="B14555" s="42"/>
      <c r="C14555" s="2"/>
      <c r="E14555" s="2"/>
    </row>
    <row r="14556" spans="2:5" x14ac:dyDescent="0.35">
      <c r="B14556" s="42"/>
      <c r="C14556" s="2"/>
      <c r="E14556" s="2"/>
    </row>
    <row r="14557" spans="2:5" x14ac:dyDescent="0.35">
      <c r="B14557" s="42"/>
      <c r="C14557" s="2"/>
      <c r="E14557" s="2"/>
    </row>
    <row r="14558" spans="2:5" x14ac:dyDescent="0.35">
      <c r="B14558" s="42"/>
      <c r="C14558" s="2"/>
      <c r="E14558" s="2"/>
    </row>
    <row r="14559" spans="2:5" x14ac:dyDescent="0.35">
      <c r="B14559" s="42"/>
      <c r="C14559" s="2"/>
      <c r="E14559" s="2"/>
    </row>
    <row r="14560" spans="2:5" x14ac:dyDescent="0.35">
      <c r="B14560" s="42"/>
      <c r="C14560" s="2"/>
      <c r="E14560" s="2"/>
    </row>
    <row r="14561" spans="2:5" x14ac:dyDescent="0.35">
      <c r="B14561" s="42"/>
      <c r="C14561" s="2"/>
      <c r="E14561" s="2"/>
    </row>
    <row r="14562" spans="2:5" x14ac:dyDescent="0.35">
      <c r="B14562" s="42"/>
      <c r="C14562" s="2"/>
      <c r="E14562" s="2"/>
    </row>
    <row r="14563" spans="2:5" x14ac:dyDescent="0.35">
      <c r="B14563" s="42"/>
      <c r="C14563" s="2"/>
      <c r="E14563" s="2"/>
    </row>
    <row r="14564" spans="2:5" x14ac:dyDescent="0.35">
      <c r="B14564" s="42"/>
      <c r="C14564" s="2"/>
      <c r="E14564" s="2"/>
    </row>
    <row r="14565" spans="2:5" x14ac:dyDescent="0.35">
      <c r="B14565" s="42"/>
      <c r="C14565" s="2"/>
      <c r="E14565" s="2"/>
    </row>
    <row r="14566" spans="2:5" x14ac:dyDescent="0.35">
      <c r="B14566" s="42"/>
      <c r="C14566" s="2"/>
      <c r="E14566" s="2"/>
    </row>
    <row r="14567" spans="2:5" x14ac:dyDescent="0.35">
      <c r="B14567" s="42"/>
      <c r="C14567" s="2"/>
      <c r="E14567" s="2"/>
    </row>
    <row r="14568" spans="2:5" x14ac:dyDescent="0.35">
      <c r="B14568" s="42"/>
      <c r="C14568" s="2"/>
      <c r="E14568" s="2"/>
    </row>
    <row r="14569" spans="2:5" x14ac:dyDescent="0.35">
      <c r="B14569" s="42"/>
      <c r="C14569" s="2"/>
      <c r="E14569" s="2"/>
    </row>
    <row r="14570" spans="2:5" x14ac:dyDescent="0.35">
      <c r="B14570" s="42"/>
      <c r="C14570" s="2"/>
      <c r="E14570" s="2"/>
    </row>
    <row r="14571" spans="2:5" x14ac:dyDescent="0.35">
      <c r="B14571" s="42"/>
      <c r="C14571" s="2"/>
      <c r="E14571" s="2"/>
    </row>
    <row r="14572" spans="2:5" x14ac:dyDescent="0.35">
      <c r="B14572" s="42"/>
      <c r="C14572" s="2"/>
      <c r="E14572" s="2"/>
    </row>
    <row r="14573" spans="2:5" x14ac:dyDescent="0.35">
      <c r="B14573" s="42"/>
      <c r="C14573" s="2"/>
      <c r="E14573" s="2"/>
    </row>
    <row r="14574" spans="2:5" x14ac:dyDescent="0.35">
      <c r="B14574" s="42"/>
      <c r="C14574" s="2"/>
      <c r="E14574" s="2"/>
    </row>
    <row r="14575" spans="2:5" x14ac:dyDescent="0.35">
      <c r="B14575" s="42"/>
      <c r="C14575" s="2"/>
      <c r="E14575" s="2"/>
    </row>
    <row r="14576" spans="2:5" x14ac:dyDescent="0.35">
      <c r="B14576" s="42"/>
      <c r="C14576" s="2"/>
      <c r="E14576" s="2"/>
    </row>
    <row r="14577" spans="2:5" x14ac:dyDescent="0.35">
      <c r="B14577" s="42"/>
      <c r="C14577" s="2"/>
      <c r="E14577" s="2"/>
    </row>
    <row r="14578" spans="2:5" x14ac:dyDescent="0.35">
      <c r="B14578" s="42"/>
      <c r="C14578" s="2"/>
      <c r="E14578" s="2"/>
    </row>
    <row r="14579" spans="2:5" x14ac:dyDescent="0.35">
      <c r="B14579" s="42"/>
      <c r="C14579" s="2"/>
      <c r="E14579" s="2"/>
    </row>
    <row r="14580" spans="2:5" x14ac:dyDescent="0.35">
      <c r="B14580" s="42"/>
      <c r="C14580" s="2"/>
      <c r="E14580" s="2"/>
    </row>
    <row r="14581" spans="2:5" x14ac:dyDescent="0.35">
      <c r="B14581" s="42"/>
      <c r="C14581" s="2"/>
      <c r="E14581" s="2"/>
    </row>
    <row r="14582" spans="2:5" x14ac:dyDescent="0.35">
      <c r="B14582" s="42"/>
      <c r="C14582" s="2"/>
      <c r="E14582" s="2"/>
    </row>
    <row r="14583" spans="2:5" x14ac:dyDescent="0.35">
      <c r="B14583" s="42"/>
      <c r="C14583" s="2"/>
      <c r="E14583" s="2"/>
    </row>
    <row r="14584" spans="2:5" x14ac:dyDescent="0.35">
      <c r="B14584" s="42"/>
      <c r="C14584" s="2"/>
      <c r="E14584" s="2"/>
    </row>
    <row r="14585" spans="2:5" x14ac:dyDescent="0.35">
      <c r="B14585" s="42"/>
      <c r="C14585" s="2"/>
      <c r="E14585" s="2"/>
    </row>
    <row r="14586" spans="2:5" x14ac:dyDescent="0.35">
      <c r="B14586" s="42"/>
      <c r="C14586" s="2"/>
      <c r="E14586" s="2"/>
    </row>
    <row r="14587" spans="2:5" x14ac:dyDescent="0.35">
      <c r="B14587" s="42"/>
      <c r="C14587" s="2"/>
      <c r="E14587" s="2"/>
    </row>
    <row r="14588" spans="2:5" x14ac:dyDescent="0.35">
      <c r="B14588" s="42"/>
      <c r="C14588" s="2"/>
      <c r="E14588" s="2"/>
    </row>
    <row r="14589" spans="2:5" x14ac:dyDescent="0.35">
      <c r="B14589" s="42"/>
      <c r="C14589" s="2"/>
      <c r="E14589" s="2"/>
    </row>
    <row r="14590" spans="2:5" x14ac:dyDescent="0.35">
      <c r="B14590" s="42"/>
      <c r="C14590" s="2"/>
      <c r="E14590" s="2"/>
    </row>
    <row r="14591" spans="2:5" x14ac:dyDescent="0.35">
      <c r="B14591" s="42"/>
      <c r="C14591" s="2"/>
      <c r="E14591" s="2"/>
    </row>
    <row r="14592" spans="2:5" x14ac:dyDescent="0.35">
      <c r="B14592" s="42"/>
      <c r="C14592" s="2"/>
      <c r="E14592" s="2"/>
    </row>
    <row r="14593" spans="2:5" x14ac:dyDescent="0.35">
      <c r="B14593" s="42"/>
      <c r="C14593" s="2"/>
      <c r="E14593" s="2"/>
    </row>
    <row r="14594" spans="2:5" x14ac:dyDescent="0.35">
      <c r="B14594" s="42"/>
      <c r="C14594" s="2"/>
      <c r="E14594" s="2"/>
    </row>
    <row r="14595" spans="2:5" x14ac:dyDescent="0.35">
      <c r="B14595" s="42"/>
      <c r="C14595" s="2"/>
      <c r="E14595" s="2"/>
    </row>
    <row r="14596" spans="2:5" x14ac:dyDescent="0.35">
      <c r="B14596" s="42"/>
      <c r="C14596" s="2"/>
      <c r="E14596" s="2"/>
    </row>
    <row r="14597" spans="2:5" x14ac:dyDescent="0.35">
      <c r="B14597" s="42"/>
      <c r="C14597" s="2"/>
      <c r="E14597" s="2"/>
    </row>
    <row r="14598" spans="2:5" x14ac:dyDescent="0.35">
      <c r="B14598" s="42"/>
      <c r="C14598" s="2"/>
      <c r="E14598" s="2"/>
    </row>
    <row r="14599" spans="2:5" x14ac:dyDescent="0.35">
      <c r="B14599" s="42"/>
      <c r="C14599" s="2"/>
      <c r="E14599" s="2"/>
    </row>
    <row r="14600" spans="2:5" x14ac:dyDescent="0.35">
      <c r="B14600" s="42"/>
      <c r="C14600" s="2"/>
      <c r="E14600" s="2"/>
    </row>
    <row r="14601" spans="2:5" x14ac:dyDescent="0.35">
      <c r="B14601" s="42"/>
      <c r="C14601" s="2"/>
      <c r="E14601" s="2"/>
    </row>
    <row r="14602" spans="2:5" x14ac:dyDescent="0.35">
      <c r="B14602" s="42"/>
      <c r="C14602" s="2"/>
      <c r="E14602" s="2"/>
    </row>
    <row r="14603" spans="2:5" x14ac:dyDescent="0.35">
      <c r="B14603" s="42"/>
      <c r="C14603" s="2"/>
      <c r="E14603" s="2"/>
    </row>
    <row r="14604" spans="2:5" x14ac:dyDescent="0.35">
      <c r="B14604" s="42"/>
      <c r="C14604" s="2"/>
      <c r="E14604" s="2"/>
    </row>
    <row r="14605" spans="2:5" x14ac:dyDescent="0.35">
      <c r="B14605" s="42"/>
      <c r="C14605" s="2"/>
      <c r="E14605" s="2"/>
    </row>
    <row r="14606" spans="2:5" x14ac:dyDescent="0.35">
      <c r="B14606" s="42"/>
      <c r="C14606" s="2"/>
      <c r="E14606" s="2"/>
    </row>
    <row r="14607" spans="2:5" x14ac:dyDescent="0.35">
      <c r="B14607" s="42"/>
      <c r="C14607" s="2"/>
      <c r="E14607" s="2"/>
    </row>
    <row r="14608" spans="2:5" x14ac:dyDescent="0.35">
      <c r="B14608" s="42"/>
      <c r="C14608" s="2"/>
      <c r="E14608" s="2"/>
    </row>
    <row r="14609" spans="2:5" x14ac:dyDescent="0.35">
      <c r="B14609" s="42"/>
      <c r="C14609" s="2"/>
      <c r="E14609" s="2"/>
    </row>
    <row r="14610" spans="2:5" x14ac:dyDescent="0.35">
      <c r="B14610" s="42"/>
      <c r="C14610" s="2"/>
      <c r="E14610" s="2"/>
    </row>
    <row r="14611" spans="2:5" x14ac:dyDescent="0.35">
      <c r="B14611" s="42"/>
      <c r="C14611" s="2"/>
      <c r="E14611" s="2"/>
    </row>
    <row r="14612" spans="2:5" x14ac:dyDescent="0.35">
      <c r="B14612" s="42"/>
      <c r="C14612" s="2"/>
      <c r="E14612" s="2"/>
    </row>
    <row r="14613" spans="2:5" x14ac:dyDescent="0.35">
      <c r="B14613" s="42"/>
      <c r="C14613" s="2"/>
      <c r="E14613" s="2"/>
    </row>
    <row r="14614" spans="2:5" x14ac:dyDescent="0.35">
      <c r="B14614" s="42"/>
      <c r="C14614" s="2"/>
      <c r="E14614" s="2"/>
    </row>
    <row r="14615" spans="2:5" x14ac:dyDescent="0.35">
      <c r="B14615" s="42"/>
      <c r="C14615" s="2"/>
      <c r="E14615" s="2"/>
    </row>
    <row r="14616" spans="2:5" x14ac:dyDescent="0.35">
      <c r="B14616" s="42"/>
      <c r="C14616" s="2"/>
      <c r="E14616" s="2"/>
    </row>
    <row r="14617" spans="2:5" x14ac:dyDescent="0.35">
      <c r="B14617" s="42"/>
      <c r="C14617" s="2"/>
      <c r="E14617" s="2"/>
    </row>
    <row r="14618" spans="2:5" x14ac:dyDescent="0.35">
      <c r="B14618" s="42"/>
      <c r="C14618" s="2"/>
      <c r="E14618" s="2"/>
    </row>
    <row r="14619" spans="2:5" x14ac:dyDescent="0.35">
      <c r="B14619" s="42"/>
      <c r="C14619" s="2"/>
      <c r="E14619" s="2"/>
    </row>
    <row r="14620" spans="2:5" x14ac:dyDescent="0.35">
      <c r="B14620" s="42"/>
      <c r="C14620" s="2"/>
      <c r="E14620" s="2"/>
    </row>
    <row r="14621" spans="2:5" x14ac:dyDescent="0.35">
      <c r="B14621" s="42"/>
      <c r="C14621" s="2"/>
      <c r="E14621" s="2"/>
    </row>
    <row r="14622" spans="2:5" x14ac:dyDescent="0.35">
      <c r="B14622" s="42"/>
      <c r="C14622" s="2"/>
      <c r="E14622" s="2"/>
    </row>
    <row r="14623" spans="2:5" x14ac:dyDescent="0.35">
      <c r="B14623" s="42"/>
      <c r="C14623" s="2"/>
      <c r="E14623" s="2"/>
    </row>
    <row r="14624" spans="2:5" x14ac:dyDescent="0.35">
      <c r="B14624" s="42"/>
      <c r="C14624" s="2"/>
      <c r="E14624" s="2"/>
    </row>
    <row r="14625" spans="2:5" x14ac:dyDescent="0.35">
      <c r="B14625" s="42"/>
      <c r="C14625" s="2"/>
      <c r="E14625" s="2"/>
    </row>
    <row r="14626" spans="2:5" x14ac:dyDescent="0.35">
      <c r="B14626" s="42"/>
      <c r="C14626" s="2"/>
      <c r="E14626" s="2"/>
    </row>
    <row r="14627" spans="2:5" x14ac:dyDescent="0.35">
      <c r="B14627" s="42"/>
      <c r="C14627" s="2"/>
      <c r="E14627" s="2"/>
    </row>
    <row r="14628" spans="2:5" x14ac:dyDescent="0.35">
      <c r="B14628" s="42"/>
      <c r="C14628" s="2"/>
      <c r="E14628" s="2"/>
    </row>
    <row r="14629" spans="2:5" x14ac:dyDescent="0.35">
      <c r="B14629" s="42"/>
      <c r="C14629" s="2"/>
      <c r="E14629" s="2"/>
    </row>
    <row r="14630" spans="2:5" x14ac:dyDescent="0.35">
      <c r="B14630" s="42"/>
      <c r="C14630" s="2"/>
      <c r="E14630" s="2"/>
    </row>
    <row r="14631" spans="2:5" x14ac:dyDescent="0.35">
      <c r="B14631" s="42"/>
      <c r="C14631" s="2"/>
      <c r="E14631" s="2"/>
    </row>
    <row r="14632" spans="2:5" x14ac:dyDescent="0.35">
      <c r="B14632" s="42"/>
      <c r="C14632" s="2"/>
      <c r="E14632" s="2"/>
    </row>
    <row r="14633" spans="2:5" x14ac:dyDescent="0.35">
      <c r="B14633" s="42"/>
      <c r="C14633" s="2"/>
      <c r="E14633" s="2"/>
    </row>
    <row r="14634" spans="2:5" x14ac:dyDescent="0.35">
      <c r="B14634" s="42"/>
      <c r="C14634" s="2"/>
      <c r="E14634" s="2"/>
    </row>
    <row r="14635" spans="2:5" x14ac:dyDescent="0.35">
      <c r="B14635" s="42"/>
      <c r="C14635" s="2"/>
      <c r="E14635" s="2"/>
    </row>
    <row r="14636" spans="2:5" x14ac:dyDescent="0.35">
      <c r="B14636" s="42"/>
      <c r="C14636" s="2"/>
      <c r="E14636" s="2"/>
    </row>
    <row r="14637" spans="2:5" x14ac:dyDescent="0.35">
      <c r="B14637" s="42"/>
      <c r="C14637" s="2"/>
      <c r="E14637" s="2"/>
    </row>
    <row r="14638" spans="2:5" x14ac:dyDescent="0.35">
      <c r="B14638" s="42"/>
      <c r="C14638" s="2"/>
      <c r="E14638" s="2"/>
    </row>
    <row r="14639" spans="2:5" x14ac:dyDescent="0.35">
      <c r="B14639" s="42"/>
      <c r="C14639" s="2"/>
      <c r="E14639" s="2"/>
    </row>
    <row r="14640" spans="2:5" x14ac:dyDescent="0.35">
      <c r="B14640" s="42"/>
      <c r="C14640" s="2"/>
      <c r="E14640" s="2"/>
    </row>
    <row r="14641" spans="2:5" x14ac:dyDescent="0.35">
      <c r="B14641" s="42"/>
      <c r="C14641" s="2"/>
      <c r="E14641" s="2"/>
    </row>
    <row r="14642" spans="2:5" x14ac:dyDescent="0.35">
      <c r="B14642" s="42"/>
      <c r="C14642" s="2"/>
      <c r="E14642" s="2"/>
    </row>
    <row r="14643" spans="2:5" x14ac:dyDescent="0.35">
      <c r="B14643" s="42"/>
      <c r="C14643" s="2"/>
      <c r="E14643" s="2"/>
    </row>
    <row r="14644" spans="2:5" x14ac:dyDescent="0.35">
      <c r="B14644" s="42"/>
      <c r="C14644" s="2"/>
      <c r="E14644" s="2"/>
    </row>
    <row r="14645" spans="2:5" x14ac:dyDescent="0.35">
      <c r="B14645" s="42"/>
      <c r="C14645" s="2"/>
      <c r="E14645" s="2"/>
    </row>
    <row r="14646" spans="2:5" x14ac:dyDescent="0.35">
      <c r="B14646" s="42"/>
      <c r="C14646" s="2"/>
      <c r="E14646" s="2"/>
    </row>
    <row r="14647" spans="2:5" x14ac:dyDescent="0.35">
      <c r="B14647" s="42"/>
      <c r="C14647" s="2"/>
      <c r="E14647" s="2"/>
    </row>
    <row r="14648" spans="2:5" x14ac:dyDescent="0.35">
      <c r="B14648" s="42"/>
      <c r="C14648" s="2"/>
      <c r="E14648" s="2"/>
    </row>
    <row r="14649" spans="2:5" x14ac:dyDescent="0.35">
      <c r="B14649" s="42"/>
      <c r="C14649" s="2"/>
      <c r="E14649" s="2"/>
    </row>
    <row r="14650" spans="2:5" x14ac:dyDescent="0.35">
      <c r="B14650" s="42"/>
      <c r="C14650" s="2"/>
      <c r="E14650" s="2"/>
    </row>
    <row r="14651" spans="2:5" x14ac:dyDescent="0.35">
      <c r="B14651" s="42"/>
      <c r="C14651" s="2"/>
      <c r="E14651" s="2"/>
    </row>
    <row r="14652" spans="2:5" x14ac:dyDescent="0.35">
      <c r="B14652" s="42"/>
      <c r="C14652" s="2"/>
      <c r="E14652" s="2"/>
    </row>
    <row r="14653" spans="2:5" x14ac:dyDescent="0.35">
      <c r="B14653" s="42"/>
      <c r="C14653" s="2"/>
      <c r="E14653" s="2"/>
    </row>
    <row r="14654" spans="2:5" x14ac:dyDescent="0.35">
      <c r="B14654" s="42"/>
      <c r="C14654" s="2"/>
      <c r="E14654" s="2"/>
    </row>
    <row r="14655" spans="2:5" x14ac:dyDescent="0.35">
      <c r="B14655" s="42"/>
      <c r="C14655" s="2"/>
      <c r="E14655" s="2"/>
    </row>
    <row r="14656" spans="2:5" x14ac:dyDescent="0.35">
      <c r="B14656" s="42"/>
      <c r="C14656" s="2"/>
      <c r="E14656" s="2"/>
    </row>
    <row r="14657" spans="2:5" x14ac:dyDescent="0.35">
      <c r="B14657" s="42"/>
      <c r="C14657" s="2"/>
      <c r="E14657" s="2"/>
    </row>
    <row r="14658" spans="2:5" x14ac:dyDescent="0.35">
      <c r="B14658" s="42"/>
      <c r="C14658" s="2"/>
      <c r="E14658" s="2"/>
    </row>
    <row r="14659" spans="2:5" x14ac:dyDescent="0.35">
      <c r="B14659" s="42"/>
      <c r="C14659" s="2"/>
      <c r="E14659" s="2"/>
    </row>
    <row r="14660" spans="2:5" x14ac:dyDescent="0.35">
      <c r="B14660" s="42"/>
      <c r="C14660" s="2"/>
      <c r="E14660" s="2"/>
    </row>
    <row r="14661" spans="2:5" x14ac:dyDescent="0.35">
      <c r="B14661" s="42"/>
      <c r="C14661" s="2"/>
      <c r="E14661" s="2"/>
    </row>
    <row r="14662" spans="2:5" x14ac:dyDescent="0.35">
      <c r="B14662" s="42"/>
      <c r="C14662" s="2"/>
      <c r="E14662" s="2"/>
    </row>
    <row r="14663" spans="2:5" x14ac:dyDescent="0.35">
      <c r="B14663" s="42"/>
      <c r="C14663" s="2"/>
      <c r="E14663" s="2"/>
    </row>
    <row r="14664" spans="2:5" x14ac:dyDescent="0.35">
      <c r="B14664" s="42"/>
      <c r="C14664" s="2"/>
      <c r="E14664" s="2"/>
    </row>
    <row r="14665" spans="2:5" x14ac:dyDescent="0.35">
      <c r="B14665" s="42"/>
      <c r="C14665" s="2"/>
      <c r="E14665" s="2"/>
    </row>
    <row r="14666" spans="2:5" x14ac:dyDescent="0.35">
      <c r="B14666" s="42"/>
      <c r="C14666" s="2"/>
      <c r="E14666" s="2"/>
    </row>
    <row r="14667" spans="2:5" x14ac:dyDescent="0.35">
      <c r="B14667" s="42"/>
      <c r="C14667" s="2"/>
      <c r="E14667" s="2"/>
    </row>
    <row r="14668" spans="2:5" x14ac:dyDescent="0.35">
      <c r="B14668" s="42"/>
      <c r="C14668" s="2"/>
      <c r="E14668" s="2"/>
    </row>
    <row r="14669" spans="2:5" x14ac:dyDescent="0.35">
      <c r="B14669" s="42"/>
      <c r="C14669" s="2"/>
      <c r="E14669" s="2"/>
    </row>
    <row r="14670" spans="2:5" x14ac:dyDescent="0.35">
      <c r="B14670" s="42"/>
      <c r="C14670" s="2"/>
      <c r="E14670" s="2"/>
    </row>
    <row r="14671" spans="2:5" x14ac:dyDescent="0.35">
      <c r="B14671" s="42"/>
      <c r="C14671" s="2"/>
      <c r="E14671" s="2"/>
    </row>
    <row r="14672" spans="2:5" x14ac:dyDescent="0.35">
      <c r="B14672" s="42"/>
      <c r="C14672" s="2"/>
      <c r="E14672" s="2"/>
    </row>
    <row r="14673" spans="2:5" x14ac:dyDescent="0.35">
      <c r="B14673" s="42"/>
      <c r="C14673" s="2"/>
      <c r="E14673" s="2"/>
    </row>
    <row r="14674" spans="2:5" x14ac:dyDescent="0.35">
      <c r="B14674" s="42"/>
      <c r="C14674" s="2"/>
      <c r="E14674" s="2"/>
    </row>
    <row r="14675" spans="2:5" x14ac:dyDescent="0.35">
      <c r="B14675" s="42"/>
      <c r="C14675" s="2"/>
      <c r="E14675" s="2"/>
    </row>
    <row r="14676" spans="2:5" x14ac:dyDescent="0.35">
      <c r="B14676" s="42"/>
      <c r="C14676" s="2"/>
      <c r="E14676" s="2"/>
    </row>
    <row r="14677" spans="2:5" x14ac:dyDescent="0.35">
      <c r="B14677" s="42"/>
      <c r="C14677" s="2"/>
      <c r="E14677" s="2"/>
    </row>
    <row r="14678" spans="2:5" x14ac:dyDescent="0.35">
      <c r="B14678" s="42"/>
      <c r="C14678" s="2"/>
      <c r="E14678" s="2"/>
    </row>
    <row r="14679" spans="2:5" x14ac:dyDescent="0.35">
      <c r="B14679" s="42"/>
      <c r="C14679" s="2"/>
      <c r="E14679" s="2"/>
    </row>
    <row r="14680" spans="2:5" x14ac:dyDescent="0.35">
      <c r="B14680" s="42"/>
      <c r="C14680" s="2"/>
      <c r="E14680" s="2"/>
    </row>
    <row r="14681" spans="2:5" x14ac:dyDescent="0.35">
      <c r="B14681" s="42"/>
      <c r="C14681" s="2"/>
      <c r="E14681" s="2"/>
    </row>
    <row r="14682" spans="2:5" x14ac:dyDescent="0.35">
      <c r="B14682" s="42"/>
      <c r="C14682" s="2"/>
      <c r="E14682" s="2"/>
    </row>
    <row r="14683" spans="2:5" x14ac:dyDescent="0.35">
      <c r="B14683" s="42"/>
      <c r="C14683" s="2"/>
      <c r="E14683" s="2"/>
    </row>
    <row r="14684" spans="2:5" x14ac:dyDescent="0.35">
      <c r="B14684" s="42"/>
      <c r="C14684" s="2"/>
      <c r="E14684" s="2"/>
    </row>
    <row r="14685" spans="2:5" x14ac:dyDescent="0.35">
      <c r="B14685" s="42"/>
      <c r="C14685" s="2"/>
      <c r="E14685" s="2"/>
    </row>
    <row r="14686" spans="2:5" x14ac:dyDescent="0.35">
      <c r="B14686" s="42"/>
      <c r="C14686" s="2"/>
      <c r="E14686" s="2"/>
    </row>
    <row r="14687" spans="2:5" x14ac:dyDescent="0.35">
      <c r="B14687" s="42"/>
      <c r="C14687" s="2"/>
      <c r="E14687" s="2"/>
    </row>
    <row r="14688" spans="2:5" x14ac:dyDescent="0.35">
      <c r="B14688" s="42"/>
      <c r="C14688" s="2"/>
      <c r="E14688" s="2"/>
    </row>
    <row r="14689" spans="2:5" x14ac:dyDescent="0.35">
      <c r="B14689" s="42"/>
      <c r="C14689" s="2"/>
      <c r="E14689" s="2"/>
    </row>
    <row r="14690" spans="2:5" x14ac:dyDescent="0.35">
      <c r="B14690" s="42"/>
      <c r="C14690" s="2"/>
      <c r="E14690" s="2"/>
    </row>
    <row r="14691" spans="2:5" x14ac:dyDescent="0.35">
      <c r="B14691" s="42"/>
      <c r="C14691" s="2"/>
      <c r="E14691" s="2"/>
    </row>
    <row r="14692" spans="2:5" x14ac:dyDescent="0.35">
      <c r="B14692" s="42"/>
      <c r="C14692" s="2"/>
      <c r="E14692" s="2"/>
    </row>
    <row r="14693" spans="2:5" x14ac:dyDescent="0.35">
      <c r="B14693" s="42"/>
      <c r="C14693" s="2"/>
      <c r="E14693" s="2"/>
    </row>
    <row r="14694" spans="2:5" x14ac:dyDescent="0.35">
      <c r="B14694" s="42"/>
      <c r="C14694" s="2"/>
      <c r="E14694" s="2"/>
    </row>
    <row r="14695" spans="2:5" x14ac:dyDescent="0.35">
      <c r="B14695" s="42"/>
      <c r="C14695" s="2"/>
      <c r="E14695" s="2"/>
    </row>
    <row r="14696" spans="2:5" x14ac:dyDescent="0.35">
      <c r="B14696" s="42"/>
      <c r="C14696" s="2"/>
      <c r="E14696" s="2"/>
    </row>
    <row r="14697" spans="2:5" x14ac:dyDescent="0.35">
      <c r="B14697" s="42"/>
      <c r="C14697" s="2"/>
      <c r="E14697" s="2"/>
    </row>
    <row r="14698" spans="2:5" x14ac:dyDescent="0.35">
      <c r="B14698" s="42"/>
      <c r="C14698" s="2"/>
      <c r="E14698" s="2"/>
    </row>
    <row r="14699" spans="2:5" x14ac:dyDescent="0.35">
      <c r="B14699" s="42"/>
      <c r="C14699" s="2"/>
      <c r="E14699" s="2"/>
    </row>
    <row r="14700" spans="2:5" x14ac:dyDescent="0.35">
      <c r="B14700" s="42"/>
      <c r="C14700" s="2"/>
      <c r="E14700" s="2"/>
    </row>
    <row r="14701" spans="2:5" x14ac:dyDescent="0.35">
      <c r="B14701" s="42"/>
      <c r="C14701" s="2"/>
      <c r="E14701" s="2"/>
    </row>
    <row r="14702" spans="2:5" x14ac:dyDescent="0.35">
      <c r="B14702" s="42"/>
      <c r="C14702" s="2"/>
      <c r="E14702" s="2"/>
    </row>
    <row r="14703" spans="2:5" x14ac:dyDescent="0.35">
      <c r="B14703" s="42"/>
      <c r="C14703" s="2"/>
      <c r="E14703" s="2"/>
    </row>
    <row r="14704" spans="2:5" x14ac:dyDescent="0.35">
      <c r="B14704" s="42"/>
      <c r="C14704" s="2"/>
      <c r="E14704" s="2"/>
    </row>
    <row r="14705" spans="2:5" x14ac:dyDescent="0.35">
      <c r="B14705" s="42"/>
      <c r="C14705" s="2"/>
      <c r="E14705" s="2"/>
    </row>
    <row r="14706" spans="2:5" x14ac:dyDescent="0.35">
      <c r="B14706" s="42"/>
      <c r="C14706" s="2"/>
      <c r="E14706" s="2"/>
    </row>
    <row r="14707" spans="2:5" x14ac:dyDescent="0.35">
      <c r="B14707" s="42"/>
      <c r="C14707" s="2"/>
      <c r="E14707" s="2"/>
    </row>
    <row r="14708" spans="2:5" x14ac:dyDescent="0.35">
      <c r="B14708" s="42"/>
      <c r="C14708" s="2"/>
      <c r="E14708" s="2"/>
    </row>
    <row r="14709" spans="2:5" x14ac:dyDescent="0.35">
      <c r="B14709" s="42"/>
      <c r="C14709" s="2"/>
      <c r="E14709" s="2"/>
    </row>
    <row r="14710" spans="2:5" x14ac:dyDescent="0.35">
      <c r="B14710" s="42"/>
      <c r="C14710" s="2"/>
      <c r="E14710" s="2"/>
    </row>
    <row r="14711" spans="2:5" x14ac:dyDescent="0.35">
      <c r="B14711" s="42"/>
      <c r="C14711" s="2"/>
      <c r="E14711" s="2"/>
    </row>
    <row r="14712" spans="2:5" x14ac:dyDescent="0.35">
      <c r="B14712" s="42"/>
      <c r="C14712" s="2"/>
      <c r="E14712" s="2"/>
    </row>
    <row r="14713" spans="2:5" x14ac:dyDescent="0.35">
      <c r="B14713" s="42"/>
      <c r="C14713" s="2"/>
      <c r="E14713" s="2"/>
    </row>
    <row r="14714" spans="2:5" x14ac:dyDescent="0.35">
      <c r="B14714" s="42"/>
      <c r="C14714" s="2"/>
      <c r="E14714" s="2"/>
    </row>
    <row r="14715" spans="2:5" x14ac:dyDescent="0.35">
      <c r="B14715" s="42"/>
      <c r="C14715" s="2"/>
      <c r="E14715" s="2"/>
    </row>
    <row r="14716" spans="2:5" x14ac:dyDescent="0.35">
      <c r="B14716" s="42"/>
      <c r="C14716" s="2"/>
      <c r="E14716" s="2"/>
    </row>
    <row r="14717" spans="2:5" x14ac:dyDescent="0.35">
      <c r="B14717" s="42"/>
      <c r="C14717" s="2"/>
      <c r="E14717" s="2"/>
    </row>
    <row r="14718" spans="2:5" x14ac:dyDescent="0.35">
      <c r="B14718" s="42"/>
      <c r="C14718" s="2"/>
      <c r="E14718" s="2"/>
    </row>
    <row r="14719" spans="2:5" x14ac:dyDescent="0.35">
      <c r="B14719" s="42"/>
      <c r="C14719" s="2"/>
      <c r="E14719" s="2"/>
    </row>
    <row r="14720" spans="2:5" x14ac:dyDescent="0.35">
      <c r="B14720" s="42"/>
      <c r="C14720" s="2"/>
      <c r="E14720" s="2"/>
    </row>
    <row r="14721" spans="2:5" x14ac:dyDescent="0.35">
      <c r="B14721" s="42"/>
      <c r="C14721" s="2"/>
      <c r="E14721" s="2"/>
    </row>
    <row r="14722" spans="2:5" x14ac:dyDescent="0.35">
      <c r="B14722" s="42"/>
      <c r="C14722" s="2"/>
      <c r="E14722" s="2"/>
    </row>
    <row r="14723" spans="2:5" x14ac:dyDescent="0.35">
      <c r="B14723" s="42"/>
      <c r="C14723" s="2"/>
      <c r="E14723" s="2"/>
    </row>
    <row r="14724" spans="2:5" x14ac:dyDescent="0.35">
      <c r="B14724" s="42"/>
      <c r="C14724" s="2"/>
      <c r="E14724" s="2"/>
    </row>
    <row r="14725" spans="2:5" x14ac:dyDescent="0.35">
      <c r="B14725" s="42"/>
      <c r="C14725" s="2"/>
      <c r="E14725" s="2"/>
    </row>
    <row r="14726" spans="2:5" x14ac:dyDescent="0.35">
      <c r="B14726" s="42"/>
      <c r="C14726" s="2"/>
      <c r="E14726" s="2"/>
    </row>
    <row r="14727" spans="2:5" x14ac:dyDescent="0.35">
      <c r="B14727" s="42"/>
      <c r="C14727" s="2"/>
      <c r="E14727" s="2"/>
    </row>
    <row r="14728" spans="2:5" x14ac:dyDescent="0.35">
      <c r="B14728" s="42"/>
      <c r="C14728" s="2"/>
      <c r="E14728" s="2"/>
    </row>
    <row r="14729" spans="2:5" x14ac:dyDescent="0.35">
      <c r="B14729" s="42"/>
      <c r="C14729" s="2"/>
      <c r="E14729" s="2"/>
    </row>
    <row r="14730" spans="2:5" x14ac:dyDescent="0.35">
      <c r="B14730" s="42"/>
      <c r="C14730" s="2"/>
      <c r="E14730" s="2"/>
    </row>
    <row r="14731" spans="2:5" x14ac:dyDescent="0.35">
      <c r="B14731" s="42"/>
      <c r="C14731" s="2"/>
      <c r="E14731" s="2"/>
    </row>
    <row r="14732" spans="2:5" x14ac:dyDescent="0.35">
      <c r="B14732" s="42"/>
      <c r="C14732" s="2"/>
      <c r="E14732" s="2"/>
    </row>
    <row r="14733" spans="2:5" x14ac:dyDescent="0.35">
      <c r="B14733" s="42"/>
      <c r="C14733" s="2"/>
      <c r="E14733" s="2"/>
    </row>
    <row r="14734" spans="2:5" x14ac:dyDescent="0.35">
      <c r="B14734" s="42"/>
      <c r="C14734" s="2"/>
      <c r="E14734" s="2"/>
    </row>
    <row r="14735" spans="2:5" x14ac:dyDescent="0.35">
      <c r="B14735" s="42"/>
      <c r="C14735" s="2"/>
      <c r="E14735" s="2"/>
    </row>
    <row r="14736" spans="2:5" x14ac:dyDescent="0.35">
      <c r="B14736" s="42"/>
      <c r="C14736" s="2"/>
      <c r="E14736" s="2"/>
    </row>
    <row r="14737" spans="2:5" x14ac:dyDescent="0.35">
      <c r="B14737" s="42"/>
      <c r="C14737" s="2"/>
      <c r="E14737" s="2"/>
    </row>
    <row r="14738" spans="2:5" x14ac:dyDescent="0.35">
      <c r="B14738" s="42"/>
      <c r="C14738" s="2"/>
      <c r="E14738" s="2"/>
    </row>
    <row r="14739" spans="2:5" x14ac:dyDescent="0.35">
      <c r="B14739" s="42"/>
      <c r="C14739" s="2"/>
      <c r="E14739" s="2"/>
    </row>
    <row r="14740" spans="2:5" x14ac:dyDescent="0.35">
      <c r="B14740" s="42"/>
      <c r="C14740" s="2"/>
      <c r="E14740" s="2"/>
    </row>
    <row r="14741" spans="2:5" x14ac:dyDescent="0.35">
      <c r="B14741" s="42"/>
      <c r="C14741" s="2"/>
      <c r="E14741" s="2"/>
    </row>
    <row r="14742" spans="2:5" x14ac:dyDescent="0.35">
      <c r="B14742" s="42"/>
      <c r="C14742" s="2"/>
      <c r="E14742" s="2"/>
    </row>
    <row r="14743" spans="2:5" x14ac:dyDescent="0.35">
      <c r="B14743" s="42"/>
      <c r="C14743" s="2"/>
      <c r="E14743" s="2"/>
    </row>
    <row r="14744" spans="2:5" x14ac:dyDescent="0.35">
      <c r="B14744" s="42"/>
      <c r="C14744" s="2"/>
      <c r="E14744" s="2"/>
    </row>
    <row r="14745" spans="2:5" x14ac:dyDescent="0.35">
      <c r="B14745" s="42"/>
      <c r="C14745" s="2"/>
      <c r="E14745" s="2"/>
    </row>
    <row r="14746" spans="2:5" x14ac:dyDescent="0.35">
      <c r="B14746" s="42"/>
      <c r="C14746" s="2"/>
      <c r="E14746" s="2"/>
    </row>
    <row r="14747" spans="2:5" x14ac:dyDescent="0.35">
      <c r="B14747" s="42"/>
      <c r="C14747" s="2"/>
      <c r="E14747" s="2"/>
    </row>
    <row r="14748" spans="2:5" x14ac:dyDescent="0.35">
      <c r="B14748" s="42"/>
      <c r="C14748" s="2"/>
      <c r="E14748" s="2"/>
    </row>
    <row r="14749" spans="2:5" x14ac:dyDescent="0.35">
      <c r="B14749" s="42"/>
      <c r="C14749" s="2"/>
      <c r="E14749" s="2"/>
    </row>
    <row r="14750" spans="2:5" x14ac:dyDescent="0.35">
      <c r="B14750" s="42"/>
      <c r="C14750" s="2"/>
      <c r="E14750" s="2"/>
    </row>
    <row r="14751" spans="2:5" x14ac:dyDescent="0.35">
      <c r="B14751" s="42"/>
      <c r="C14751" s="2"/>
      <c r="E14751" s="2"/>
    </row>
    <row r="14752" spans="2:5" x14ac:dyDescent="0.35">
      <c r="B14752" s="42"/>
      <c r="C14752" s="2"/>
      <c r="E14752" s="2"/>
    </row>
    <row r="14753" spans="2:5" x14ac:dyDescent="0.35">
      <c r="B14753" s="42"/>
      <c r="C14753" s="2"/>
      <c r="E14753" s="2"/>
    </row>
    <row r="14754" spans="2:5" x14ac:dyDescent="0.35">
      <c r="B14754" s="42"/>
      <c r="C14754" s="2"/>
      <c r="E14754" s="2"/>
    </row>
    <row r="14755" spans="2:5" x14ac:dyDescent="0.35">
      <c r="B14755" s="42"/>
      <c r="C14755" s="2"/>
      <c r="E14755" s="2"/>
    </row>
    <row r="14756" spans="2:5" x14ac:dyDescent="0.35">
      <c r="B14756" s="42"/>
      <c r="C14756" s="2"/>
      <c r="E14756" s="2"/>
    </row>
    <row r="14757" spans="2:5" x14ac:dyDescent="0.35">
      <c r="B14757" s="42"/>
      <c r="C14757" s="2"/>
      <c r="E14757" s="2"/>
    </row>
    <row r="14758" spans="2:5" x14ac:dyDescent="0.35">
      <c r="B14758" s="42"/>
      <c r="C14758" s="2"/>
      <c r="E14758" s="2"/>
    </row>
    <row r="14759" spans="2:5" x14ac:dyDescent="0.35">
      <c r="B14759" s="42"/>
      <c r="C14759" s="2"/>
      <c r="E14759" s="2"/>
    </row>
    <row r="14760" spans="2:5" x14ac:dyDescent="0.35">
      <c r="B14760" s="42"/>
      <c r="C14760" s="2"/>
      <c r="E14760" s="2"/>
    </row>
    <row r="14761" spans="2:5" x14ac:dyDescent="0.35">
      <c r="B14761" s="42"/>
      <c r="C14761" s="2"/>
      <c r="E14761" s="2"/>
    </row>
    <row r="14762" spans="2:5" x14ac:dyDescent="0.35">
      <c r="B14762" s="42"/>
      <c r="C14762" s="2"/>
      <c r="E14762" s="2"/>
    </row>
    <row r="14763" spans="2:5" x14ac:dyDescent="0.35">
      <c r="B14763" s="42"/>
      <c r="C14763" s="2"/>
      <c r="E14763" s="2"/>
    </row>
    <row r="14764" spans="2:5" x14ac:dyDescent="0.35">
      <c r="B14764" s="42"/>
      <c r="C14764" s="2"/>
      <c r="E14764" s="2"/>
    </row>
    <row r="14765" spans="2:5" x14ac:dyDescent="0.35">
      <c r="B14765" s="42"/>
      <c r="C14765" s="2"/>
      <c r="E14765" s="2"/>
    </row>
    <row r="14766" spans="2:5" x14ac:dyDescent="0.35">
      <c r="B14766" s="42"/>
      <c r="C14766" s="2"/>
      <c r="E14766" s="2"/>
    </row>
    <row r="14767" spans="2:5" x14ac:dyDescent="0.35">
      <c r="B14767" s="42"/>
      <c r="C14767" s="2"/>
      <c r="E14767" s="2"/>
    </row>
    <row r="14768" spans="2:5" x14ac:dyDescent="0.35">
      <c r="B14768" s="42"/>
      <c r="C14768" s="2"/>
      <c r="E14768" s="2"/>
    </row>
    <row r="14769" spans="2:5" x14ac:dyDescent="0.35">
      <c r="B14769" s="42"/>
      <c r="C14769" s="2"/>
      <c r="E14769" s="2"/>
    </row>
    <row r="14770" spans="2:5" x14ac:dyDescent="0.35">
      <c r="B14770" s="42"/>
      <c r="C14770" s="2"/>
      <c r="E14770" s="2"/>
    </row>
    <row r="14771" spans="2:5" x14ac:dyDescent="0.35">
      <c r="B14771" s="42"/>
      <c r="C14771" s="2"/>
      <c r="E14771" s="2"/>
    </row>
    <row r="14772" spans="2:5" x14ac:dyDescent="0.35">
      <c r="B14772" s="42"/>
      <c r="C14772" s="2"/>
      <c r="E14772" s="2"/>
    </row>
    <row r="14773" spans="2:5" x14ac:dyDescent="0.35">
      <c r="B14773" s="42"/>
      <c r="C14773" s="2"/>
      <c r="E14773" s="2"/>
    </row>
    <row r="14774" spans="2:5" x14ac:dyDescent="0.35">
      <c r="B14774" s="42"/>
      <c r="C14774" s="2"/>
      <c r="E14774" s="2"/>
    </row>
    <row r="14775" spans="2:5" x14ac:dyDescent="0.35">
      <c r="B14775" s="42"/>
      <c r="C14775" s="2"/>
      <c r="E14775" s="2"/>
    </row>
    <row r="14776" spans="2:5" x14ac:dyDescent="0.35">
      <c r="B14776" s="42"/>
      <c r="C14776" s="2"/>
      <c r="E14776" s="2"/>
    </row>
    <row r="14777" spans="2:5" x14ac:dyDescent="0.35">
      <c r="B14777" s="42"/>
      <c r="C14777" s="2"/>
      <c r="E14777" s="2"/>
    </row>
    <row r="14778" spans="2:5" x14ac:dyDescent="0.35">
      <c r="B14778" s="42"/>
      <c r="C14778" s="2"/>
      <c r="E14778" s="2"/>
    </row>
    <row r="14779" spans="2:5" x14ac:dyDescent="0.35">
      <c r="B14779" s="42"/>
      <c r="C14779" s="2"/>
      <c r="E14779" s="2"/>
    </row>
    <row r="14780" spans="2:5" x14ac:dyDescent="0.35">
      <c r="B14780" s="42"/>
      <c r="C14780" s="2"/>
      <c r="E14780" s="2"/>
    </row>
    <row r="14781" spans="2:5" x14ac:dyDescent="0.35">
      <c r="B14781" s="42"/>
      <c r="C14781" s="2"/>
      <c r="E14781" s="2"/>
    </row>
    <row r="14782" spans="2:5" x14ac:dyDescent="0.35">
      <c r="B14782" s="42"/>
      <c r="C14782" s="2"/>
      <c r="E14782" s="2"/>
    </row>
    <row r="14783" spans="2:5" x14ac:dyDescent="0.35">
      <c r="B14783" s="42"/>
      <c r="C14783" s="2"/>
      <c r="E14783" s="2"/>
    </row>
    <row r="14784" spans="2:5" x14ac:dyDescent="0.35">
      <c r="B14784" s="42"/>
      <c r="C14784" s="2"/>
      <c r="E14784" s="2"/>
    </row>
    <row r="14785" spans="2:5" x14ac:dyDescent="0.35">
      <c r="B14785" s="42"/>
      <c r="C14785" s="2"/>
      <c r="E14785" s="2"/>
    </row>
    <row r="14786" spans="2:5" x14ac:dyDescent="0.35">
      <c r="B14786" s="42"/>
      <c r="C14786" s="2"/>
      <c r="E14786" s="2"/>
    </row>
    <row r="14787" spans="2:5" x14ac:dyDescent="0.35">
      <c r="B14787" s="42"/>
      <c r="C14787" s="2"/>
      <c r="E14787" s="2"/>
    </row>
    <row r="14788" spans="2:5" x14ac:dyDescent="0.35">
      <c r="B14788" s="42"/>
      <c r="C14788" s="2"/>
      <c r="E14788" s="2"/>
    </row>
    <row r="14789" spans="2:5" x14ac:dyDescent="0.35">
      <c r="B14789" s="42"/>
      <c r="C14789" s="2"/>
      <c r="E14789" s="2"/>
    </row>
    <row r="14790" spans="2:5" x14ac:dyDescent="0.35">
      <c r="B14790" s="42"/>
      <c r="C14790" s="2"/>
      <c r="E14790" s="2"/>
    </row>
    <row r="14791" spans="2:5" x14ac:dyDescent="0.35">
      <c r="B14791" s="42"/>
      <c r="C14791" s="2"/>
      <c r="E14791" s="2"/>
    </row>
    <row r="14792" spans="2:5" x14ac:dyDescent="0.35">
      <c r="B14792" s="42"/>
      <c r="C14792" s="2"/>
      <c r="E14792" s="2"/>
    </row>
    <row r="14793" spans="2:5" x14ac:dyDescent="0.35">
      <c r="B14793" s="42"/>
      <c r="C14793" s="2"/>
      <c r="E14793" s="2"/>
    </row>
    <row r="14794" spans="2:5" x14ac:dyDescent="0.35">
      <c r="B14794" s="42"/>
      <c r="C14794" s="2"/>
      <c r="E14794" s="2"/>
    </row>
    <row r="14795" spans="2:5" x14ac:dyDescent="0.35">
      <c r="B14795" s="42"/>
      <c r="C14795" s="2"/>
      <c r="E14795" s="2"/>
    </row>
    <row r="14796" spans="2:5" x14ac:dyDescent="0.35">
      <c r="B14796" s="42"/>
      <c r="C14796" s="2"/>
      <c r="E14796" s="2"/>
    </row>
    <row r="14797" spans="2:5" x14ac:dyDescent="0.35">
      <c r="B14797" s="42"/>
      <c r="C14797" s="2"/>
      <c r="E14797" s="2"/>
    </row>
    <row r="14798" spans="2:5" x14ac:dyDescent="0.35">
      <c r="B14798" s="42"/>
      <c r="C14798" s="2"/>
      <c r="E14798" s="2"/>
    </row>
    <row r="14799" spans="2:5" x14ac:dyDescent="0.35">
      <c r="B14799" s="42"/>
      <c r="C14799" s="2"/>
      <c r="E14799" s="2"/>
    </row>
    <row r="14800" spans="2:5" x14ac:dyDescent="0.35">
      <c r="B14800" s="42"/>
      <c r="C14800" s="2"/>
      <c r="E14800" s="2"/>
    </row>
    <row r="14801" spans="2:5" x14ac:dyDescent="0.35">
      <c r="B14801" s="42"/>
      <c r="C14801" s="2"/>
      <c r="E14801" s="2"/>
    </row>
    <row r="14802" spans="2:5" x14ac:dyDescent="0.35">
      <c r="B14802" s="42"/>
      <c r="C14802" s="2"/>
      <c r="E14802" s="2"/>
    </row>
    <row r="14803" spans="2:5" x14ac:dyDescent="0.35">
      <c r="B14803" s="42"/>
      <c r="C14803" s="2"/>
      <c r="E14803" s="2"/>
    </row>
    <row r="14804" spans="2:5" x14ac:dyDescent="0.35">
      <c r="B14804" s="42"/>
      <c r="C14804" s="2"/>
      <c r="E14804" s="2"/>
    </row>
    <row r="14805" spans="2:5" x14ac:dyDescent="0.35">
      <c r="B14805" s="42"/>
      <c r="C14805" s="2"/>
      <c r="E14805" s="2"/>
    </row>
    <row r="14806" spans="2:5" x14ac:dyDescent="0.35">
      <c r="B14806" s="42"/>
      <c r="C14806" s="2"/>
      <c r="E14806" s="2"/>
    </row>
    <row r="14807" spans="2:5" x14ac:dyDescent="0.35">
      <c r="B14807" s="42"/>
      <c r="C14807" s="2"/>
      <c r="E14807" s="2"/>
    </row>
    <row r="14808" spans="2:5" x14ac:dyDescent="0.35">
      <c r="B14808" s="42"/>
      <c r="C14808" s="2"/>
      <c r="E14808" s="2"/>
    </row>
    <row r="14809" spans="2:5" x14ac:dyDescent="0.35">
      <c r="B14809" s="42"/>
      <c r="C14809" s="2"/>
      <c r="E14809" s="2"/>
    </row>
    <row r="14810" spans="2:5" x14ac:dyDescent="0.35">
      <c r="B14810" s="42"/>
      <c r="C14810" s="2"/>
      <c r="E14810" s="2"/>
    </row>
    <row r="14811" spans="2:5" x14ac:dyDescent="0.35">
      <c r="B14811" s="42"/>
      <c r="C14811" s="2"/>
      <c r="E14811" s="2"/>
    </row>
    <row r="14812" spans="2:5" x14ac:dyDescent="0.35">
      <c r="B14812" s="42"/>
      <c r="C14812" s="2"/>
      <c r="E14812" s="2"/>
    </row>
    <row r="14813" spans="2:5" x14ac:dyDescent="0.35">
      <c r="B14813" s="42"/>
      <c r="C14813" s="2"/>
      <c r="E14813" s="2"/>
    </row>
    <row r="14814" spans="2:5" x14ac:dyDescent="0.35">
      <c r="B14814" s="42"/>
      <c r="C14814" s="2"/>
      <c r="E14814" s="2"/>
    </row>
    <row r="14815" spans="2:5" x14ac:dyDescent="0.35">
      <c r="B14815" s="42"/>
      <c r="C14815" s="2"/>
      <c r="E14815" s="2"/>
    </row>
    <row r="14816" spans="2:5" x14ac:dyDescent="0.35">
      <c r="B14816" s="42"/>
      <c r="C14816" s="2"/>
      <c r="E14816" s="2"/>
    </row>
    <row r="14817" spans="2:5" x14ac:dyDescent="0.35">
      <c r="B14817" s="42"/>
      <c r="C14817" s="2"/>
      <c r="E14817" s="2"/>
    </row>
    <row r="14818" spans="2:5" x14ac:dyDescent="0.35">
      <c r="B14818" s="42"/>
      <c r="C14818" s="2"/>
      <c r="E14818" s="2"/>
    </row>
    <row r="14819" spans="2:5" x14ac:dyDescent="0.35">
      <c r="B14819" s="42"/>
      <c r="C14819" s="2"/>
      <c r="E14819" s="2"/>
    </row>
    <row r="14820" spans="2:5" x14ac:dyDescent="0.35">
      <c r="B14820" s="42"/>
      <c r="C14820" s="2"/>
      <c r="E14820" s="2"/>
    </row>
    <row r="14821" spans="2:5" x14ac:dyDescent="0.35">
      <c r="B14821" s="42"/>
      <c r="C14821" s="2"/>
      <c r="E14821" s="2"/>
    </row>
    <row r="14822" spans="2:5" x14ac:dyDescent="0.35">
      <c r="B14822" s="42"/>
      <c r="C14822" s="2"/>
      <c r="E14822" s="2"/>
    </row>
    <row r="14823" spans="2:5" x14ac:dyDescent="0.35">
      <c r="B14823" s="42"/>
      <c r="C14823" s="2"/>
      <c r="E14823" s="2"/>
    </row>
    <row r="14824" spans="2:5" x14ac:dyDescent="0.35">
      <c r="B14824" s="42"/>
      <c r="C14824" s="2"/>
      <c r="E14824" s="2"/>
    </row>
    <row r="14825" spans="2:5" x14ac:dyDescent="0.35">
      <c r="B14825" s="42"/>
      <c r="C14825" s="2"/>
      <c r="E14825" s="2"/>
    </row>
    <row r="14826" spans="2:5" x14ac:dyDescent="0.35">
      <c r="B14826" s="42"/>
      <c r="C14826" s="2"/>
      <c r="E14826" s="2"/>
    </row>
    <row r="14827" spans="2:5" x14ac:dyDescent="0.35">
      <c r="B14827" s="42"/>
      <c r="C14827" s="2"/>
      <c r="E14827" s="2"/>
    </row>
    <row r="14828" spans="2:5" x14ac:dyDescent="0.35">
      <c r="B14828" s="42"/>
      <c r="C14828" s="2"/>
      <c r="E14828" s="2"/>
    </row>
    <row r="14829" spans="2:5" x14ac:dyDescent="0.35">
      <c r="B14829" s="42"/>
      <c r="C14829" s="2"/>
      <c r="E14829" s="2"/>
    </row>
    <row r="14830" spans="2:5" x14ac:dyDescent="0.35">
      <c r="B14830" s="42"/>
      <c r="C14830" s="2"/>
      <c r="E14830" s="2"/>
    </row>
    <row r="14831" spans="2:5" x14ac:dyDescent="0.35">
      <c r="B14831" s="42"/>
      <c r="C14831" s="2"/>
      <c r="E14831" s="2"/>
    </row>
    <row r="14832" spans="2:5" x14ac:dyDescent="0.35">
      <c r="B14832" s="42"/>
      <c r="C14832" s="2"/>
      <c r="E14832" s="2"/>
    </row>
    <row r="14833" spans="2:5" x14ac:dyDescent="0.35">
      <c r="B14833" s="42"/>
      <c r="C14833" s="2"/>
      <c r="E14833" s="2"/>
    </row>
    <row r="14834" spans="2:5" x14ac:dyDescent="0.35">
      <c r="B14834" s="42"/>
      <c r="C14834" s="2"/>
      <c r="E14834" s="2"/>
    </row>
    <row r="14835" spans="2:5" x14ac:dyDescent="0.35">
      <c r="B14835" s="42"/>
      <c r="C14835" s="2"/>
      <c r="E14835" s="2"/>
    </row>
    <row r="14836" spans="2:5" x14ac:dyDescent="0.35">
      <c r="B14836" s="42"/>
      <c r="C14836" s="2"/>
      <c r="E14836" s="2"/>
    </row>
    <row r="14837" spans="2:5" x14ac:dyDescent="0.35">
      <c r="B14837" s="42"/>
      <c r="C14837" s="2"/>
      <c r="E14837" s="2"/>
    </row>
    <row r="14838" spans="2:5" x14ac:dyDescent="0.35">
      <c r="B14838" s="42"/>
      <c r="C14838" s="2"/>
      <c r="E14838" s="2"/>
    </row>
    <row r="14839" spans="2:5" x14ac:dyDescent="0.35">
      <c r="B14839" s="42"/>
      <c r="C14839" s="2"/>
      <c r="E14839" s="2"/>
    </row>
    <row r="14840" spans="2:5" x14ac:dyDescent="0.35">
      <c r="B14840" s="42"/>
      <c r="C14840" s="2"/>
      <c r="E14840" s="2"/>
    </row>
    <row r="14841" spans="2:5" x14ac:dyDescent="0.35">
      <c r="B14841" s="42"/>
      <c r="C14841" s="2"/>
      <c r="E14841" s="2"/>
    </row>
    <row r="14842" spans="2:5" x14ac:dyDescent="0.35">
      <c r="B14842" s="42"/>
      <c r="C14842" s="2"/>
      <c r="E14842" s="2"/>
    </row>
    <row r="14843" spans="2:5" x14ac:dyDescent="0.35">
      <c r="B14843" s="42"/>
      <c r="C14843" s="2"/>
      <c r="E14843" s="2"/>
    </row>
    <row r="14844" spans="2:5" x14ac:dyDescent="0.35">
      <c r="B14844" s="42"/>
      <c r="C14844" s="2"/>
      <c r="E14844" s="2"/>
    </row>
    <row r="14845" spans="2:5" x14ac:dyDescent="0.35">
      <c r="B14845" s="42"/>
      <c r="C14845" s="2"/>
      <c r="E14845" s="2"/>
    </row>
    <row r="14846" spans="2:5" x14ac:dyDescent="0.35">
      <c r="B14846" s="42"/>
      <c r="C14846" s="2"/>
      <c r="E14846" s="2"/>
    </row>
    <row r="14847" spans="2:5" x14ac:dyDescent="0.35">
      <c r="B14847" s="42"/>
      <c r="C14847" s="2"/>
      <c r="E14847" s="2"/>
    </row>
    <row r="14848" spans="2:5" x14ac:dyDescent="0.35">
      <c r="B14848" s="42"/>
      <c r="C14848" s="2"/>
      <c r="E14848" s="2"/>
    </row>
    <row r="14849" spans="2:5" x14ac:dyDescent="0.35">
      <c r="B14849" s="42"/>
      <c r="C14849" s="2"/>
      <c r="E14849" s="2"/>
    </row>
    <row r="14850" spans="2:5" x14ac:dyDescent="0.35">
      <c r="B14850" s="42"/>
      <c r="C14850" s="2"/>
      <c r="E14850" s="2"/>
    </row>
    <row r="14851" spans="2:5" x14ac:dyDescent="0.35">
      <c r="B14851" s="42"/>
      <c r="C14851" s="2"/>
      <c r="E14851" s="2"/>
    </row>
    <row r="14852" spans="2:5" x14ac:dyDescent="0.35">
      <c r="B14852" s="42"/>
      <c r="C14852" s="2"/>
      <c r="E14852" s="2"/>
    </row>
    <row r="14853" spans="2:5" x14ac:dyDescent="0.35">
      <c r="B14853" s="42"/>
      <c r="C14853" s="2"/>
      <c r="E14853" s="2"/>
    </row>
    <row r="14854" spans="2:5" x14ac:dyDescent="0.35">
      <c r="B14854" s="42"/>
      <c r="C14854" s="2"/>
      <c r="E14854" s="2"/>
    </row>
    <row r="14855" spans="2:5" x14ac:dyDescent="0.35">
      <c r="B14855" s="42"/>
      <c r="C14855" s="2"/>
      <c r="E14855" s="2"/>
    </row>
    <row r="14856" spans="2:5" x14ac:dyDescent="0.35">
      <c r="B14856" s="42"/>
      <c r="C14856" s="2"/>
      <c r="E14856" s="2"/>
    </row>
    <row r="14857" spans="2:5" x14ac:dyDescent="0.35">
      <c r="B14857" s="42"/>
      <c r="C14857" s="2"/>
      <c r="E14857" s="2"/>
    </row>
    <row r="14858" spans="2:5" x14ac:dyDescent="0.35">
      <c r="B14858" s="42"/>
      <c r="C14858" s="2"/>
      <c r="E14858" s="2"/>
    </row>
    <row r="14859" spans="2:5" x14ac:dyDescent="0.35">
      <c r="B14859" s="42"/>
      <c r="C14859" s="2"/>
      <c r="E14859" s="2"/>
    </row>
    <row r="14860" spans="2:5" x14ac:dyDescent="0.35">
      <c r="B14860" s="42"/>
      <c r="C14860" s="2"/>
      <c r="E14860" s="2"/>
    </row>
    <row r="14861" spans="2:5" x14ac:dyDescent="0.35">
      <c r="B14861" s="42"/>
      <c r="C14861" s="2"/>
      <c r="E14861" s="2"/>
    </row>
    <row r="14862" spans="2:5" x14ac:dyDescent="0.35">
      <c r="B14862" s="42"/>
      <c r="C14862" s="2"/>
      <c r="E14862" s="2"/>
    </row>
    <row r="14863" spans="2:5" x14ac:dyDescent="0.35">
      <c r="B14863" s="42"/>
      <c r="C14863" s="2"/>
      <c r="E14863" s="2"/>
    </row>
    <row r="14864" spans="2:5" x14ac:dyDescent="0.35">
      <c r="B14864" s="42"/>
      <c r="C14864" s="2"/>
      <c r="E14864" s="2"/>
    </row>
    <row r="14865" spans="2:5" x14ac:dyDescent="0.35">
      <c r="B14865" s="42"/>
      <c r="C14865" s="2"/>
      <c r="E14865" s="2"/>
    </row>
    <row r="14866" spans="2:5" x14ac:dyDescent="0.35">
      <c r="B14866" s="42"/>
      <c r="C14866" s="2"/>
      <c r="E14866" s="2"/>
    </row>
    <row r="14867" spans="2:5" x14ac:dyDescent="0.35">
      <c r="B14867" s="42"/>
      <c r="C14867" s="2"/>
      <c r="E14867" s="2"/>
    </row>
    <row r="14868" spans="2:5" x14ac:dyDescent="0.35">
      <c r="B14868" s="42"/>
      <c r="C14868" s="2"/>
      <c r="E14868" s="2"/>
    </row>
    <row r="14869" spans="2:5" x14ac:dyDescent="0.35">
      <c r="B14869" s="42"/>
      <c r="C14869" s="2"/>
      <c r="E14869" s="2"/>
    </row>
    <row r="14870" spans="2:5" x14ac:dyDescent="0.35">
      <c r="B14870" s="42"/>
      <c r="C14870" s="2"/>
      <c r="E14870" s="2"/>
    </row>
    <row r="14871" spans="2:5" x14ac:dyDescent="0.35">
      <c r="B14871" s="42"/>
      <c r="C14871" s="2"/>
      <c r="E14871" s="2"/>
    </row>
    <row r="14872" spans="2:5" x14ac:dyDescent="0.35">
      <c r="B14872" s="42"/>
      <c r="C14872" s="2"/>
      <c r="E14872" s="2"/>
    </row>
    <row r="14873" spans="2:5" x14ac:dyDescent="0.35">
      <c r="B14873" s="42"/>
      <c r="C14873" s="2"/>
      <c r="E14873" s="2"/>
    </row>
    <row r="14874" spans="2:5" x14ac:dyDescent="0.35">
      <c r="B14874" s="42"/>
      <c r="C14874" s="2"/>
      <c r="E14874" s="2"/>
    </row>
    <row r="14875" spans="2:5" x14ac:dyDescent="0.35">
      <c r="B14875" s="42"/>
      <c r="C14875" s="2"/>
      <c r="E14875" s="2"/>
    </row>
    <row r="14876" spans="2:5" x14ac:dyDescent="0.35">
      <c r="B14876" s="42"/>
      <c r="C14876" s="2"/>
      <c r="E14876" s="2"/>
    </row>
    <row r="14877" spans="2:5" x14ac:dyDescent="0.35">
      <c r="B14877" s="42"/>
      <c r="C14877" s="2"/>
      <c r="E14877" s="2"/>
    </row>
    <row r="14878" spans="2:5" x14ac:dyDescent="0.35">
      <c r="B14878" s="42"/>
      <c r="C14878" s="2"/>
      <c r="E14878" s="2"/>
    </row>
    <row r="14879" spans="2:5" x14ac:dyDescent="0.35">
      <c r="B14879" s="42"/>
      <c r="C14879" s="2"/>
      <c r="E14879" s="2"/>
    </row>
    <row r="14880" spans="2:5" x14ac:dyDescent="0.35">
      <c r="B14880" s="42"/>
      <c r="C14880" s="2"/>
      <c r="E14880" s="2"/>
    </row>
    <row r="14881" spans="2:5" x14ac:dyDescent="0.35">
      <c r="B14881" s="42"/>
      <c r="C14881" s="2"/>
      <c r="E14881" s="2"/>
    </row>
    <row r="14882" spans="2:5" x14ac:dyDescent="0.35">
      <c r="B14882" s="42"/>
      <c r="C14882" s="2"/>
      <c r="E14882" s="2"/>
    </row>
    <row r="14883" spans="2:5" x14ac:dyDescent="0.35">
      <c r="B14883" s="42"/>
      <c r="C14883" s="2"/>
      <c r="E14883" s="2"/>
    </row>
    <row r="14884" spans="2:5" x14ac:dyDescent="0.35">
      <c r="B14884" s="42"/>
      <c r="C14884" s="2"/>
      <c r="E14884" s="2"/>
    </row>
    <row r="14885" spans="2:5" x14ac:dyDescent="0.35">
      <c r="B14885" s="42"/>
      <c r="C14885" s="2"/>
      <c r="E14885" s="2"/>
    </row>
    <row r="14886" spans="2:5" x14ac:dyDescent="0.35">
      <c r="B14886" s="42"/>
      <c r="C14886" s="2"/>
      <c r="E14886" s="2"/>
    </row>
    <row r="14887" spans="2:5" x14ac:dyDescent="0.35">
      <c r="B14887" s="42"/>
      <c r="C14887" s="2"/>
      <c r="E14887" s="2"/>
    </row>
    <row r="14888" spans="2:5" x14ac:dyDescent="0.35">
      <c r="B14888" s="42"/>
      <c r="C14888" s="2"/>
      <c r="E14888" s="2"/>
    </row>
    <row r="14889" spans="2:5" x14ac:dyDescent="0.35">
      <c r="B14889" s="42"/>
      <c r="C14889" s="2"/>
      <c r="E14889" s="2"/>
    </row>
    <row r="14890" spans="2:5" x14ac:dyDescent="0.35">
      <c r="B14890" s="42"/>
      <c r="C14890" s="2"/>
      <c r="E14890" s="2"/>
    </row>
    <row r="14891" spans="2:5" x14ac:dyDescent="0.35">
      <c r="B14891" s="42"/>
      <c r="C14891" s="2"/>
      <c r="E14891" s="2"/>
    </row>
    <row r="14892" spans="2:5" x14ac:dyDescent="0.35">
      <c r="B14892" s="42"/>
      <c r="C14892" s="2"/>
      <c r="E14892" s="2"/>
    </row>
    <row r="14893" spans="2:5" x14ac:dyDescent="0.35">
      <c r="B14893" s="42"/>
      <c r="C14893" s="2"/>
      <c r="E14893" s="2"/>
    </row>
    <row r="14894" spans="2:5" x14ac:dyDescent="0.35">
      <c r="B14894" s="42"/>
      <c r="C14894" s="2"/>
      <c r="E14894" s="2"/>
    </row>
    <row r="14895" spans="2:5" x14ac:dyDescent="0.35">
      <c r="B14895" s="42"/>
      <c r="C14895" s="2"/>
      <c r="E14895" s="2"/>
    </row>
    <row r="14896" spans="2:5" x14ac:dyDescent="0.35">
      <c r="B14896" s="42"/>
      <c r="C14896" s="2"/>
      <c r="E14896" s="2"/>
    </row>
    <row r="14897" spans="2:5" x14ac:dyDescent="0.35">
      <c r="B14897" s="42"/>
      <c r="C14897" s="2"/>
      <c r="E14897" s="2"/>
    </row>
    <row r="14898" spans="2:5" x14ac:dyDescent="0.35">
      <c r="B14898" s="42"/>
      <c r="C14898" s="2"/>
      <c r="E14898" s="2"/>
    </row>
    <row r="14899" spans="2:5" x14ac:dyDescent="0.35">
      <c r="B14899" s="42"/>
      <c r="C14899" s="2"/>
      <c r="E14899" s="2"/>
    </row>
    <row r="14900" spans="2:5" x14ac:dyDescent="0.35">
      <c r="B14900" s="42"/>
      <c r="C14900" s="2"/>
      <c r="E14900" s="2"/>
    </row>
    <row r="14901" spans="2:5" x14ac:dyDescent="0.35">
      <c r="B14901" s="42"/>
      <c r="C14901" s="2"/>
      <c r="E14901" s="2"/>
    </row>
    <row r="14902" spans="2:5" x14ac:dyDescent="0.35">
      <c r="B14902" s="42"/>
      <c r="C14902" s="2"/>
      <c r="E14902" s="2"/>
    </row>
    <row r="14903" spans="2:5" x14ac:dyDescent="0.35">
      <c r="B14903" s="42"/>
      <c r="C14903" s="2"/>
      <c r="E14903" s="2"/>
    </row>
    <row r="14904" spans="2:5" x14ac:dyDescent="0.35">
      <c r="B14904" s="42"/>
      <c r="C14904" s="2"/>
      <c r="E14904" s="2"/>
    </row>
    <row r="14905" spans="2:5" x14ac:dyDescent="0.35">
      <c r="B14905" s="42"/>
      <c r="C14905" s="2"/>
      <c r="E14905" s="2"/>
    </row>
    <row r="14906" spans="2:5" x14ac:dyDescent="0.35">
      <c r="B14906" s="42"/>
      <c r="C14906" s="2"/>
      <c r="E14906" s="2"/>
    </row>
    <row r="14907" spans="2:5" x14ac:dyDescent="0.35">
      <c r="B14907" s="42"/>
      <c r="C14907" s="2"/>
      <c r="E14907" s="2"/>
    </row>
    <row r="14908" spans="2:5" x14ac:dyDescent="0.35">
      <c r="B14908" s="42"/>
      <c r="C14908" s="2"/>
      <c r="E14908" s="2"/>
    </row>
    <row r="14909" spans="2:5" x14ac:dyDescent="0.35">
      <c r="B14909" s="42"/>
      <c r="C14909" s="2"/>
      <c r="E14909" s="2"/>
    </row>
    <row r="14910" spans="2:5" x14ac:dyDescent="0.35">
      <c r="B14910" s="42"/>
      <c r="C14910" s="2"/>
      <c r="E14910" s="2"/>
    </row>
    <row r="14911" spans="2:5" x14ac:dyDescent="0.35">
      <c r="B14911" s="42"/>
      <c r="C14911" s="2"/>
      <c r="E14911" s="2"/>
    </row>
    <row r="14912" spans="2:5" x14ac:dyDescent="0.35">
      <c r="B14912" s="42"/>
      <c r="C14912" s="2"/>
      <c r="E14912" s="2"/>
    </row>
    <row r="14913" spans="2:5" x14ac:dyDescent="0.35">
      <c r="B14913" s="42"/>
      <c r="C14913" s="2"/>
      <c r="E14913" s="2"/>
    </row>
    <row r="14914" spans="2:5" x14ac:dyDescent="0.35">
      <c r="B14914" s="42"/>
      <c r="C14914" s="2"/>
      <c r="E14914" s="2"/>
    </row>
    <row r="14915" spans="2:5" x14ac:dyDescent="0.35">
      <c r="B14915" s="42"/>
      <c r="C14915" s="2"/>
      <c r="E14915" s="2"/>
    </row>
    <row r="14916" spans="2:5" x14ac:dyDescent="0.35">
      <c r="B14916" s="42"/>
      <c r="C14916" s="2"/>
      <c r="E14916" s="2"/>
    </row>
    <row r="14917" spans="2:5" x14ac:dyDescent="0.35">
      <c r="B14917" s="42"/>
      <c r="C14917" s="2"/>
      <c r="E14917" s="2"/>
    </row>
    <row r="14918" spans="2:5" x14ac:dyDescent="0.35">
      <c r="B14918" s="42"/>
      <c r="C14918" s="2"/>
      <c r="E14918" s="2"/>
    </row>
    <row r="14919" spans="2:5" x14ac:dyDescent="0.35">
      <c r="B14919" s="42"/>
      <c r="C14919" s="2"/>
      <c r="E14919" s="2"/>
    </row>
    <row r="14920" spans="2:5" x14ac:dyDescent="0.35">
      <c r="B14920" s="42"/>
      <c r="C14920" s="2"/>
      <c r="E14920" s="2"/>
    </row>
    <row r="14921" spans="2:5" x14ac:dyDescent="0.35">
      <c r="B14921" s="42"/>
      <c r="C14921" s="2"/>
      <c r="E14921" s="2"/>
    </row>
    <row r="14922" spans="2:5" x14ac:dyDescent="0.35">
      <c r="B14922" s="42"/>
      <c r="C14922" s="2"/>
      <c r="E14922" s="2"/>
    </row>
    <row r="14923" spans="2:5" x14ac:dyDescent="0.35">
      <c r="B14923" s="42"/>
      <c r="C14923" s="2"/>
      <c r="E14923" s="2"/>
    </row>
    <row r="14924" spans="2:5" x14ac:dyDescent="0.35">
      <c r="B14924" s="42"/>
      <c r="C14924" s="2"/>
      <c r="E14924" s="2"/>
    </row>
    <row r="14925" spans="2:5" x14ac:dyDescent="0.35">
      <c r="B14925" s="42"/>
      <c r="C14925" s="2"/>
      <c r="E14925" s="2"/>
    </row>
    <row r="14926" spans="2:5" x14ac:dyDescent="0.35">
      <c r="B14926" s="42"/>
      <c r="C14926" s="2"/>
      <c r="E14926" s="2"/>
    </row>
    <row r="14927" spans="2:5" x14ac:dyDescent="0.35">
      <c r="B14927" s="42"/>
      <c r="C14927" s="2"/>
      <c r="E14927" s="2"/>
    </row>
    <row r="14928" spans="2:5" x14ac:dyDescent="0.35">
      <c r="B14928" s="42"/>
      <c r="C14928" s="2"/>
      <c r="E14928" s="2"/>
    </row>
    <row r="14929" spans="2:5" x14ac:dyDescent="0.35">
      <c r="B14929" s="42"/>
      <c r="C14929" s="2"/>
      <c r="E14929" s="2"/>
    </row>
    <row r="14930" spans="2:5" x14ac:dyDescent="0.35">
      <c r="B14930" s="42"/>
      <c r="C14930" s="2"/>
      <c r="E14930" s="2"/>
    </row>
    <row r="14931" spans="2:5" x14ac:dyDescent="0.35">
      <c r="B14931" s="42"/>
      <c r="C14931" s="2"/>
      <c r="E14931" s="2"/>
    </row>
    <row r="14932" spans="2:5" x14ac:dyDescent="0.35">
      <c r="B14932" s="42"/>
      <c r="C14932" s="2"/>
      <c r="E14932" s="2"/>
    </row>
    <row r="14933" spans="2:5" x14ac:dyDescent="0.35">
      <c r="B14933" s="42"/>
      <c r="C14933" s="2"/>
      <c r="E14933" s="2"/>
    </row>
    <row r="14934" spans="2:5" x14ac:dyDescent="0.35">
      <c r="B14934" s="42"/>
      <c r="C14934" s="2"/>
      <c r="E14934" s="2"/>
    </row>
    <row r="14935" spans="2:5" x14ac:dyDescent="0.35">
      <c r="B14935" s="42"/>
      <c r="C14935" s="2"/>
      <c r="E14935" s="2"/>
    </row>
    <row r="14936" spans="2:5" x14ac:dyDescent="0.35">
      <c r="B14936" s="42"/>
      <c r="C14936" s="2"/>
      <c r="E14936" s="2"/>
    </row>
    <row r="14937" spans="2:5" x14ac:dyDescent="0.35">
      <c r="B14937" s="42"/>
      <c r="C14937" s="2"/>
      <c r="E14937" s="2"/>
    </row>
    <row r="14938" spans="2:5" x14ac:dyDescent="0.35">
      <c r="B14938" s="42"/>
      <c r="C14938" s="2"/>
      <c r="E14938" s="2"/>
    </row>
    <row r="14939" spans="2:5" x14ac:dyDescent="0.35">
      <c r="B14939" s="42"/>
      <c r="C14939" s="2"/>
      <c r="E14939" s="2"/>
    </row>
    <row r="14940" spans="2:5" x14ac:dyDescent="0.35">
      <c r="B14940" s="42"/>
      <c r="C14940" s="2"/>
      <c r="E14940" s="2"/>
    </row>
    <row r="14941" spans="2:5" x14ac:dyDescent="0.35">
      <c r="B14941" s="42"/>
      <c r="C14941" s="2"/>
      <c r="E14941" s="2"/>
    </row>
    <row r="14942" spans="2:5" x14ac:dyDescent="0.35">
      <c r="B14942" s="42"/>
      <c r="C14942" s="2"/>
      <c r="E14942" s="2"/>
    </row>
    <row r="14943" spans="2:5" x14ac:dyDescent="0.35">
      <c r="B14943" s="42"/>
      <c r="C14943" s="2"/>
      <c r="E14943" s="2"/>
    </row>
    <row r="14944" spans="2:5" x14ac:dyDescent="0.35">
      <c r="B14944" s="42"/>
      <c r="C14944" s="2"/>
      <c r="E14944" s="2"/>
    </row>
    <row r="14945" spans="2:5" x14ac:dyDescent="0.35">
      <c r="B14945" s="42"/>
      <c r="C14945" s="2"/>
      <c r="E14945" s="2"/>
    </row>
    <row r="14946" spans="2:5" x14ac:dyDescent="0.35">
      <c r="B14946" s="42"/>
      <c r="C14946" s="2"/>
      <c r="E14946" s="2"/>
    </row>
    <row r="14947" spans="2:5" x14ac:dyDescent="0.35">
      <c r="B14947" s="42"/>
      <c r="C14947" s="2"/>
      <c r="E14947" s="2"/>
    </row>
    <row r="14948" spans="2:5" x14ac:dyDescent="0.35">
      <c r="B14948" s="42"/>
      <c r="C14948" s="2"/>
      <c r="E14948" s="2"/>
    </row>
    <row r="14949" spans="2:5" x14ac:dyDescent="0.35">
      <c r="B14949" s="42"/>
      <c r="C14949" s="2"/>
      <c r="E14949" s="2"/>
    </row>
    <row r="14950" spans="2:5" x14ac:dyDescent="0.35">
      <c r="B14950" s="42"/>
      <c r="C14950" s="2"/>
      <c r="E14950" s="2"/>
    </row>
    <row r="14951" spans="2:5" x14ac:dyDescent="0.35">
      <c r="B14951" s="42"/>
      <c r="C14951" s="2"/>
      <c r="E14951" s="2"/>
    </row>
    <row r="14952" spans="2:5" x14ac:dyDescent="0.35">
      <c r="B14952" s="42"/>
      <c r="C14952" s="2"/>
      <c r="E14952" s="2"/>
    </row>
    <row r="14953" spans="2:5" x14ac:dyDescent="0.35">
      <c r="B14953" s="42"/>
      <c r="C14953" s="2"/>
      <c r="E14953" s="2"/>
    </row>
    <row r="14954" spans="2:5" x14ac:dyDescent="0.35">
      <c r="B14954" s="42"/>
      <c r="C14954" s="2"/>
      <c r="E14954" s="2"/>
    </row>
    <row r="14955" spans="2:5" x14ac:dyDescent="0.35">
      <c r="B14955" s="42"/>
      <c r="C14955" s="2"/>
      <c r="E14955" s="2"/>
    </row>
    <row r="14956" spans="2:5" x14ac:dyDescent="0.35">
      <c r="B14956" s="42"/>
      <c r="C14956" s="2"/>
      <c r="E14956" s="2"/>
    </row>
    <row r="14957" spans="2:5" x14ac:dyDescent="0.35">
      <c r="B14957" s="42"/>
      <c r="C14957" s="2"/>
      <c r="E14957" s="2"/>
    </row>
    <row r="14958" spans="2:5" x14ac:dyDescent="0.35">
      <c r="B14958" s="42"/>
      <c r="C14958" s="2"/>
      <c r="E14958" s="2"/>
    </row>
    <row r="14959" spans="2:5" x14ac:dyDescent="0.35">
      <c r="B14959" s="42"/>
      <c r="C14959" s="2"/>
      <c r="E14959" s="2"/>
    </row>
    <row r="14960" spans="2:5" x14ac:dyDescent="0.35">
      <c r="B14960" s="42"/>
      <c r="C14960" s="2"/>
      <c r="E14960" s="2"/>
    </row>
    <row r="14961" spans="2:5" x14ac:dyDescent="0.35">
      <c r="B14961" s="42"/>
      <c r="C14961" s="2"/>
      <c r="E14961" s="2"/>
    </row>
    <row r="14962" spans="2:5" x14ac:dyDescent="0.35">
      <c r="B14962" s="42"/>
      <c r="C14962" s="2"/>
      <c r="E14962" s="2"/>
    </row>
    <row r="14963" spans="2:5" x14ac:dyDescent="0.35">
      <c r="B14963" s="42"/>
      <c r="C14963" s="2"/>
      <c r="E14963" s="2"/>
    </row>
    <row r="14964" spans="2:5" x14ac:dyDescent="0.35">
      <c r="B14964" s="42"/>
      <c r="C14964" s="2"/>
      <c r="E14964" s="2"/>
    </row>
    <row r="14965" spans="2:5" x14ac:dyDescent="0.35">
      <c r="B14965" s="42"/>
      <c r="C14965" s="2"/>
      <c r="E14965" s="2"/>
    </row>
    <row r="14966" spans="2:5" x14ac:dyDescent="0.35">
      <c r="B14966" s="42"/>
      <c r="C14966" s="2"/>
      <c r="E14966" s="2"/>
    </row>
    <row r="14967" spans="2:5" x14ac:dyDescent="0.35">
      <c r="B14967" s="42"/>
      <c r="C14967" s="2"/>
      <c r="E14967" s="2"/>
    </row>
    <row r="14968" spans="2:5" x14ac:dyDescent="0.35">
      <c r="B14968" s="42"/>
      <c r="C14968" s="2"/>
      <c r="E14968" s="2"/>
    </row>
    <row r="14969" spans="2:5" x14ac:dyDescent="0.35">
      <c r="B14969" s="42"/>
      <c r="C14969" s="2"/>
      <c r="E14969" s="2"/>
    </row>
    <row r="14970" spans="2:5" x14ac:dyDescent="0.35">
      <c r="B14970" s="42"/>
      <c r="C14970" s="2"/>
      <c r="E14970" s="2"/>
    </row>
    <row r="14971" spans="2:5" x14ac:dyDescent="0.35">
      <c r="B14971" s="42"/>
      <c r="C14971" s="2"/>
      <c r="E14971" s="2"/>
    </row>
    <row r="14972" spans="2:5" x14ac:dyDescent="0.35">
      <c r="B14972" s="42"/>
      <c r="C14972" s="2"/>
      <c r="E14972" s="2"/>
    </row>
    <row r="14973" spans="2:5" x14ac:dyDescent="0.35">
      <c r="B14973" s="42"/>
      <c r="C14973" s="2"/>
      <c r="E14973" s="2"/>
    </row>
    <row r="14974" spans="2:5" x14ac:dyDescent="0.35">
      <c r="B14974" s="42"/>
      <c r="C14974" s="2"/>
      <c r="E14974" s="2"/>
    </row>
    <row r="14975" spans="2:5" x14ac:dyDescent="0.35">
      <c r="B14975" s="42"/>
      <c r="C14975" s="2"/>
      <c r="E14975" s="2"/>
    </row>
    <row r="14976" spans="2:5" x14ac:dyDescent="0.35">
      <c r="B14976" s="42"/>
      <c r="C14976" s="2"/>
      <c r="E14976" s="2"/>
    </row>
    <row r="14977" spans="2:5" x14ac:dyDescent="0.35">
      <c r="B14977" s="42"/>
      <c r="C14977" s="2"/>
      <c r="E14977" s="2"/>
    </row>
    <row r="14978" spans="2:5" x14ac:dyDescent="0.35">
      <c r="B14978" s="42"/>
      <c r="C14978" s="2"/>
      <c r="E14978" s="2"/>
    </row>
    <row r="14979" spans="2:5" x14ac:dyDescent="0.35">
      <c r="B14979" s="42"/>
      <c r="C14979" s="2"/>
      <c r="E14979" s="2"/>
    </row>
    <row r="14980" spans="2:5" x14ac:dyDescent="0.35">
      <c r="B14980" s="42"/>
      <c r="C14980" s="2"/>
      <c r="E14980" s="2"/>
    </row>
    <row r="14981" spans="2:5" x14ac:dyDescent="0.35">
      <c r="B14981" s="42"/>
      <c r="C14981" s="2"/>
      <c r="E14981" s="2"/>
    </row>
    <row r="14982" spans="2:5" x14ac:dyDescent="0.35">
      <c r="B14982" s="42"/>
      <c r="C14982" s="2"/>
      <c r="E14982" s="2"/>
    </row>
    <row r="14983" spans="2:5" x14ac:dyDescent="0.35">
      <c r="B14983" s="42"/>
      <c r="C14983" s="2"/>
      <c r="E14983" s="2"/>
    </row>
    <row r="14984" spans="2:5" x14ac:dyDescent="0.35">
      <c r="B14984" s="42"/>
      <c r="C14984" s="2"/>
      <c r="E14984" s="2"/>
    </row>
    <row r="14985" spans="2:5" x14ac:dyDescent="0.35">
      <c r="B14985" s="42"/>
      <c r="C14985" s="2"/>
      <c r="E14985" s="2"/>
    </row>
    <row r="14986" spans="2:5" x14ac:dyDescent="0.35">
      <c r="B14986" s="42"/>
      <c r="C14986" s="2"/>
      <c r="E14986" s="2"/>
    </row>
    <row r="14987" spans="2:5" x14ac:dyDescent="0.35">
      <c r="B14987" s="42"/>
      <c r="C14987" s="2"/>
      <c r="E14987" s="2"/>
    </row>
    <row r="14988" spans="2:5" x14ac:dyDescent="0.35">
      <c r="B14988" s="42"/>
      <c r="C14988" s="2"/>
      <c r="E14988" s="2"/>
    </row>
    <row r="14989" spans="2:5" x14ac:dyDescent="0.35">
      <c r="B14989" s="42"/>
      <c r="C14989" s="2"/>
      <c r="E14989" s="2"/>
    </row>
    <row r="14990" spans="2:5" x14ac:dyDescent="0.35">
      <c r="B14990" s="42"/>
      <c r="C14990" s="2"/>
      <c r="E14990" s="2"/>
    </row>
    <row r="14991" spans="2:5" x14ac:dyDescent="0.35">
      <c r="B14991" s="42"/>
      <c r="C14991" s="2"/>
      <c r="E14991" s="2"/>
    </row>
    <row r="14992" spans="2:5" x14ac:dyDescent="0.35">
      <c r="B14992" s="42"/>
      <c r="C14992" s="2"/>
      <c r="E14992" s="2"/>
    </row>
    <row r="14993" spans="2:5" x14ac:dyDescent="0.35">
      <c r="B14993" s="42"/>
      <c r="C14993" s="2"/>
      <c r="E14993" s="2"/>
    </row>
    <row r="14994" spans="2:5" x14ac:dyDescent="0.35">
      <c r="B14994" s="42"/>
      <c r="C14994" s="2"/>
      <c r="E14994" s="2"/>
    </row>
    <row r="14995" spans="2:5" x14ac:dyDescent="0.35">
      <c r="B14995" s="42"/>
      <c r="C14995" s="2"/>
      <c r="E14995" s="2"/>
    </row>
    <row r="14996" spans="2:5" x14ac:dyDescent="0.35">
      <c r="B14996" s="42"/>
      <c r="C14996" s="2"/>
      <c r="E14996" s="2"/>
    </row>
    <row r="14997" spans="2:5" x14ac:dyDescent="0.35">
      <c r="B14997" s="42"/>
      <c r="C14997" s="2"/>
      <c r="E14997" s="2"/>
    </row>
    <row r="14998" spans="2:5" x14ac:dyDescent="0.35">
      <c r="B14998" s="42"/>
      <c r="C14998" s="2"/>
      <c r="E14998" s="2"/>
    </row>
    <row r="14999" spans="2:5" x14ac:dyDescent="0.35">
      <c r="B14999" s="42"/>
      <c r="C14999" s="2"/>
      <c r="E14999" s="2"/>
    </row>
    <row r="15000" spans="2:5" x14ac:dyDescent="0.35">
      <c r="B15000" s="42"/>
      <c r="C15000" s="2"/>
      <c r="E15000" s="2"/>
    </row>
    <row r="15001" spans="2:5" x14ac:dyDescent="0.35">
      <c r="B15001" s="42"/>
      <c r="C15001" s="2"/>
      <c r="E15001" s="2"/>
    </row>
    <row r="15002" spans="2:5" x14ac:dyDescent="0.35">
      <c r="B15002" s="42"/>
      <c r="C15002" s="2"/>
      <c r="E15002" s="2"/>
    </row>
    <row r="15003" spans="2:5" x14ac:dyDescent="0.35">
      <c r="B15003" s="42"/>
      <c r="C15003" s="2"/>
      <c r="E15003" s="2"/>
    </row>
    <row r="15004" spans="2:5" x14ac:dyDescent="0.35">
      <c r="B15004" s="42"/>
      <c r="C15004" s="2"/>
      <c r="E15004" s="2"/>
    </row>
    <row r="15005" spans="2:5" x14ac:dyDescent="0.35">
      <c r="B15005" s="42"/>
      <c r="C15005" s="2"/>
      <c r="E15005" s="2"/>
    </row>
    <row r="15006" spans="2:5" x14ac:dyDescent="0.35">
      <c r="B15006" s="42"/>
      <c r="C15006" s="2"/>
      <c r="E15006" s="2"/>
    </row>
    <row r="15007" spans="2:5" x14ac:dyDescent="0.35">
      <c r="B15007" s="42"/>
      <c r="C15007" s="2"/>
      <c r="E15007" s="2"/>
    </row>
    <row r="15008" spans="2:5" x14ac:dyDescent="0.35">
      <c r="B15008" s="42"/>
      <c r="C15008" s="2"/>
      <c r="E15008" s="2"/>
    </row>
    <row r="15009" spans="2:5" x14ac:dyDescent="0.35">
      <c r="B15009" s="42"/>
      <c r="C15009" s="2"/>
      <c r="E15009" s="2"/>
    </row>
    <row r="15010" spans="2:5" x14ac:dyDescent="0.35">
      <c r="B15010" s="42"/>
      <c r="C15010" s="2"/>
      <c r="E15010" s="2"/>
    </row>
    <row r="15011" spans="2:5" x14ac:dyDescent="0.35">
      <c r="B15011" s="42"/>
      <c r="C15011" s="2"/>
      <c r="E15011" s="2"/>
    </row>
    <row r="15012" spans="2:5" x14ac:dyDescent="0.35">
      <c r="B15012" s="42"/>
      <c r="C15012" s="2"/>
      <c r="E15012" s="2"/>
    </row>
    <row r="15013" spans="2:5" x14ac:dyDescent="0.35">
      <c r="B15013" s="42"/>
      <c r="C15013" s="2"/>
      <c r="E15013" s="2"/>
    </row>
    <row r="15014" spans="2:5" x14ac:dyDescent="0.35">
      <c r="B15014" s="42"/>
      <c r="C15014" s="2"/>
      <c r="E15014" s="2"/>
    </row>
    <row r="15015" spans="2:5" x14ac:dyDescent="0.35">
      <c r="B15015" s="42"/>
      <c r="C15015" s="2"/>
      <c r="E15015" s="2"/>
    </row>
    <row r="15016" spans="2:5" x14ac:dyDescent="0.35">
      <c r="B15016" s="42"/>
      <c r="C15016" s="2"/>
      <c r="E15016" s="2"/>
    </row>
    <row r="15017" spans="2:5" x14ac:dyDescent="0.35">
      <c r="B15017" s="42"/>
      <c r="C15017" s="2"/>
      <c r="E15017" s="2"/>
    </row>
    <row r="15018" spans="2:5" x14ac:dyDescent="0.35">
      <c r="B15018" s="42"/>
      <c r="C15018" s="2"/>
      <c r="E15018" s="2"/>
    </row>
    <row r="15019" spans="2:5" x14ac:dyDescent="0.35">
      <c r="B15019" s="42"/>
      <c r="C15019" s="2"/>
      <c r="E15019" s="2"/>
    </row>
    <row r="15020" spans="2:5" x14ac:dyDescent="0.35">
      <c r="B15020" s="42"/>
      <c r="C15020" s="2"/>
      <c r="E15020" s="2"/>
    </row>
    <row r="15021" spans="2:5" x14ac:dyDescent="0.35">
      <c r="B15021" s="42"/>
      <c r="C15021" s="2"/>
      <c r="E15021" s="2"/>
    </row>
    <row r="15022" spans="2:5" x14ac:dyDescent="0.35">
      <c r="B15022" s="42"/>
      <c r="C15022" s="2"/>
      <c r="E15022" s="2"/>
    </row>
    <row r="15023" spans="2:5" x14ac:dyDescent="0.35">
      <c r="B15023" s="42"/>
      <c r="C15023" s="2"/>
      <c r="E15023" s="2"/>
    </row>
    <row r="15024" spans="2:5" x14ac:dyDescent="0.35">
      <c r="B15024" s="42"/>
      <c r="C15024" s="2"/>
      <c r="E15024" s="2"/>
    </row>
    <row r="15025" spans="2:5" x14ac:dyDescent="0.35">
      <c r="B15025" s="42"/>
      <c r="C15025" s="2"/>
      <c r="E15025" s="2"/>
    </row>
    <row r="15026" spans="2:5" x14ac:dyDescent="0.35">
      <c r="B15026" s="42"/>
      <c r="C15026" s="2"/>
      <c r="E15026" s="2"/>
    </row>
    <row r="15027" spans="2:5" x14ac:dyDescent="0.35">
      <c r="B15027" s="42"/>
      <c r="C15027" s="2"/>
      <c r="E15027" s="2"/>
    </row>
    <row r="15028" spans="2:5" x14ac:dyDescent="0.35">
      <c r="B15028" s="42"/>
      <c r="C15028" s="2"/>
      <c r="E15028" s="2"/>
    </row>
    <row r="15029" spans="2:5" x14ac:dyDescent="0.35">
      <c r="B15029" s="42"/>
      <c r="C15029" s="2"/>
      <c r="E15029" s="2"/>
    </row>
    <row r="15030" spans="2:5" x14ac:dyDescent="0.35">
      <c r="B15030" s="42"/>
      <c r="C15030" s="2"/>
      <c r="E15030" s="2"/>
    </row>
    <row r="15031" spans="2:5" x14ac:dyDescent="0.35">
      <c r="B15031" s="42"/>
      <c r="C15031" s="2"/>
      <c r="E15031" s="2"/>
    </row>
    <row r="15032" spans="2:5" x14ac:dyDescent="0.35">
      <c r="B15032" s="42"/>
      <c r="C15032" s="2"/>
      <c r="E15032" s="2"/>
    </row>
    <row r="15033" spans="2:5" x14ac:dyDescent="0.35">
      <c r="B15033" s="42"/>
      <c r="C15033" s="2"/>
      <c r="E15033" s="2"/>
    </row>
    <row r="15034" spans="2:5" x14ac:dyDescent="0.35">
      <c r="B15034" s="42"/>
      <c r="C15034" s="2"/>
      <c r="E15034" s="2"/>
    </row>
    <row r="15035" spans="2:5" x14ac:dyDescent="0.35">
      <c r="B15035" s="42"/>
      <c r="C15035" s="2"/>
      <c r="E15035" s="2"/>
    </row>
    <row r="15036" spans="2:5" x14ac:dyDescent="0.35">
      <c r="B15036" s="42"/>
      <c r="C15036" s="2"/>
      <c r="E15036" s="2"/>
    </row>
    <row r="15037" spans="2:5" x14ac:dyDescent="0.35">
      <c r="B15037" s="42"/>
      <c r="C15037" s="2"/>
      <c r="E15037" s="2"/>
    </row>
    <row r="15038" spans="2:5" x14ac:dyDescent="0.35">
      <c r="B15038" s="42"/>
      <c r="C15038" s="2"/>
      <c r="E15038" s="2"/>
    </row>
    <row r="15039" spans="2:5" x14ac:dyDescent="0.35">
      <c r="B15039" s="42"/>
      <c r="C15039" s="2"/>
      <c r="E15039" s="2"/>
    </row>
    <row r="15040" spans="2:5" x14ac:dyDescent="0.35">
      <c r="B15040" s="42"/>
      <c r="C15040" s="2"/>
      <c r="E15040" s="2"/>
    </row>
    <row r="15041" spans="2:5" x14ac:dyDescent="0.35">
      <c r="B15041" s="42"/>
      <c r="C15041" s="2"/>
      <c r="E15041" s="2"/>
    </row>
    <row r="15042" spans="2:5" x14ac:dyDescent="0.35">
      <c r="B15042" s="42"/>
      <c r="C15042" s="2"/>
      <c r="E15042" s="2"/>
    </row>
    <row r="15043" spans="2:5" x14ac:dyDescent="0.35">
      <c r="B15043" s="42"/>
      <c r="C15043" s="2"/>
      <c r="E15043" s="2"/>
    </row>
    <row r="15044" spans="2:5" x14ac:dyDescent="0.35">
      <c r="B15044" s="42"/>
      <c r="C15044" s="2"/>
      <c r="E15044" s="2"/>
    </row>
    <row r="15045" spans="2:5" x14ac:dyDescent="0.35">
      <c r="B15045" s="42"/>
      <c r="C15045" s="2"/>
      <c r="E15045" s="2"/>
    </row>
    <row r="15046" spans="2:5" x14ac:dyDescent="0.35">
      <c r="B15046" s="42"/>
      <c r="C15046" s="2"/>
      <c r="E15046" s="2"/>
    </row>
    <row r="15047" spans="2:5" x14ac:dyDescent="0.35">
      <c r="B15047" s="42"/>
      <c r="C15047" s="2"/>
      <c r="E15047" s="2"/>
    </row>
    <row r="15048" spans="2:5" x14ac:dyDescent="0.35">
      <c r="B15048" s="42"/>
      <c r="C15048" s="2"/>
      <c r="E15048" s="2"/>
    </row>
    <row r="15049" spans="2:5" x14ac:dyDescent="0.35">
      <c r="B15049" s="42"/>
      <c r="C15049" s="2"/>
      <c r="E15049" s="2"/>
    </row>
    <row r="15050" spans="2:5" x14ac:dyDescent="0.35">
      <c r="B15050" s="42"/>
      <c r="C15050" s="2"/>
      <c r="E15050" s="2"/>
    </row>
    <row r="15051" spans="2:5" x14ac:dyDescent="0.35">
      <c r="B15051" s="42"/>
      <c r="C15051" s="2"/>
      <c r="E15051" s="2"/>
    </row>
    <row r="15052" spans="2:5" x14ac:dyDescent="0.35">
      <c r="B15052" s="42"/>
      <c r="C15052" s="2"/>
      <c r="E15052" s="2"/>
    </row>
    <row r="15053" spans="2:5" x14ac:dyDescent="0.35">
      <c r="B15053" s="42"/>
      <c r="C15053" s="2"/>
      <c r="E15053" s="2"/>
    </row>
    <row r="15054" spans="2:5" x14ac:dyDescent="0.35">
      <c r="B15054" s="42"/>
      <c r="C15054" s="2"/>
      <c r="E15054" s="2"/>
    </row>
    <row r="15055" spans="2:5" x14ac:dyDescent="0.35">
      <c r="B15055" s="42"/>
      <c r="C15055" s="2"/>
      <c r="E15055" s="2"/>
    </row>
    <row r="15056" spans="2:5" x14ac:dyDescent="0.35">
      <c r="B15056" s="42"/>
      <c r="C15056" s="2"/>
      <c r="E15056" s="2"/>
    </row>
    <row r="15057" spans="2:5" x14ac:dyDescent="0.35">
      <c r="B15057" s="42"/>
      <c r="C15057" s="2"/>
      <c r="E15057" s="2"/>
    </row>
    <row r="15058" spans="2:5" x14ac:dyDescent="0.35">
      <c r="B15058" s="42"/>
      <c r="C15058" s="2"/>
      <c r="E15058" s="2"/>
    </row>
    <row r="15059" spans="2:5" x14ac:dyDescent="0.35">
      <c r="B15059" s="42"/>
      <c r="C15059" s="2"/>
      <c r="E15059" s="2"/>
    </row>
    <row r="15060" spans="2:5" x14ac:dyDescent="0.35">
      <c r="B15060" s="42"/>
      <c r="C15060" s="2"/>
      <c r="E15060" s="2"/>
    </row>
    <row r="15061" spans="2:5" x14ac:dyDescent="0.35">
      <c r="B15061" s="42"/>
      <c r="C15061" s="2"/>
      <c r="E15061" s="2"/>
    </row>
    <row r="15062" spans="2:5" x14ac:dyDescent="0.35">
      <c r="B15062" s="42"/>
      <c r="C15062" s="2"/>
      <c r="E15062" s="2"/>
    </row>
    <row r="15063" spans="2:5" x14ac:dyDescent="0.35">
      <c r="B15063" s="42"/>
      <c r="C15063" s="2"/>
      <c r="E15063" s="2"/>
    </row>
    <row r="15064" spans="2:5" x14ac:dyDescent="0.35">
      <c r="B15064" s="42"/>
      <c r="C15064" s="2"/>
      <c r="E15064" s="2"/>
    </row>
    <row r="15065" spans="2:5" x14ac:dyDescent="0.35">
      <c r="B15065" s="42"/>
      <c r="C15065" s="2"/>
      <c r="E15065" s="2"/>
    </row>
    <row r="15066" spans="2:5" x14ac:dyDescent="0.35">
      <c r="B15066" s="42"/>
      <c r="C15066" s="2"/>
      <c r="E15066" s="2"/>
    </row>
    <row r="15067" spans="2:5" x14ac:dyDescent="0.35">
      <c r="B15067" s="42"/>
      <c r="C15067" s="2"/>
      <c r="E15067" s="2"/>
    </row>
    <row r="15068" spans="2:5" x14ac:dyDescent="0.35">
      <c r="B15068" s="42"/>
      <c r="C15068" s="2"/>
      <c r="E15068" s="2"/>
    </row>
    <row r="15069" spans="2:5" x14ac:dyDescent="0.35">
      <c r="B15069" s="42"/>
      <c r="C15069" s="2"/>
      <c r="E15069" s="2"/>
    </row>
    <row r="15070" spans="2:5" x14ac:dyDescent="0.35">
      <c r="B15070" s="42"/>
      <c r="C15070" s="2"/>
      <c r="E15070" s="2"/>
    </row>
    <row r="15071" spans="2:5" x14ac:dyDescent="0.35">
      <c r="B15071" s="42"/>
      <c r="C15071" s="2"/>
      <c r="E15071" s="2"/>
    </row>
    <row r="15072" spans="2:5" x14ac:dyDescent="0.35">
      <c r="B15072" s="42"/>
      <c r="C15072" s="2"/>
      <c r="E15072" s="2"/>
    </row>
    <row r="15073" spans="2:5" x14ac:dyDescent="0.35">
      <c r="B15073" s="42"/>
      <c r="C15073" s="2"/>
      <c r="E15073" s="2"/>
    </row>
    <row r="15074" spans="2:5" x14ac:dyDescent="0.35">
      <c r="B15074" s="42"/>
      <c r="C15074" s="2"/>
      <c r="E15074" s="2"/>
    </row>
    <row r="15075" spans="2:5" x14ac:dyDescent="0.35">
      <c r="B15075" s="42"/>
      <c r="C15075" s="2"/>
      <c r="E15075" s="2"/>
    </row>
    <row r="15076" spans="2:5" x14ac:dyDescent="0.35">
      <c r="B15076" s="42"/>
      <c r="C15076" s="2"/>
      <c r="E15076" s="2"/>
    </row>
    <row r="15077" spans="2:5" x14ac:dyDescent="0.35">
      <c r="B15077" s="42"/>
      <c r="C15077" s="2"/>
      <c r="E15077" s="2"/>
    </row>
    <row r="15078" spans="2:5" x14ac:dyDescent="0.35">
      <c r="B15078" s="42"/>
      <c r="C15078" s="2"/>
      <c r="E15078" s="2"/>
    </row>
    <row r="15079" spans="2:5" x14ac:dyDescent="0.35">
      <c r="B15079" s="42"/>
      <c r="C15079" s="2"/>
      <c r="E15079" s="2"/>
    </row>
    <row r="15080" spans="2:5" x14ac:dyDescent="0.35">
      <c r="B15080" s="42"/>
      <c r="C15080" s="2"/>
      <c r="E15080" s="2"/>
    </row>
    <row r="15081" spans="2:5" x14ac:dyDescent="0.35">
      <c r="B15081" s="42"/>
      <c r="C15081" s="2"/>
      <c r="E15081" s="2"/>
    </row>
    <row r="15082" spans="2:5" x14ac:dyDescent="0.35">
      <c r="B15082" s="42"/>
      <c r="C15082" s="2"/>
      <c r="E15082" s="2"/>
    </row>
    <row r="15083" spans="2:5" x14ac:dyDescent="0.35">
      <c r="B15083" s="42"/>
      <c r="C15083" s="2"/>
      <c r="E15083" s="2"/>
    </row>
    <row r="15084" spans="2:5" x14ac:dyDescent="0.35">
      <c r="B15084" s="42"/>
      <c r="C15084" s="2"/>
      <c r="E15084" s="2"/>
    </row>
    <row r="15085" spans="2:5" x14ac:dyDescent="0.35">
      <c r="B15085" s="42"/>
      <c r="C15085" s="2"/>
      <c r="E15085" s="2"/>
    </row>
    <row r="15086" spans="2:5" x14ac:dyDescent="0.35">
      <c r="B15086" s="42"/>
      <c r="C15086" s="2"/>
      <c r="E15086" s="2"/>
    </row>
    <row r="15087" spans="2:5" x14ac:dyDescent="0.35">
      <c r="B15087" s="42"/>
      <c r="C15087" s="2"/>
      <c r="E15087" s="2"/>
    </row>
    <row r="15088" spans="2:5" x14ac:dyDescent="0.35">
      <c r="B15088" s="42"/>
      <c r="C15088" s="2"/>
      <c r="E15088" s="2"/>
    </row>
    <row r="15089" spans="2:5" x14ac:dyDescent="0.35">
      <c r="B15089" s="42"/>
      <c r="C15089" s="2"/>
      <c r="E15089" s="2"/>
    </row>
    <row r="15090" spans="2:5" x14ac:dyDescent="0.35">
      <c r="B15090" s="42"/>
      <c r="C15090" s="2"/>
      <c r="E15090" s="2"/>
    </row>
    <row r="15091" spans="2:5" x14ac:dyDescent="0.35">
      <c r="B15091" s="42"/>
      <c r="C15091" s="2"/>
      <c r="E15091" s="2"/>
    </row>
    <row r="15092" spans="2:5" x14ac:dyDescent="0.35">
      <c r="B15092" s="42"/>
      <c r="C15092" s="2"/>
      <c r="E15092" s="2"/>
    </row>
    <row r="15093" spans="2:5" x14ac:dyDescent="0.35">
      <c r="B15093" s="42"/>
      <c r="C15093" s="2"/>
      <c r="E15093" s="2"/>
    </row>
    <row r="15094" spans="2:5" x14ac:dyDescent="0.35">
      <c r="B15094" s="42"/>
      <c r="C15094" s="2"/>
      <c r="E15094" s="2"/>
    </row>
    <row r="15095" spans="2:5" x14ac:dyDescent="0.35">
      <c r="B15095" s="42"/>
      <c r="C15095" s="2"/>
      <c r="E15095" s="2"/>
    </row>
    <row r="15096" spans="2:5" x14ac:dyDescent="0.35">
      <c r="B15096" s="42"/>
      <c r="C15096" s="2"/>
      <c r="E15096" s="2"/>
    </row>
    <row r="15097" spans="2:5" x14ac:dyDescent="0.35">
      <c r="B15097" s="42"/>
      <c r="C15097" s="2"/>
      <c r="E15097" s="2"/>
    </row>
    <row r="15098" spans="2:5" x14ac:dyDescent="0.35">
      <c r="B15098" s="42"/>
      <c r="C15098" s="2"/>
      <c r="E15098" s="2"/>
    </row>
    <row r="15099" spans="2:5" x14ac:dyDescent="0.35">
      <c r="B15099" s="42"/>
      <c r="C15099" s="2"/>
      <c r="E15099" s="2"/>
    </row>
    <row r="15100" spans="2:5" x14ac:dyDescent="0.35">
      <c r="B15100" s="42"/>
      <c r="C15100" s="2"/>
      <c r="E15100" s="2"/>
    </row>
    <row r="15101" spans="2:5" x14ac:dyDescent="0.35">
      <c r="B15101" s="42"/>
      <c r="C15101" s="2"/>
      <c r="E15101" s="2"/>
    </row>
    <row r="15102" spans="2:5" x14ac:dyDescent="0.35">
      <c r="B15102" s="42"/>
      <c r="C15102" s="2"/>
      <c r="E15102" s="2"/>
    </row>
    <row r="15103" spans="2:5" x14ac:dyDescent="0.35">
      <c r="B15103" s="42"/>
      <c r="C15103" s="2"/>
      <c r="E15103" s="2"/>
    </row>
    <row r="15104" spans="2:5" x14ac:dyDescent="0.35">
      <c r="B15104" s="42"/>
      <c r="C15104" s="2"/>
      <c r="E15104" s="2"/>
    </row>
    <row r="15105" spans="2:5" x14ac:dyDescent="0.35">
      <c r="B15105" s="42"/>
      <c r="C15105" s="2"/>
      <c r="E15105" s="2"/>
    </row>
    <row r="15106" spans="2:5" x14ac:dyDescent="0.35">
      <c r="B15106" s="42"/>
      <c r="C15106" s="2"/>
      <c r="E15106" s="2"/>
    </row>
    <row r="15107" spans="2:5" x14ac:dyDescent="0.35">
      <c r="B15107" s="42"/>
      <c r="C15107" s="2"/>
      <c r="E15107" s="2"/>
    </row>
    <row r="15108" spans="2:5" x14ac:dyDescent="0.35">
      <c r="B15108" s="42"/>
      <c r="C15108" s="2"/>
      <c r="E15108" s="2"/>
    </row>
    <row r="15109" spans="2:5" x14ac:dyDescent="0.35">
      <c r="B15109" s="42"/>
      <c r="C15109" s="2"/>
      <c r="E15109" s="2"/>
    </row>
    <row r="15110" spans="2:5" x14ac:dyDescent="0.35">
      <c r="B15110" s="42"/>
      <c r="C15110" s="2"/>
      <c r="E15110" s="2"/>
    </row>
    <row r="15111" spans="2:5" x14ac:dyDescent="0.35">
      <c r="B15111" s="42"/>
      <c r="C15111" s="2"/>
      <c r="E15111" s="2"/>
    </row>
    <row r="15112" spans="2:5" x14ac:dyDescent="0.35">
      <c r="B15112" s="42"/>
      <c r="C15112" s="2"/>
      <c r="E15112" s="2"/>
    </row>
    <row r="15113" spans="2:5" x14ac:dyDescent="0.35">
      <c r="B15113" s="42"/>
      <c r="C15113" s="2"/>
      <c r="E15113" s="2"/>
    </row>
    <row r="15114" spans="2:5" x14ac:dyDescent="0.35">
      <c r="B15114" s="42"/>
      <c r="C15114" s="2"/>
      <c r="E15114" s="2"/>
    </row>
    <row r="15115" spans="2:5" x14ac:dyDescent="0.35">
      <c r="B15115" s="42"/>
      <c r="C15115" s="2"/>
      <c r="E15115" s="2"/>
    </row>
    <row r="15116" spans="2:5" x14ac:dyDescent="0.35">
      <c r="B15116" s="42"/>
      <c r="C15116" s="2"/>
      <c r="E15116" s="2"/>
    </row>
    <row r="15117" spans="2:5" x14ac:dyDescent="0.35">
      <c r="B15117" s="42"/>
      <c r="C15117" s="2"/>
      <c r="E15117" s="2"/>
    </row>
    <row r="15118" spans="2:5" x14ac:dyDescent="0.35">
      <c r="B15118" s="42"/>
      <c r="C15118" s="2"/>
      <c r="E15118" s="2"/>
    </row>
    <row r="15119" spans="2:5" x14ac:dyDescent="0.35">
      <c r="B15119" s="42"/>
      <c r="C15119" s="2"/>
      <c r="E15119" s="2"/>
    </row>
    <row r="15120" spans="2:5" x14ac:dyDescent="0.35">
      <c r="B15120" s="42"/>
      <c r="C15120" s="2"/>
      <c r="E15120" s="2"/>
    </row>
    <row r="15121" spans="2:5" x14ac:dyDescent="0.35">
      <c r="B15121" s="42"/>
      <c r="C15121" s="2"/>
      <c r="E15121" s="2"/>
    </row>
    <row r="15122" spans="2:5" x14ac:dyDescent="0.35">
      <c r="B15122" s="42"/>
      <c r="C15122" s="2"/>
      <c r="E15122" s="2"/>
    </row>
    <row r="15123" spans="2:5" x14ac:dyDescent="0.35">
      <c r="B15123" s="42"/>
      <c r="C15123" s="2"/>
      <c r="E15123" s="2"/>
    </row>
    <row r="15124" spans="2:5" x14ac:dyDescent="0.35">
      <c r="B15124" s="42"/>
      <c r="C15124" s="2"/>
      <c r="E15124" s="2"/>
    </row>
    <row r="15125" spans="2:5" x14ac:dyDescent="0.35">
      <c r="B15125" s="42"/>
      <c r="C15125" s="2"/>
      <c r="E15125" s="2"/>
    </row>
    <row r="15126" spans="2:5" x14ac:dyDescent="0.35">
      <c r="B15126" s="42"/>
      <c r="C15126" s="2"/>
      <c r="E15126" s="2"/>
    </row>
    <row r="15127" spans="2:5" x14ac:dyDescent="0.35">
      <c r="B15127" s="42"/>
      <c r="C15127" s="2"/>
      <c r="E15127" s="2"/>
    </row>
    <row r="15128" spans="2:5" x14ac:dyDescent="0.35">
      <c r="B15128" s="42"/>
      <c r="C15128" s="2"/>
      <c r="E15128" s="2"/>
    </row>
    <row r="15129" spans="2:5" x14ac:dyDescent="0.35">
      <c r="B15129" s="42"/>
      <c r="C15129" s="2"/>
      <c r="E15129" s="2"/>
    </row>
    <row r="15130" spans="2:5" x14ac:dyDescent="0.35">
      <c r="B15130" s="42"/>
      <c r="C15130" s="2"/>
      <c r="E15130" s="2"/>
    </row>
    <row r="15131" spans="2:5" x14ac:dyDescent="0.35">
      <c r="B15131" s="42"/>
      <c r="C15131" s="2"/>
      <c r="E15131" s="2"/>
    </row>
    <row r="15132" spans="2:5" x14ac:dyDescent="0.35">
      <c r="B15132" s="42"/>
      <c r="C15132" s="2"/>
      <c r="E15132" s="2"/>
    </row>
    <row r="15133" spans="2:5" x14ac:dyDescent="0.35">
      <c r="B15133" s="42"/>
      <c r="C15133" s="2"/>
      <c r="E15133" s="2"/>
    </row>
    <row r="15134" spans="2:5" x14ac:dyDescent="0.35">
      <c r="B15134" s="42"/>
      <c r="C15134" s="2"/>
      <c r="E15134" s="2"/>
    </row>
    <row r="15135" spans="2:5" x14ac:dyDescent="0.35">
      <c r="B15135" s="42"/>
      <c r="C15135" s="2"/>
      <c r="E15135" s="2"/>
    </row>
    <row r="15136" spans="2:5" x14ac:dyDescent="0.35">
      <c r="B15136" s="42"/>
      <c r="C15136" s="2"/>
      <c r="E15136" s="2"/>
    </row>
    <row r="15137" spans="2:5" x14ac:dyDescent="0.35">
      <c r="B15137" s="42"/>
      <c r="C15137" s="2"/>
      <c r="E15137" s="2"/>
    </row>
    <row r="15138" spans="2:5" x14ac:dyDescent="0.35">
      <c r="B15138" s="42"/>
      <c r="C15138" s="2"/>
      <c r="E15138" s="2"/>
    </row>
    <row r="15139" spans="2:5" x14ac:dyDescent="0.35">
      <c r="B15139" s="42"/>
      <c r="C15139" s="2"/>
      <c r="E15139" s="2"/>
    </row>
    <row r="15140" spans="2:5" x14ac:dyDescent="0.35">
      <c r="B15140" s="42"/>
      <c r="C15140" s="2"/>
      <c r="E15140" s="2"/>
    </row>
    <row r="15141" spans="2:5" x14ac:dyDescent="0.35">
      <c r="B15141" s="42"/>
      <c r="C15141" s="2"/>
      <c r="E15141" s="2"/>
    </row>
    <row r="15142" spans="2:5" x14ac:dyDescent="0.35">
      <c r="B15142" s="42"/>
      <c r="C15142" s="2"/>
      <c r="E15142" s="2"/>
    </row>
    <row r="15143" spans="2:5" x14ac:dyDescent="0.35">
      <c r="B15143" s="42"/>
      <c r="C15143" s="2"/>
      <c r="E15143" s="2"/>
    </row>
    <row r="15144" spans="2:5" x14ac:dyDescent="0.35">
      <c r="B15144" s="42"/>
      <c r="C15144" s="2"/>
      <c r="E15144" s="2"/>
    </row>
    <row r="15145" spans="2:5" x14ac:dyDescent="0.35">
      <c r="B15145" s="42"/>
      <c r="C15145" s="2"/>
      <c r="E15145" s="2"/>
    </row>
    <row r="15146" spans="2:5" x14ac:dyDescent="0.35">
      <c r="B15146" s="42"/>
      <c r="C15146" s="2"/>
      <c r="E15146" s="2"/>
    </row>
    <row r="15147" spans="2:5" x14ac:dyDescent="0.35">
      <c r="B15147" s="42"/>
      <c r="C15147" s="2"/>
      <c r="E15147" s="2"/>
    </row>
    <row r="15148" spans="2:5" x14ac:dyDescent="0.35">
      <c r="B15148" s="42"/>
      <c r="C15148" s="2"/>
      <c r="E15148" s="2"/>
    </row>
    <row r="15149" spans="2:5" x14ac:dyDescent="0.35">
      <c r="B15149" s="42"/>
      <c r="C15149" s="2"/>
      <c r="E15149" s="2"/>
    </row>
    <row r="15150" spans="2:5" x14ac:dyDescent="0.35">
      <c r="B15150" s="42"/>
      <c r="C15150" s="2"/>
      <c r="E15150" s="2"/>
    </row>
    <row r="15151" spans="2:5" x14ac:dyDescent="0.35">
      <c r="B15151" s="42"/>
      <c r="C15151" s="2"/>
      <c r="E15151" s="2"/>
    </row>
    <row r="15152" spans="2:5" x14ac:dyDescent="0.35">
      <c r="B15152" s="42"/>
      <c r="C15152" s="2"/>
      <c r="E15152" s="2"/>
    </row>
    <row r="15153" spans="2:5" x14ac:dyDescent="0.35">
      <c r="B15153" s="42"/>
      <c r="C15153" s="2"/>
      <c r="E15153" s="2"/>
    </row>
    <row r="15154" spans="2:5" x14ac:dyDescent="0.35">
      <c r="B15154" s="42"/>
      <c r="C15154" s="2"/>
      <c r="E15154" s="2"/>
    </row>
    <row r="15155" spans="2:5" x14ac:dyDescent="0.35">
      <c r="B15155" s="42"/>
      <c r="C15155" s="2"/>
      <c r="E15155" s="2"/>
    </row>
    <row r="15156" spans="2:5" x14ac:dyDescent="0.35">
      <c r="B15156" s="42"/>
      <c r="C15156" s="2"/>
      <c r="E15156" s="2"/>
    </row>
    <row r="15157" spans="2:5" x14ac:dyDescent="0.35">
      <c r="B15157" s="42"/>
      <c r="C15157" s="2"/>
      <c r="E15157" s="2"/>
    </row>
    <row r="15158" spans="2:5" x14ac:dyDescent="0.35">
      <c r="B15158" s="42"/>
      <c r="C15158" s="2"/>
      <c r="E15158" s="2"/>
    </row>
    <row r="15159" spans="2:5" x14ac:dyDescent="0.35">
      <c r="B15159" s="42"/>
      <c r="C15159" s="2"/>
      <c r="E15159" s="2"/>
    </row>
    <row r="15160" spans="2:5" x14ac:dyDescent="0.35">
      <c r="B15160" s="42"/>
      <c r="C15160" s="2"/>
      <c r="E15160" s="2"/>
    </row>
    <row r="15161" spans="2:5" x14ac:dyDescent="0.35">
      <c r="B15161" s="42"/>
      <c r="C15161" s="2"/>
      <c r="E15161" s="2"/>
    </row>
    <row r="15162" spans="2:5" x14ac:dyDescent="0.35">
      <c r="B15162" s="42"/>
      <c r="C15162" s="2"/>
      <c r="E15162" s="2"/>
    </row>
    <row r="15163" spans="2:5" x14ac:dyDescent="0.35">
      <c r="B15163" s="42"/>
      <c r="C15163" s="2"/>
      <c r="E15163" s="2"/>
    </row>
    <row r="15164" spans="2:5" x14ac:dyDescent="0.35">
      <c r="B15164" s="42"/>
      <c r="C15164" s="2"/>
      <c r="E15164" s="2"/>
    </row>
    <row r="15165" spans="2:5" x14ac:dyDescent="0.35">
      <c r="B15165" s="42"/>
      <c r="C15165" s="2"/>
      <c r="E15165" s="2"/>
    </row>
    <row r="15166" spans="2:5" x14ac:dyDescent="0.35">
      <c r="B15166" s="42"/>
      <c r="C15166" s="2"/>
      <c r="E15166" s="2"/>
    </row>
    <row r="15167" spans="2:5" x14ac:dyDescent="0.35">
      <c r="B15167" s="42"/>
      <c r="C15167" s="2"/>
      <c r="E15167" s="2"/>
    </row>
    <row r="15168" spans="2:5" x14ac:dyDescent="0.35">
      <c r="B15168" s="42"/>
      <c r="C15168" s="2"/>
      <c r="E15168" s="2"/>
    </row>
    <row r="15169" spans="2:5" x14ac:dyDescent="0.35">
      <c r="B15169" s="42"/>
      <c r="C15169" s="2"/>
      <c r="E15169" s="2"/>
    </row>
    <row r="15170" spans="2:5" x14ac:dyDescent="0.35">
      <c r="B15170" s="42"/>
      <c r="C15170" s="2"/>
      <c r="E15170" s="2"/>
    </row>
    <row r="15171" spans="2:5" x14ac:dyDescent="0.35">
      <c r="B15171" s="42"/>
      <c r="C15171" s="2"/>
      <c r="E15171" s="2"/>
    </row>
    <row r="15172" spans="2:5" x14ac:dyDescent="0.35">
      <c r="B15172" s="42"/>
      <c r="C15172" s="2"/>
      <c r="E15172" s="2"/>
    </row>
    <row r="15173" spans="2:5" x14ac:dyDescent="0.35">
      <c r="B15173" s="42"/>
      <c r="C15173" s="2"/>
      <c r="E15173" s="2"/>
    </row>
    <row r="15174" spans="2:5" x14ac:dyDescent="0.35">
      <c r="B15174" s="42"/>
      <c r="C15174" s="2"/>
      <c r="E15174" s="2"/>
    </row>
    <row r="15175" spans="2:5" x14ac:dyDescent="0.35">
      <c r="B15175" s="42"/>
      <c r="C15175" s="2"/>
      <c r="E15175" s="2"/>
    </row>
    <row r="15176" spans="2:5" x14ac:dyDescent="0.35">
      <c r="B15176" s="42"/>
      <c r="C15176" s="2"/>
      <c r="E15176" s="2"/>
    </row>
    <row r="15177" spans="2:5" x14ac:dyDescent="0.35">
      <c r="B15177" s="42"/>
      <c r="C15177" s="2"/>
      <c r="E15177" s="2"/>
    </row>
    <row r="15178" spans="2:5" x14ac:dyDescent="0.35">
      <c r="B15178" s="42"/>
      <c r="C15178" s="2"/>
      <c r="E15178" s="2"/>
    </row>
    <row r="15179" spans="2:5" x14ac:dyDescent="0.35">
      <c r="B15179" s="42"/>
      <c r="C15179" s="2"/>
      <c r="E15179" s="2"/>
    </row>
    <row r="15180" spans="2:5" x14ac:dyDescent="0.35">
      <c r="B15180" s="42"/>
      <c r="C15180" s="2"/>
      <c r="E15180" s="2"/>
    </row>
    <row r="15181" spans="2:5" x14ac:dyDescent="0.35">
      <c r="B15181" s="42"/>
      <c r="C15181" s="2"/>
      <c r="E15181" s="2"/>
    </row>
    <row r="15182" spans="2:5" x14ac:dyDescent="0.35">
      <c r="B15182" s="42"/>
      <c r="C15182" s="2"/>
      <c r="E15182" s="2"/>
    </row>
    <row r="15183" spans="2:5" x14ac:dyDescent="0.35">
      <c r="B15183" s="42"/>
      <c r="C15183" s="2"/>
      <c r="E15183" s="2"/>
    </row>
    <row r="15184" spans="2:5" x14ac:dyDescent="0.35">
      <c r="B15184" s="42"/>
      <c r="C15184" s="2"/>
      <c r="E15184" s="2"/>
    </row>
    <row r="15185" spans="2:5" x14ac:dyDescent="0.35">
      <c r="B15185" s="42"/>
      <c r="C15185" s="2"/>
      <c r="E15185" s="2"/>
    </row>
    <row r="15186" spans="2:5" x14ac:dyDescent="0.35">
      <c r="B15186" s="42"/>
      <c r="C15186" s="2"/>
      <c r="E15186" s="2"/>
    </row>
    <row r="15187" spans="2:5" x14ac:dyDescent="0.35">
      <c r="B15187" s="42"/>
      <c r="C15187" s="2"/>
      <c r="E15187" s="2"/>
    </row>
    <row r="15188" spans="2:5" x14ac:dyDescent="0.35">
      <c r="B15188" s="42"/>
      <c r="C15188" s="2"/>
      <c r="E15188" s="2"/>
    </row>
    <row r="15189" spans="2:5" x14ac:dyDescent="0.35">
      <c r="B15189" s="42"/>
      <c r="C15189" s="2"/>
      <c r="E15189" s="2"/>
    </row>
    <row r="15190" spans="2:5" x14ac:dyDescent="0.35">
      <c r="B15190" s="42"/>
      <c r="C15190" s="2"/>
      <c r="E15190" s="2"/>
    </row>
    <row r="15191" spans="2:5" x14ac:dyDescent="0.35">
      <c r="B15191" s="42"/>
      <c r="C15191" s="2"/>
      <c r="E15191" s="2"/>
    </row>
    <row r="15192" spans="2:5" x14ac:dyDescent="0.35">
      <c r="B15192" s="42"/>
      <c r="C15192" s="2"/>
      <c r="E15192" s="2"/>
    </row>
    <row r="15193" spans="2:5" x14ac:dyDescent="0.35">
      <c r="B15193" s="42"/>
      <c r="C15193" s="2"/>
      <c r="E15193" s="2"/>
    </row>
    <row r="15194" spans="2:5" x14ac:dyDescent="0.35">
      <c r="B15194" s="42"/>
      <c r="C15194" s="2"/>
      <c r="E15194" s="2"/>
    </row>
    <row r="15195" spans="2:5" x14ac:dyDescent="0.35">
      <c r="B15195" s="42"/>
      <c r="C15195" s="2"/>
      <c r="E15195" s="2"/>
    </row>
    <row r="15196" spans="2:5" x14ac:dyDescent="0.35">
      <c r="B15196" s="42"/>
      <c r="C15196" s="2"/>
      <c r="E15196" s="2"/>
    </row>
    <row r="15197" spans="2:5" x14ac:dyDescent="0.35">
      <c r="B15197" s="42"/>
      <c r="C15197" s="2"/>
      <c r="E15197" s="2"/>
    </row>
    <row r="15198" spans="2:5" x14ac:dyDescent="0.35">
      <c r="B15198" s="42"/>
      <c r="C15198" s="2"/>
      <c r="E15198" s="2"/>
    </row>
    <row r="15199" spans="2:5" x14ac:dyDescent="0.35">
      <c r="B15199" s="42"/>
      <c r="C15199" s="2"/>
      <c r="E15199" s="2"/>
    </row>
    <row r="15200" spans="2:5" x14ac:dyDescent="0.35">
      <c r="B15200" s="42"/>
      <c r="C15200" s="2"/>
      <c r="E15200" s="2"/>
    </row>
    <row r="15201" spans="2:5" x14ac:dyDescent="0.35">
      <c r="B15201" s="42"/>
      <c r="C15201" s="2"/>
      <c r="E15201" s="2"/>
    </row>
    <row r="15202" spans="2:5" x14ac:dyDescent="0.35">
      <c r="B15202" s="42"/>
      <c r="C15202" s="2"/>
      <c r="E15202" s="2"/>
    </row>
    <row r="15203" spans="2:5" x14ac:dyDescent="0.35">
      <c r="B15203" s="42"/>
      <c r="C15203" s="2"/>
      <c r="E15203" s="2"/>
    </row>
    <row r="15204" spans="2:5" x14ac:dyDescent="0.35">
      <c r="B15204" s="42"/>
      <c r="C15204" s="2"/>
      <c r="E15204" s="2"/>
    </row>
    <row r="15205" spans="2:5" x14ac:dyDescent="0.35">
      <c r="B15205" s="42"/>
      <c r="C15205" s="2"/>
      <c r="E15205" s="2"/>
    </row>
    <row r="15206" spans="2:5" x14ac:dyDescent="0.35">
      <c r="B15206" s="42"/>
      <c r="C15206" s="2"/>
      <c r="E15206" s="2"/>
    </row>
    <row r="15207" spans="2:5" x14ac:dyDescent="0.35">
      <c r="B15207" s="42"/>
      <c r="C15207" s="2"/>
      <c r="E15207" s="2"/>
    </row>
    <row r="15208" spans="2:5" x14ac:dyDescent="0.35">
      <c r="B15208" s="42"/>
      <c r="C15208" s="2"/>
      <c r="E15208" s="2"/>
    </row>
    <row r="15209" spans="2:5" x14ac:dyDescent="0.35">
      <c r="B15209" s="42"/>
      <c r="C15209" s="2"/>
      <c r="E15209" s="2"/>
    </row>
    <row r="15210" spans="2:5" x14ac:dyDescent="0.35">
      <c r="B15210" s="42"/>
      <c r="C15210" s="2"/>
      <c r="E15210" s="2"/>
    </row>
    <row r="15211" spans="2:5" x14ac:dyDescent="0.35">
      <c r="B15211" s="42"/>
      <c r="C15211" s="2"/>
      <c r="E15211" s="2"/>
    </row>
    <row r="15212" spans="2:5" x14ac:dyDescent="0.35">
      <c r="B15212" s="42"/>
      <c r="C15212" s="2"/>
      <c r="E15212" s="2"/>
    </row>
    <row r="15213" spans="2:5" x14ac:dyDescent="0.35">
      <c r="B15213" s="42"/>
      <c r="C15213" s="2"/>
      <c r="E15213" s="2"/>
    </row>
    <row r="15214" spans="2:5" x14ac:dyDescent="0.35">
      <c r="B15214" s="42"/>
      <c r="C15214" s="2"/>
      <c r="E15214" s="2"/>
    </row>
    <row r="15215" spans="2:5" x14ac:dyDescent="0.35">
      <c r="B15215" s="42"/>
      <c r="C15215" s="2"/>
      <c r="E15215" s="2"/>
    </row>
    <row r="15216" spans="2:5" x14ac:dyDescent="0.35">
      <c r="B15216" s="42"/>
      <c r="C15216" s="2"/>
      <c r="E15216" s="2"/>
    </row>
    <row r="15217" spans="2:5" x14ac:dyDescent="0.35">
      <c r="B15217" s="42"/>
      <c r="C15217" s="2"/>
      <c r="E15217" s="2"/>
    </row>
    <row r="15218" spans="2:5" x14ac:dyDescent="0.35">
      <c r="B15218" s="42"/>
      <c r="C15218" s="2"/>
      <c r="E15218" s="2"/>
    </row>
    <row r="15219" spans="2:5" x14ac:dyDescent="0.35">
      <c r="B15219" s="42"/>
      <c r="C15219" s="2"/>
      <c r="E15219" s="2"/>
    </row>
    <row r="15220" spans="2:5" x14ac:dyDescent="0.35">
      <c r="B15220" s="42"/>
      <c r="C15220" s="2"/>
      <c r="E15220" s="2"/>
    </row>
    <row r="15221" spans="2:5" x14ac:dyDescent="0.35">
      <c r="B15221" s="42"/>
      <c r="C15221" s="2"/>
      <c r="E15221" s="2"/>
    </row>
    <row r="15222" spans="2:5" x14ac:dyDescent="0.35">
      <c r="B15222" s="42"/>
      <c r="C15222" s="2"/>
      <c r="E15222" s="2"/>
    </row>
    <row r="15223" spans="2:5" x14ac:dyDescent="0.35">
      <c r="B15223" s="42"/>
      <c r="C15223" s="2"/>
      <c r="E15223" s="2"/>
    </row>
    <row r="15224" spans="2:5" x14ac:dyDescent="0.35">
      <c r="B15224" s="42"/>
      <c r="C15224" s="2"/>
      <c r="E15224" s="2"/>
    </row>
    <row r="15225" spans="2:5" x14ac:dyDescent="0.35">
      <c r="B15225" s="42"/>
      <c r="C15225" s="2"/>
      <c r="E15225" s="2"/>
    </row>
    <row r="15226" spans="2:5" x14ac:dyDescent="0.35">
      <c r="B15226" s="42"/>
      <c r="C15226" s="2"/>
      <c r="E15226" s="2"/>
    </row>
    <row r="15227" spans="2:5" x14ac:dyDescent="0.35">
      <c r="B15227" s="42"/>
      <c r="C15227" s="2"/>
      <c r="E15227" s="2"/>
    </row>
    <row r="15228" spans="2:5" x14ac:dyDescent="0.35">
      <c r="B15228" s="42"/>
      <c r="C15228" s="2"/>
      <c r="E15228" s="2"/>
    </row>
    <row r="15229" spans="2:5" x14ac:dyDescent="0.35">
      <c r="B15229" s="42"/>
      <c r="C15229" s="2"/>
      <c r="E15229" s="2"/>
    </row>
    <row r="15230" spans="2:5" x14ac:dyDescent="0.35">
      <c r="B15230" s="42"/>
      <c r="C15230" s="2"/>
      <c r="E15230" s="2"/>
    </row>
    <row r="15231" spans="2:5" x14ac:dyDescent="0.35">
      <c r="B15231" s="42"/>
      <c r="C15231" s="2"/>
      <c r="E15231" s="2"/>
    </row>
    <row r="15232" spans="2:5" x14ac:dyDescent="0.35">
      <c r="B15232" s="42"/>
      <c r="C15232" s="2"/>
      <c r="E15232" s="2"/>
    </row>
    <row r="15233" spans="2:5" x14ac:dyDescent="0.35">
      <c r="B15233" s="42"/>
      <c r="C15233" s="2"/>
      <c r="E15233" s="2"/>
    </row>
    <row r="15234" spans="2:5" x14ac:dyDescent="0.35">
      <c r="B15234" s="42"/>
      <c r="C15234" s="2"/>
      <c r="E15234" s="2"/>
    </row>
    <row r="15235" spans="2:5" x14ac:dyDescent="0.35">
      <c r="B15235" s="42"/>
      <c r="C15235" s="2"/>
      <c r="E15235" s="2"/>
    </row>
    <row r="15236" spans="2:5" x14ac:dyDescent="0.35">
      <c r="B15236" s="42"/>
      <c r="C15236" s="2"/>
      <c r="E15236" s="2"/>
    </row>
    <row r="15237" spans="2:5" x14ac:dyDescent="0.35">
      <c r="B15237" s="42"/>
      <c r="C15237" s="2"/>
      <c r="E15237" s="2"/>
    </row>
    <row r="15238" spans="2:5" x14ac:dyDescent="0.35">
      <c r="B15238" s="42"/>
      <c r="C15238" s="2"/>
      <c r="E15238" s="2"/>
    </row>
    <row r="15239" spans="2:5" x14ac:dyDescent="0.35">
      <c r="B15239" s="42"/>
      <c r="C15239" s="2"/>
      <c r="E15239" s="2"/>
    </row>
    <row r="15240" spans="2:5" x14ac:dyDescent="0.35">
      <c r="B15240" s="42"/>
      <c r="C15240" s="2"/>
      <c r="E15240" s="2"/>
    </row>
    <row r="15241" spans="2:5" x14ac:dyDescent="0.35">
      <c r="B15241" s="42"/>
      <c r="C15241" s="2"/>
      <c r="E15241" s="2"/>
    </row>
    <row r="15242" spans="2:5" x14ac:dyDescent="0.35">
      <c r="B15242" s="42"/>
      <c r="C15242" s="2"/>
      <c r="E15242" s="2"/>
    </row>
    <row r="15243" spans="2:5" x14ac:dyDescent="0.35">
      <c r="B15243" s="42"/>
      <c r="C15243" s="2"/>
      <c r="E15243" s="2"/>
    </row>
    <row r="15244" spans="2:5" x14ac:dyDescent="0.35">
      <c r="B15244" s="42"/>
      <c r="C15244" s="2"/>
      <c r="E15244" s="2"/>
    </row>
    <row r="15245" spans="2:5" x14ac:dyDescent="0.35">
      <c r="B15245" s="42"/>
      <c r="C15245" s="2"/>
      <c r="E15245" s="2"/>
    </row>
    <row r="15246" spans="2:5" x14ac:dyDescent="0.35">
      <c r="B15246" s="42"/>
      <c r="C15246" s="2"/>
      <c r="E15246" s="2"/>
    </row>
    <row r="15247" spans="2:5" x14ac:dyDescent="0.35">
      <c r="B15247" s="42"/>
      <c r="C15247" s="2"/>
      <c r="E15247" s="2"/>
    </row>
    <row r="15248" spans="2:5" x14ac:dyDescent="0.35">
      <c r="B15248" s="42"/>
      <c r="C15248" s="2"/>
      <c r="E15248" s="2"/>
    </row>
    <row r="15249" spans="2:5" x14ac:dyDescent="0.35">
      <c r="B15249" s="42"/>
      <c r="C15249" s="2"/>
      <c r="E15249" s="2"/>
    </row>
    <row r="15250" spans="2:5" x14ac:dyDescent="0.35">
      <c r="B15250" s="42"/>
      <c r="C15250" s="2"/>
      <c r="E15250" s="2"/>
    </row>
    <row r="15251" spans="2:5" x14ac:dyDescent="0.35">
      <c r="B15251" s="42"/>
      <c r="C15251" s="2"/>
      <c r="E15251" s="2"/>
    </row>
    <row r="15252" spans="2:5" x14ac:dyDescent="0.35">
      <c r="B15252" s="42"/>
      <c r="C15252" s="2"/>
      <c r="E15252" s="2"/>
    </row>
    <row r="15253" spans="2:5" x14ac:dyDescent="0.35">
      <c r="B15253" s="42"/>
      <c r="C15253" s="2"/>
      <c r="E15253" s="2"/>
    </row>
    <row r="15254" spans="2:5" x14ac:dyDescent="0.35">
      <c r="B15254" s="42"/>
      <c r="C15254" s="2"/>
      <c r="E15254" s="2"/>
    </row>
    <row r="15255" spans="2:5" x14ac:dyDescent="0.35">
      <c r="B15255" s="42"/>
      <c r="C15255" s="2"/>
      <c r="E15255" s="2"/>
    </row>
    <row r="15256" spans="2:5" x14ac:dyDescent="0.35">
      <c r="B15256" s="42"/>
      <c r="C15256" s="2"/>
      <c r="E15256" s="2"/>
    </row>
    <row r="15257" spans="2:5" x14ac:dyDescent="0.35">
      <c r="B15257" s="42"/>
      <c r="C15257" s="2"/>
      <c r="E15257" s="2"/>
    </row>
    <row r="15258" spans="2:5" x14ac:dyDescent="0.35">
      <c r="B15258" s="42"/>
      <c r="C15258" s="2"/>
      <c r="E15258" s="2"/>
    </row>
    <row r="15259" spans="2:5" x14ac:dyDescent="0.35">
      <c r="B15259" s="42"/>
      <c r="C15259" s="2"/>
      <c r="E15259" s="2"/>
    </row>
    <row r="15260" spans="2:5" x14ac:dyDescent="0.35">
      <c r="B15260" s="42"/>
      <c r="C15260" s="2"/>
      <c r="E15260" s="2"/>
    </row>
    <row r="15261" spans="2:5" x14ac:dyDescent="0.35">
      <c r="B15261" s="42"/>
      <c r="C15261" s="2"/>
      <c r="E15261" s="2"/>
    </row>
    <row r="15262" spans="2:5" x14ac:dyDescent="0.35">
      <c r="B15262" s="42"/>
      <c r="C15262" s="2"/>
      <c r="E15262" s="2"/>
    </row>
    <row r="15263" spans="2:5" x14ac:dyDescent="0.35">
      <c r="B15263" s="42"/>
      <c r="C15263" s="2"/>
      <c r="E15263" s="2"/>
    </row>
    <row r="15264" spans="2:5" x14ac:dyDescent="0.35">
      <c r="B15264" s="42"/>
      <c r="C15264" s="2"/>
      <c r="E15264" s="2"/>
    </row>
    <row r="15265" spans="2:5" x14ac:dyDescent="0.35">
      <c r="B15265" s="42"/>
      <c r="C15265" s="2"/>
      <c r="E15265" s="2"/>
    </row>
    <row r="15266" spans="2:5" x14ac:dyDescent="0.35">
      <c r="B15266" s="42"/>
      <c r="C15266" s="2"/>
      <c r="E15266" s="2"/>
    </row>
    <row r="15267" spans="2:5" x14ac:dyDescent="0.35">
      <c r="B15267" s="42"/>
      <c r="C15267" s="2"/>
      <c r="E15267" s="2"/>
    </row>
    <row r="15268" spans="2:5" x14ac:dyDescent="0.35">
      <c r="B15268" s="42"/>
      <c r="C15268" s="2"/>
      <c r="E15268" s="2"/>
    </row>
    <row r="15269" spans="2:5" x14ac:dyDescent="0.35">
      <c r="B15269" s="42"/>
      <c r="C15269" s="2"/>
      <c r="E15269" s="2"/>
    </row>
    <row r="15270" spans="2:5" x14ac:dyDescent="0.35">
      <c r="B15270" s="42"/>
      <c r="C15270" s="2"/>
      <c r="E15270" s="2"/>
    </row>
    <row r="15271" spans="2:5" x14ac:dyDescent="0.35">
      <c r="B15271" s="42"/>
      <c r="C15271" s="2"/>
      <c r="E15271" s="2"/>
    </row>
    <row r="15272" spans="2:5" x14ac:dyDescent="0.35">
      <c r="B15272" s="42"/>
      <c r="C15272" s="2"/>
      <c r="E15272" s="2"/>
    </row>
    <row r="15273" spans="2:5" x14ac:dyDescent="0.35">
      <c r="B15273" s="42"/>
      <c r="C15273" s="2"/>
      <c r="E15273" s="2"/>
    </row>
    <row r="15274" spans="2:5" x14ac:dyDescent="0.35">
      <c r="B15274" s="42"/>
      <c r="C15274" s="2"/>
      <c r="E15274" s="2"/>
    </row>
    <row r="15275" spans="2:5" x14ac:dyDescent="0.35">
      <c r="B15275" s="42"/>
      <c r="C15275" s="2"/>
      <c r="E15275" s="2"/>
    </row>
    <row r="15276" spans="2:5" x14ac:dyDescent="0.35">
      <c r="B15276" s="42"/>
      <c r="C15276" s="2"/>
      <c r="E15276" s="2"/>
    </row>
    <row r="15277" spans="2:5" x14ac:dyDescent="0.35">
      <c r="B15277" s="42"/>
      <c r="C15277" s="2"/>
      <c r="E15277" s="2"/>
    </row>
    <row r="15278" spans="2:5" x14ac:dyDescent="0.35">
      <c r="B15278" s="42"/>
      <c r="C15278" s="2"/>
      <c r="E15278" s="2"/>
    </row>
    <row r="15279" spans="2:5" x14ac:dyDescent="0.35">
      <c r="B15279" s="42"/>
      <c r="C15279" s="2"/>
      <c r="E15279" s="2"/>
    </row>
    <row r="15280" spans="2:5" x14ac:dyDescent="0.35">
      <c r="B15280" s="42"/>
      <c r="C15280" s="2"/>
      <c r="E15280" s="2"/>
    </row>
    <row r="15281" spans="2:5" x14ac:dyDescent="0.35">
      <c r="B15281" s="42"/>
      <c r="C15281" s="2"/>
      <c r="E15281" s="2"/>
    </row>
    <row r="15282" spans="2:5" x14ac:dyDescent="0.35">
      <c r="B15282" s="42"/>
      <c r="C15282" s="2"/>
      <c r="E15282" s="2"/>
    </row>
    <row r="15283" spans="2:5" x14ac:dyDescent="0.35">
      <c r="B15283" s="42"/>
      <c r="C15283" s="2"/>
      <c r="E15283" s="2"/>
    </row>
    <row r="15284" spans="2:5" x14ac:dyDescent="0.35">
      <c r="B15284" s="42"/>
      <c r="C15284" s="2"/>
      <c r="E15284" s="2"/>
    </row>
    <row r="15285" spans="2:5" x14ac:dyDescent="0.35">
      <c r="B15285" s="42"/>
      <c r="C15285" s="2"/>
      <c r="E15285" s="2"/>
    </row>
    <row r="15286" spans="2:5" x14ac:dyDescent="0.35">
      <c r="B15286" s="42"/>
      <c r="C15286" s="2"/>
      <c r="E15286" s="2"/>
    </row>
    <row r="15287" spans="2:5" x14ac:dyDescent="0.35">
      <c r="B15287" s="42"/>
      <c r="C15287" s="2"/>
      <c r="E15287" s="2"/>
    </row>
    <row r="15288" spans="2:5" x14ac:dyDescent="0.35">
      <c r="B15288" s="42"/>
      <c r="C15288" s="2"/>
      <c r="E15288" s="2"/>
    </row>
    <row r="15289" spans="2:5" x14ac:dyDescent="0.35">
      <c r="B15289" s="42"/>
      <c r="C15289" s="2"/>
      <c r="E15289" s="2"/>
    </row>
    <row r="15290" spans="2:5" x14ac:dyDescent="0.35">
      <c r="B15290" s="42"/>
      <c r="C15290" s="2"/>
      <c r="E15290" s="2"/>
    </row>
    <row r="15291" spans="2:5" x14ac:dyDescent="0.35">
      <c r="B15291" s="42"/>
      <c r="C15291" s="2"/>
      <c r="E15291" s="2"/>
    </row>
    <row r="15292" spans="2:5" x14ac:dyDescent="0.35">
      <c r="B15292" s="42"/>
      <c r="C15292" s="2"/>
      <c r="E15292" s="2"/>
    </row>
    <row r="15293" spans="2:5" x14ac:dyDescent="0.35">
      <c r="B15293" s="42"/>
      <c r="C15293" s="2"/>
      <c r="E15293" s="2"/>
    </row>
    <row r="15294" spans="2:5" x14ac:dyDescent="0.35">
      <c r="B15294" s="42"/>
      <c r="C15294" s="2"/>
      <c r="E15294" s="2"/>
    </row>
    <row r="15295" spans="2:5" x14ac:dyDescent="0.35">
      <c r="B15295" s="42"/>
      <c r="C15295" s="2"/>
      <c r="E15295" s="2"/>
    </row>
    <row r="15296" spans="2:5" x14ac:dyDescent="0.35">
      <c r="B15296" s="42"/>
      <c r="C15296" s="2"/>
      <c r="E15296" s="2"/>
    </row>
    <row r="15297" spans="2:5" x14ac:dyDescent="0.35">
      <c r="B15297" s="42"/>
      <c r="C15297" s="2"/>
      <c r="E15297" s="2"/>
    </row>
    <row r="15298" spans="2:5" x14ac:dyDescent="0.35">
      <c r="B15298" s="42"/>
      <c r="C15298" s="2"/>
      <c r="E15298" s="2"/>
    </row>
    <row r="15299" spans="2:5" x14ac:dyDescent="0.35">
      <c r="B15299" s="42"/>
      <c r="C15299" s="2"/>
      <c r="E15299" s="2"/>
    </row>
    <row r="15300" spans="2:5" x14ac:dyDescent="0.35">
      <c r="B15300" s="42"/>
      <c r="C15300" s="2"/>
      <c r="E15300" s="2"/>
    </row>
    <row r="15301" spans="2:5" x14ac:dyDescent="0.35">
      <c r="B15301" s="42"/>
      <c r="C15301" s="2"/>
      <c r="E15301" s="2"/>
    </row>
    <row r="15302" spans="2:5" x14ac:dyDescent="0.35">
      <c r="B15302" s="42"/>
      <c r="C15302" s="2"/>
      <c r="E15302" s="2"/>
    </row>
    <row r="15303" spans="2:5" x14ac:dyDescent="0.35">
      <c r="B15303" s="42"/>
      <c r="C15303" s="2"/>
      <c r="E15303" s="2"/>
    </row>
    <row r="15304" spans="2:5" x14ac:dyDescent="0.35">
      <c r="B15304" s="42"/>
      <c r="C15304" s="2"/>
      <c r="E15304" s="2"/>
    </row>
    <row r="15305" spans="2:5" x14ac:dyDescent="0.35">
      <c r="B15305" s="42"/>
      <c r="C15305" s="2"/>
      <c r="E15305" s="2"/>
    </row>
    <row r="15306" spans="2:5" x14ac:dyDescent="0.35">
      <c r="B15306" s="42"/>
      <c r="C15306" s="2"/>
      <c r="E15306" s="2"/>
    </row>
    <row r="15307" spans="2:5" x14ac:dyDescent="0.35">
      <c r="B15307" s="42"/>
      <c r="C15307" s="2"/>
      <c r="E15307" s="2"/>
    </row>
    <row r="15308" spans="2:5" x14ac:dyDescent="0.35">
      <c r="B15308" s="42"/>
      <c r="C15308" s="2"/>
      <c r="E15308" s="2"/>
    </row>
    <row r="15309" spans="2:5" x14ac:dyDescent="0.35">
      <c r="B15309" s="42"/>
      <c r="C15309" s="2"/>
      <c r="E15309" s="2"/>
    </row>
    <row r="15310" spans="2:5" x14ac:dyDescent="0.35">
      <c r="B15310" s="42"/>
      <c r="C15310" s="2"/>
      <c r="E15310" s="2"/>
    </row>
    <row r="15311" spans="2:5" x14ac:dyDescent="0.35">
      <c r="B15311" s="42"/>
      <c r="C15311" s="2"/>
      <c r="E15311" s="2"/>
    </row>
    <row r="15312" spans="2:5" x14ac:dyDescent="0.35">
      <c r="B15312" s="42"/>
      <c r="C15312" s="2"/>
      <c r="E15312" s="2"/>
    </row>
    <row r="15313" spans="2:5" x14ac:dyDescent="0.35">
      <c r="B15313" s="42"/>
      <c r="C15313" s="2"/>
      <c r="E15313" s="2"/>
    </row>
    <row r="15314" spans="2:5" x14ac:dyDescent="0.35">
      <c r="B15314" s="42"/>
      <c r="C15314" s="2"/>
      <c r="E15314" s="2"/>
    </row>
    <row r="15315" spans="2:5" x14ac:dyDescent="0.35">
      <c r="B15315" s="42"/>
      <c r="C15315" s="2"/>
      <c r="E15315" s="2"/>
    </row>
    <row r="15316" spans="2:5" x14ac:dyDescent="0.35">
      <c r="B15316" s="42"/>
      <c r="C15316" s="2"/>
      <c r="E15316" s="2"/>
    </row>
    <row r="15317" spans="2:5" x14ac:dyDescent="0.35">
      <c r="B15317" s="42"/>
      <c r="C15317" s="2"/>
      <c r="E15317" s="2"/>
    </row>
    <row r="15318" spans="2:5" x14ac:dyDescent="0.35">
      <c r="B15318" s="42"/>
      <c r="C15318" s="2"/>
      <c r="E15318" s="2"/>
    </row>
    <row r="15319" spans="2:5" x14ac:dyDescent="0.35">
      <c r="B15319" s="42"/>
      <c r="C15319" s="2"/>
      <c r="E15319" s="2"/>
    </row>
    <row r="15320" spans="2:5" x14ac:dyDescent="0.35">
      <c r="B15320" s="42"/>
      <c r="C15320" s="2"/>
      <c r="E15320" s="2"/>
    </row>
    <row r="15321" spans="2:5" x14ac:dyDescent="0.35">
      <c r="B15321" s="42"/>
      <c r="C15321" s="2"/>
      <c r="E15321" s="2"/>
    </row>
    <row r="15322" spans="2:5" x14ac:dyDescent="0.35">
      <c r="B15322" s="42"/>
      <c r="C15322" s="2"/>
      <c r="E15322" s="2"/>
    </row>
    <row r="15323" spans="2:5" x14ac:dyDescent="0.35">
      <c r="B15323" s="42"/>
      <c r="C15323" s="2"/>
      <c r="E15323" s="2"/>
    </row>
    <row r="15324" spans="2:5" x14ac:dyDescent="0.35">
      <c r="B15324" s="42"/>
      <c r="C15324" s="2"/>
      <c r="E15324" s="2"/>
    </row>
    <row r="15325" spans="2:5" x14ac:dyDescent="0.35">
      <c r="B15325" s="42"/>
      <c r="C15325" s="2"/>
      <c r="E15325" s="2"/>
    </row>
    <row r="15326" spans="2:5" x14ac:dyDescent="0.35">
      <c r="B15326" s="42"/>
      <c r="C15326" s="2"/>
      <c r="E15326" s="2"/>
    </row>
    <row r="15327" spans="2:5" x14ac:dyDescent="0.35">
      <c r="B15327" s="42"/>
      <c r="C15327" s="2"/>
      <c r="E15327" s="2"/>
    </row>
    <row r="15328" spans="2:5" x14ac:dyDescent="0.35">
      <c r="B15328" s="42"/>
      <c r="C15328" s="2"/>
      <c r="E15328" s="2"/>
    </row>
    <row r="15329" spans="2:5" x14ac:dyDescent="0.35">
      <c r="B15329" s="42"/>
      <c r="C15329" s="2"/>
      <c r="E15329" s="2"/>
    </row>
    <row r="15330" spans="2:5" x14ac:dyDescent="0.35">
      <c r="B15330" s="42"/>
      <c r="C15330" s="2"/>
      <c r="E15330" s="2"/>
    </row>
    <row r="15331" spans="2:5" x14ac:dyDescent="0.35">
      <c r="B15331" s="42"/>
      <c r="C15331" s="2"/>
      <c r="E15331" s="2"/>
    </row>
    <row r="15332" spans="2:5" x14ac:dyDescent="0.35">
      <c r="B15332" s="42"/>
      <c r="C15332" s="2"/>
      <c r="E15332" s="2"/>
    </row>
    <row r="15333" spans="2:5" x14ac:dyDescent="0.35">
      <c r="B15333" s="42"/>
      <c r="C15333" s="2"/>
      <c r="E15333" s="2"/>
    </row>
    <row r="15334" spans="2:5" x14ac:dyDescent="0.35">
      <c r="B15334" s="42"/>
      <c r="C15334" s="2"/>
      <c r="E15334" s="2"/>
    </row>
    <row r="15335" spans="2:5" x14ac:dyDescent="0.35">
      <c r="B15335" s="42"/>
      <c r="C15335" s="2"/>
      <c r="E15335" s="2"/>
    </row>
    <row r="15336" spans="2:5" x14ac:dyDescent="0.35">
      <c r="B15336" s="42"/>
      <c r="C15336" s="2"/>
      <c r="E15336" s="2"/>
    </row>
    <row r="15337" spans="2:5" x14ac:dyDescent="0.35">
      <c r="B15337" s="42"/>
      <c r="C15337" s="2"/>
      <c r="E15337" s="2"/>
    </row>
    <row r="15338" spans="2:5" x14ac:dyDescent="0.35">
      <c r="B15338" s="42"/>
      <c r="C15338" s="2"/>
      <c r="E15338" s="2"/>
    </row>
    <row r="15339" spans="2:5" x14ac:dyDescent="0.35">
      <c r="B15339" s="42"/>
      <c r="C15339" s="2"/>
      <c r="E15339" s="2"/>
    </row>
    <row r="15340" spans="2:5" x14ac:dyDescent="0.35">
      <c r="B15340" s="42"/>
      <c r="C15340" s="2"/>
      <c r="E15340" s="2"/>
    </row>
    <row r="15341" spans="2:5" x14ac:dyDescent="0.35">
      <c r="B15341" s="42"/>
      <c r="C15341" s="2"/>
      <c r="E15341" s="2"/>
    </row>
    <row r="15342" spans="2:5" x14ac:dyDescent="0.35">
      <c r="B15342" s="42"/>
      <c r="C15342" s="2"/>
      <c r="E15342" s="2"/>
    </row>
    <row r="15343" spans="2:5" x14ac:dyDescent="0.35">
      <c r="B15343" s="42"/>
      <c r="C15343" s="2"/>
      <c r="E15343" s="2"/>
    </row>
    <row r="15344" spans="2:5" x14ac:dyDescent="0.35">
      <c r="B15344" s="42"/>
      <c r="C15344" s="2"/>
      <c r="E15344" s="2"/>
    </row>
    <row r="15345" spans="2:5" x14ac:dyDescent="0.35">
      <c r="B15345" s="42"/>
      <c r="C15345" s="2"/>
      <c r="E15345" s="2"/>
    </row>
    <row r="15346" spans="2:5" x14ac:dyDescent="0.35">
      <c r="B15346" s="42"/>
      <c r="C15346" s="2"/>
      <c r="E15346" s="2"/>
    </row>
    <row r="15347" spans="2:5" x14ac:dyDescent="0.35">
      <c r="B15347" s="42"/>
      <c r="C15347" s="2"/>
      <c r="E15347" s="2"/>
    </row>
    <row r="15348" spans="2:5" x14ac:dyDescent="0.35">
      <c r="B15348" s="42"/>
      <c r="C15348" s="2"/>
      <c r="E15348" s="2"/>
    </row>
    <row r="15349" spans="2:5" x14ac:dyDescent="0.35">
      <c r="B15349" s="42"/>
      <c r="C15349" s="2"/>
      <c r="E15349" s="2"/>
    </row>
    <row r="15350" spans="2:5" x14ac:dyDescent="0.35">
      <c r="B15350" s="42"/>
      <c r="C15350" s="2"/>
      <c r="E15350" s="2"/>
    </row>
    <row r="15351" spans="2:5" x14ac:dyDescent="0.35">
      <c r="B15351" s="42"/>
      <c r="C15351" s="2"/>
      <c r="E15351" s="2"/>
    </row>
    <row r="15352" spans="2:5" x14ac:dyDescent="0.35">
      <c r="B15352" s="42"/>
      <c r="C15352" s="2"/>
      <c r="E15352" s="2"/>
    </row>
    <row r="15353" spans="2:5" x14ac:dyDescent="0.35">
      <c r="B15353" s="42"/>
      <c r="C15353" s="2"/>
      <c r="E15353" s="2"/>
    </row>
    <row r="15354" spans="2:5" x14ac:dyDescent="0.35">
      <c r="B15354" s="42"/>
      <c r="C15354" s="2"/>
      <c r="E15354" s="2"/>
    </row>
    <row r="15355" spans="2:5" x14ac:dyDescent="0.35">
      <c r="B15355" s="42"/>
      <c r="C15355" s="2"/>
      <c r="E15355" s="2"/>
    </row>
    <row r="15356" spans="2:5" x14ac:dyDescent="0.35">
      <c r="B15356" s="42"/>
      <c r="C15356" s="2"/>
      <c r="E15356" s="2"/>
    </row>
    <row r="15357" spans="2:5" x14ac:dyDescent="0.35">
      <c r="B15357" s="42"/>
      <c r="C15357" s="2"/>
      <c r="E15357" s="2"/>
    </row>
    <row r="15358" spans="2:5" x14ac:dyDescent="0.35">
      <c r="B15358" s="42"/>
      <c r="C15358" s="2"/>
      <c r="E15358" s="2"/>
    </row>
    <row r="15359" spans="2:5" x14ac:dyDescent="0.35">
      <c r="B15359" s="42"/>
      <c r="C15359" s="2"/>
      <c r="E15359" s="2"/>
    </row>
    <row r="15360" spans="2:5" x14ac:dyDescent="0.35">
      <c r="B15360" s="42"/>
      <c r="C15360" s="2"/>
      <c r="E15360" s="2"/>
    </row>
    <row r="15361" spans="2:5" x14ac:dyDescent="0.35">
      <c r="B15361" s="42"/>
      <c r="C15361" s="2"/>
      <c r="E15361" s="2"/>
    </row>
    <row r="15362" spans="2:5" x14ac:dyDescent="0.35">
      <c r="B15362" s="42"/>
      <c r="C15362" s="2"/>
      <c r="E15362" s="2"/>
    </row>
    <row r="15363" spans="2:5" x14ac:dyDescent="0.35">
      <c r="B15363" s="42"/>
      <c r="C15363" s="2"/>
      <c r="E15363" s="2"/>
    </row>
    <row r="15364" spans="2:5" x14ac:dyDescent="0.35">
      <c r="B15364" s="42"/>
      <c r="C15364" s="2"/>
      <c r="E15364" s="2"/>
    </row>
    <row r="15365" spans="2:5" x14ac:dyDescent="0.35">
      <c r="B15365" s="42"/>
      <c r="C15365" s="2"/>
      <c r="E15365" s="2"/>
    </row>
    <row r="15366" spans="2:5" x14ac:dyDescent="0.35">
      <c r="B15366" s="42"/>
      <c r="C15366" s="2"/>
      <c r="E15366" s="2"/>
    </row>
    <row r="15367" spans="2:5" x14ac:dyDescent="0.35">
      <c r="B15367" s="42"/>
      <c r="C15367" s="2"/>
      <c r="E15367" s="2"/>
    </row>
    <row r="15368" spans="2:5" x14ac:dyDescent="0.35">
      <c r="B15368" s="42"/>
      <c r="C15368" s="2"/>
      <c r="E15368" s="2"/>
    </row>
    <row r="15369" spans="2:5" x14ac:dyDescent="0.35">
      <c r="B15369" s="42"/>
      <c r="C15369" s="2"/>
      <c r="E15369" s="2"/>
    </row>
    <row r="15370" spans="2:5" x14ac:dyDescent="0.35">
      <c r="B15370" s="42"/>
      <c r="C15370" s="2"/>
      <c r="E15370" s="2"/>
    </row>
    <row r="15371" spans="2:5" x14ac:dyDescent="0.35">
      <c r="B15371" s="42"/>
      <c r="C15371" s="2"/>
      <c r="E15371" s="2"/>
    </row>
    <row r="15372" spans="2:5" x14ac:dyDescent="0.35">
      <c r="B15372" s="42"/>
      <c r="C15372" s="2"/>
      <c r="E15372" s="2"/>
    </row>
    <row r="15373" spans="2:5" x14ac:dyDescent="0.35">
      <c r="B15373" s="42"/>
      <c r="C15373" s="2"/>
      <c r="E15373" s="2"/>
    </row>
    <row r="15374" spans="2:5" x14ac:dyDescent="0.35">
      <c r="B15374" s="42"/>
      <c r="C15374" s="2"/>
      <c r="E15374" s="2"/>
    </row>
    <row r="15375" spans="2:5" x14ac:dyDescent="0.35">
      <c r="B15375" s="42"/>
      <c r="C15375" s="2"/>
      <c r="E15375" s="2"/>
    </row>
    <row r="15376" spans="2:5" x14ac:dyDescent="0.35">
      <c r="B15376" s="42"/>
      <c r="C15376" s="2"/>
      <c r="E15376" s="2"/>
    </row>
    <row r="15377" spans="2:5" x14ac:dyDescent="0.35">
      <c r="B15377" s="42"/>
      <c r="C15377" s="2"/>
      <c r="E15377" s="2"/>
    </row>
    <row r="15378" spans="2:5" x14ac:dyDescent="0.35">
      <c r="B15378" s="42"/>
      <c r="C15378" s="2"/>
      <c r="E15378" s="2"/>
    </row>
    <row r="15379" spans="2:5" x14ac:dyDescent="0.35">
      <c r="B15379" s="42"/>
      <c r="C15379" s="2"/>
      <c r="E15379" s="2"/>
    </row>
    <row r="15380" spans="2:5" x14ac:dyDescent="0.35">
      <c r="B15380" s="42"/>
      <c r="C15380" s="2"/>
      <c r="E15380" s="2"/>
    </row>
    <row r="15381" spans="2:5" x14ac:dyDescent="0.35">
      <c r="B15381" s="42"/>
      <c r="C15381" s="2"/>
      <c r="E15381" s="2"/>
    </row>
    <row r="15382" spans="2:5" x14ac:dyDescent="0.35">
      <c r="B15382" s="42"/>
      <c r="C15382" s="2"/>
      <c r="E15382" s="2"/>
    </row>
    <row r="15383" spans="2:5" x14ac:dyDescent="0.35">
      <c r="B15383" s="42"/>
      <c r="C15383" s="2"/>
      <c r="E15383" s="2"/>
    </row>
    <row r="15384" spans="2:5" x14ac:dyDescent="0.35">
      <c r="B15384" s="42"/>
      <c r="C15384" s="2"/>
      <c r="E15384" s="2"/>
    </row>
    <row r="15385" spans="2:5" x14ac:dyDescent="0.35">
      <c r="B15385" s="42"/>
      <c r="C15385" s="2"/>
      <c r="E15385" s="2"/>
    </row>
    <row r="15386" spans="2:5" x14ac:dyDescent="0.35">
      <c r="B15386" s="42"/>
      <c r="C15386" s="2"/>
      <c r="E15386" s="2"/>
    </row>
    <row r="15387" spans="2:5" x14ac:dyDescent="0.35">
      <c r="B15387" s="42"/>
      <c r="C15387" s="2"/>
      <c r="E15387" s="2"/>
    </row>
    <row r="15388" spans="2:5" x14ac:dyDescent="0.35">
      <c r="B15388" s="42"/>
      <c r="C15388" s="2"/>
      <c r="E15388" s="2"/>
    </row>
    <row r="15389" spans="2:5" x14ac:dyDescent="0.35">
      <c r="B15389" s="42"/>
      <c r="C15389" s="2"/>
      <c r="E15389" s="2"/>
    </row>
    <row r="15390" spans="2:5" x14ac:dyDescent="0.35">
      <c r="B15390" s="42"/>
      <c r="C15390" s="2"/>
      <c r="E15390" s="2"/>
    </row>
    <row r="15391" spans="2:5" x14ac:dyDescent="0.35">
      <c r="B15391" s="42"/>
      <c r="C15391" s="2"/>
      <c r="E15391" s="2"/>
    </row>
    <row r="15392" spans="2:5" x14ac:dyDescent="0.35">
      <c r="B15392" s="42"/>
      <c r="C15392" s="2"/>
      <c r="E15392" s="2"/>
    </row>
    <row r="15393" spans="2:5" x14ac:dyDescent="0.35">
      <c r="B15393" s="42"/>
      <c r="C15393" s="2"/>
      <c r="E15393" s="2"/>
    </row>
    <row r="15394" spans="2:5" x14ac:dyDescent="0.35">
      <c r="B15394" s="42"/>
      <c r="C15394" s="2"/>
      <c r="E15394" s="2"/>
    </row>
    <row r="15395" spans="2:5" x14ac:dyDescent="0.35">
      <c r="B15395" s="42"/>
      <c r="C15395" s="2"/>
      <c r="E15395" s="2"/>
    </row>
    <row r="15396" spans="2:5" x14ac:dyDescent="0.35">
      <c r="B15396" s="42"/>
      <c r="C15396" s="2"/>
      <c r="E15396" s="2"/>
    </row>
    <row r="15397" spans="2:5" x14ac:dyDescent="0.35">
      <c r="B15397" s="42"/>
      <c r="C15397" s="2"/>
      <c r="E15397" s="2"/>
    </row>
    <row r="15398" spans="2:5" x14ac:dyDescent="0.35">
      <c r="B15398" s="42"/>
      <c r="C15398" s="2"/>
      <c r="E15398" s="2"/>
    </row>
    <row r="15399" spans="2:5" x14ac:dyDescent="0.35">
      <c r="B15399" s="42"/>
      <c r="C15399" s="2"/>
      <c r="E15399" s="2"/>
    </row>
    <row r="15400" spans="2:5" x14ac:dyDescent="0.35">
      <c r="B15400" s="42"/>
      <c r="C15400" s="2"/>
      <c r="E15400" s="2"/>
    </row>
    <row r="15401" spans="2:5" x14ac:dyDescent="0.35">
      <c r="B15401" s="42"/>
      <c r="C15401" s="2"/>
      <c r="E15401" s="2"/>
    </row>
    <row r="15402" spans="2:5" x14ac:dyDescent="0.35">
      <c r="B15402" s="42"/>
      <c r="C15402" s="2"/>
      <c r="E15402" s="2"/>
    </row>
    <row r="15403" spans="2:5" x14ac:dyDescent="0.35">
      <c r="B15403" s="42"/>
      <c r="C15403" s="2"/>
      <c r="E15403" s="2"/>
    </row>
    <row r="15404" spans="2:5" x14ac:dyDescent="0.35">
      <c r="B15404" s="42"/>
      <c r="C15404" s="2"/>
      <c r="E15404" s="2"/>
    </row>
    <row r="15405" spans="2:5" x14ac:dyDescent="0.35">
      <c r="B15405" s="42"/>
      <c r="C15405" s="2"/>
      <c r="E15405" s="2"/>
    </row>
    <row r="15406" spans="2:5" x14ac:dyDescent="0.35">
      <c r="B15406" s="42"/>
      <c r="C15406" s="2"/>
      <c r="E15406" s="2"/>
    </row>
    <row r="15407" spans="2:5" x14ac:dyDescent="0.35">
      <c r="B15407" s="42"/>
      <c r="C15407" s="2"/>
      <c r="E15407" s="2"/>
    </row>
    <row r="15408" spans="2:5" x14ac:dyDescent="0.35">
      <c r="B15408" s="42"/>
      <c r="C15408" s="2"/>
      <c r="E15408" s="2"/>
    </row>
    <row r="15409" spans="2:5" x14ac:dyDescent="0.35">
      <c r="B15409" s="42"/>
      <c r="C15409" s="2"/>
      <c r="E15409" s="2"/>
    </row>
    <row r="15410" spans="2:5" x14ac:dyDescent="0.35">
      <c r="B15410" s="42"/>
      <c r="C15410" s="2"/>
      <c r="E15410" s="2"/>
    </row>
    <row r="15411" spans="2:5" x14ac:dyDescent="0.35">
      <c r="B15411" s="42"/>
      <c r="C15411" s="2"/>
      <c r="E15411" s="2"/>
    </row>
    <row r="15412" spans="2:5" x14ac:dyDescent="0.35">
      <c r="B15412" s="42"/>
      <c r="C15412" s="2"/>
      <c r="E15412" s="2"/>
    </row>
    <row r="15413" spans="2:5" x14ac:dyDescent="0.35">
      <c r="B15413" s="42"/>
      <c r="C15413" s="2"/>
      <c r="E15413" s="2"/>
    </row>
    <row r="15414" spans="2:5" x14ac:dyDescent="0.35">
      <c r="B15414" s="42"/>
      <c r="C15414" s="2"/>
      <c r="E15414" s="2"/>
    </row>
    <row r="15415" spans="2:5" x14ac:dyDescent="0.35">
      <c r="B15415" s="42"/>
      <c r="C15415" s="2"/>
      <c r="E15415" s="2"/>
    </row>
    <row r="15416" spans="2:5" x14ac:dyDescent="0.35">
      <c r="B15416" s="42"/>
      <c r="C15416" s="2"/>
      <c r="E15416" s="2"/>
    </row>
    <row r="15417" spans="2:5" x14ac:dyDescent="0.35">
      <c r="B15417" s="42"/>
      <c r="C15417" s="2"/>
      <c r="E15417" s="2"/>
    </row>
    <row r="15418" spans="2:5" x14ac:dyDescent="0.35">
      <c r="B15418" s="42"/>
      <c r="C15418" s="2"/>
      <c r="E15418" s="2"/>
    </row>
    <row r="15419" spans="2:5" x14ac:dyDescent="0.35">
      <c r="B15419" s="42"/>
      <c r="C15419" s="2"/>
      <c r="E15419" s="2"/>
    </row>
    <row r="15420" spans="2:5" x14ac:dyDescent="0.35">
      <c r="B15420" s="42"/>
      <c r="C15420" s="2"/>
      <c r="E15420" s="2"/>
    </row>
    <row r="15421" spans="2:5" x14ac:dyDescent="0.35">
      <c r="B15421" s="42"/>
      <c r="C15421" s="2"/>
      <c r="E15421" s="2"/>
    </row>
    <row r="15422" spans="2:5" x14ac:dyDescent="0.35">
      <c r="B15422" s="42"/>
      <c r="C15422" s="2"/>
      <c r="E15422" s="2"/>
    </row>
    <row r="15423" spans="2:5" x14ac:dyDescent="0.35">
      <c r="B15423" s="42"/>
      <c r="C15423" s="2"/>
      <c r="E15423" s="2"/>
    </row>
    <row r="15424" spans="2:5" x14ac:dyDescent="0.35">
      <c r="B15424" s="42"/>
      <c r="C15424" s="2"/>
      <c r="E15424" s="2"/>
    </row>
    <row r="15425" spans="2:5" x14ac:dyDescent="0.35">
      <c r="B15425" s="42"/>
      <c r="C15425" s="2"/>
      <c r="E15425" s="2"/>
    </row>
    <row r="15426" spans="2:5" x14ac:dyDescent="0.35">
      <c r="B15426" s="42"/>
      <c r="C15426" s="2"/>
      <c r="E15426" s="2"/>
    </row>
    <row r="15427" spans="2:5" x14ac:dyDescent="0.35">
      <c r="B15427" s="42"/>
      <c r="C15427" s="2"/>
      <c r="E15427" s="2"/>
    </row>
    <row r="15428" spans="2:5" x14ac:dyDescent="0.35">
      <c r="B15428" s="42"/>
      <c r="C15428" s="2"/>
      <c r="E15428" s="2"/>
    </row>
    <row r="15429" spans="2:5" x14ac:dyDescent="0.35">
      <c r="B15429" s="42"/>
      <c r="C15429" s="2"/>
      <c r="E15429" s="2"/>
    </row>
    <row r="15430" spans="2:5" x14ac:dyDescent="0.35">
      <c r="B15430" s="42"/>
      <c r="C15430" s="2"/>
      <c r="E15430" s="2"/>
    </row>
    <row r="15431" spans="2:5" x14ac:dyDescent="0.35">
      <c r="B15431" s="42"/>
      <c r="C15431" s="2"/>
      <c r="E15431" s="2"/>
    </row>
    <row r="15432" spans="2:5" x14ac:dyDescent="0.35">
      <c r="B15432" s="42"/>
      <c r="C15432" s="2"/>
      <c r="E15432" s="2"/>
    </row>
    <row r="15433" spans="2:5" x14ac:dyDescent="0.35">
      <c r="B15433" s="42"/>
      <c r="C15433" s="2"/>
      <c r="E15433" s="2"/>
    </row>
    <row r="15434" spans="2:5" x14ac:dyDescent="0.35">
      <c r="B15434" s="42"/>
      <c r="C15434" s="2"/>
      <c r="E15434" s="2"/>
    </row>
    <row r="15435" spans="2:5" x14ac:dyDescent="0.35">
      <c r="B15435" s="42"/>
      <c r="C15435" s="2"/>
      <c r="E15435" s="2"/>
    </row>
    <row r="15436" spans="2:5" x14ac:dyDescent="0.35">
      <c r="B15436" s="42"/>
      <c r="C15436" s="2"/>
      <c r="E15436" s="2"/>
    </row>
    <row r="15437" spans="2:5" x14ac:dyDescent="0.35">
      <c r="B15437" s="42"/>
      <c r="C15437" s="2"/>
      <c r="E15437" s="2"/>
    </row>
    <row r="15438" spans="2:5" x14ac:dyDescent="0.35">
      <c r="B15438" s="42"/>
      <c r="C15438" s="2"/>
      <c r="E15438" s="2"/>
    </row>
    <row r="15439" spans="2:5" x14ac:dyDescent="0.35">
      <c r="B15439" s="42"/>
      <c r="C15439" s="2"/>
      <c r="E15439" s="2"/>
    </row>
    <row r="15440" spans="2:5" x14ac:dyDescent="0.35">
      <c r="B15440" s="42"/>
      <c r="C15440" s="2"/>
      <c r="E15440" s="2"/>
    </row>
    <row r="15441" spans="2:5" x14ac:dyDescent="0.35">
      <c r="B15441" s="42"/>
      <c r="C15441" s="2"/>
      <c r="E15441" s="2"/>
    </row>
    <row r="15442" spans="2:5" x14ac:dyDescent="0.35">
      <c r="B15442" s="42"/>
      <c r="C15442" s="2"/>
      <c r="E15442" s="2"/>
    </row>
    <row r="15443" spans="2:5" x14ac:dyDescent="0.35">
      <c r="B15443" s="42"/>
      <c r="C15443" s="2"/>
      <c r="E15443" s="2"/>
    </row>
    <row r="15444" spans="2:5" x14ac:dyDescent="0.35">
      <c r="B15444" s="42"/>
      <c r="C15444" s="2"/>
      <c r="E15444" s="2"/>
    </row>
    <row r="15445" spans="2:5" x14ac:dyDescent="0.35">
      <c r="B15445" s="42"/>
      <c r="C15445" s="2"/>
      <c r="E15445" s="2"/>
    </row>
    <row r="15446" spans="2:5" x14ac:dyDescent="0.35">
      <c r="B15446" s="42"/>
      <c r="C15446" s="2"/>
      <c r="E15446" s="2"/>
    </row>
    <row r="15447" spans="2:5" x14ac:dyDescent="0.35">
      <c r="B15447" s="42"/>
      <c r="C15447" s="2"/>
      <c r="E15447" s="2"/>
    </row>
    <row r="15448" spans="2:5" x14ac:dyDescent="0.35">
      <c r="B15448" s="42"/>
      <c r="C15448" s="2"/>
      <c r="E15448" s="2"/>
    </row>
    <row r="15449" spans="2:5" x14ac:dyDescent="0.35">
      <c r="B15449" s="42"/>
      <c r="C15449" s="2"/>
      <c r="E15449" s="2"/>
    </row>
    <row r="15450" spans="2:5" x14ac:dyDescent="0.35">
      <c r="B15450" s="42"/>
      <c r="C15450" s="2"/>
      <c r="E15450" s="2"/>
    </row>
    <row r="15451" spans="2:5" x14ac:dyDescent="0.35">
      <c r="B15451" s="42"/>
      <c r="C15451" s="2"/>
      <c r="E15451" s="2"/>
    </row>
    <row r="15452" spans="2:5" x14ac:dyDescent="0.35">
      <c r="B15452" s="42"/>
      <c r="C15452" s="2"/>
      <c r="E15452" s="2"/>
    </row>
    <row r="15453" spans="2:5" x14ac:dyDescent="0.35">
      <c r="B15453" s="42"/>
      <c r="C15453" s="2"/>
      <c r="E15453" s="2"/>
    </row>
    <row r="15454" spans="2:5" x14ac:dyDescent="0.35">
      <c r="B15454" s="42"/>
      <c r="C15454" s="2"/>
      <c r="E15454" s="2"/>
    </row>
    <row r="15455" spans="2:5" x14ac:dyDescent="0.35">
      <c r="B15455" s="42"/>
      <c r="C15455" s="2"/>
      <c r="E15455" s="2"/>
    </row>
    <row r="15456" spans="2:5" x14ac:dyDescent="0.35">
      <c r="B15456" s="42"/>
      <c r="C15456" s="2"/>
      <c r="E15456" s="2"/>
    </row>
    <row r="15457" spans="2:5" x14ac:dyDescent="0.35">
      <c r="B15457" s="42"/>
      <c r="C15457" s="2"/>
      <c r="E15457" s="2"/>
    </row>
    <row r="15458" spans="2:5" x14ac:dyDescent="0.35">
      <c r="B15458" s="42"/>
      <c r="C15458" s="2"/>
      <c r="E15458" s="2"/>
    </row>
    <row r="15459" spans="2:5" x14ac:dyDescent="0.35">
      <c r="B15459" s="42"/>
      <c r="C15459" s="2"/>
      <c r="E15459" s="2"/>
    </row>
    <row r="15460" spans="2:5" x14ac:dyDescent="0.35">
      <c r="B15460" s="42"/>
      <c r="C15460" s="2"/>
      <c r="E15460" s="2"/>
    </row>
    <row r="15461" spans="2:5" x14ac:dyDescent="0.35">
      <c r="B15461" s="42"/>
      <c r="C15461" s="2"/>
      <c r="E15461" s="2"/>
    </row>
    <row r="15462" spans="2:5" x14ac:dyDescent="0.35">
      <c r="B15462" s="42"/>
      <c r="C15462" s="2"/>
      <c r="E15462" s="2"/>
    </row>
    <row r="15463" spans="2:5" x14ac:dyDescent="0.35">
      <c r="B15463" s="42"/>
      <c r="C15463" s="2"/>
      <c r="E15463" s="2"/>
    </row>
    <row r="15464" spans="2:5" x14ac:dyDescent="0.35">
      <c r="B15464" s="42"/>
      <c r="C15464" s="2"/>
      <c r="E15464" s="2"/>
    </row>
    <row r="15465" spans="2:5" x14ac:dyDescent="0.35">
      <c r="B15465" s="42"/>
      <c r="C15465" s="2"/>
      <c r="E15465" s="2"/>
    </row>
    <row r="15466" spans="2:5" x14ac:dyDescent="0.35">
      <c r="B15466" s="42"/>
      <c r="C15466" s="2"/>
      <c r="E15466" s="2"/>
    </row>
    <row r="15467" spans="2:5" x14ac:dyDescent="0.35">
      <c r="B15467" s="42"/>
      <c r="C15467" s="2"/>
      <c r="E15467" s="2"/>
    </row>
    <row r="15468" spans="2:5" x14ac:dyDescent="0.35">
      <c r="B15468" s="42"/>
      <c r="C15468" s="2"/>
      <c r="E15468" s="2"/>
    </row>
    <row r="15469" spans="2:5" x14ac:dyDescent="0.35">
      <c r="B15469" s="42"/>
      <c r="C15469" s="2"/>
      <c r="E15469" s="2"/>
    </row>
    <row r="15470" spans="2:5" x14ac:dyDescent="0.35">
      <c r="B15470" s="42"/>
      <c r="C15470" s="2"/>
      <c r="E15470" s="2"/>
    </row>
    <row r="15471" spans="2:5" x14ac:dyDescent="0.35">
      <c r="B15471" s="42"/>
      <c r="C15471" s="2"/>
      <c r="E15471" s="2"/>
    </row>
    <row r="15472" spans="2:5" x14ac:dyDescent="0.35">
      <c r="B15472" s="42"/>
      <c r="C15472" s="2"/>
      <c r="E15472" s="2"/>
    </row>
    <row r="15473" spans="2:5" x14ac:dyDescent="0.35">
      <c r="B15473" s="42"/>
      <c r="C15473" s="2"/>
      <c r="E15473" s="2"/>
    </row>
    <row r="15474" spans="2:5" x14ac:dyDescent="0.35">
      <c r="B15474" s="42"/>
      <c r="C15474" s="2"/>
      <c r="E15474" s="2"/>
    </row>
    <row r="15475" spans="2:5" x14ac:dyDescent="0.35">
      <c r="B15475" s="42"/>
      <c r="C15475" s="2"/>
      <c r="E15475" s="2"/>
    </row>
    <row r="15476" spans="2:5" x14ac:dyDescent="0.35">
      <c r="B15476" s="42"/>
      <c r="C15476" s="2"/>
      <c r="E15476" s="2"/>
    </row>
    <row r="15477" spans="2:5" x14ac:dyDescent="0.35">
      <c r="B15477" s="42"/>
      <c r="C15477" s="2"/>
      <c r="E15477" s="2"/>
    </row>
    <row r="15478" spans="2:5" x14ac:dyDescent="0.35">
      <c r="B15478" s="42"/>
      <c r="C15478" s="2"/>
      <c r="E15478" s="2"/>
    </row>
    <row r="15479" spans="2:5" x14ac:dyDescent="0.35">
      <c r="B15479" s="42"/>
      <c r="C15479" s="2"/>
      <c r="E15479" s="2"/>
    </row>
    <row r="15480" spans="2:5" x14ac:dyDescent="0.35">
      <c r="B15480" s="42"/>
      <c r="C15480" s="2"/>
      <c r="E15480" s="2"/>
    </row>
    <row r="15481" spans="2:5" x14ac:dyDescent="0.35">
      <c r="B15481" s="42"/>
      <c r="C15481" s="2"/>
      <c r="E15481" s="2"/>
    </row>
    <row r="15482" spans="2:5" x14ac:dyDescent="0.35">
      <c r="B15482" s="42"/>
      <c r="C15482" s="2"/>
      <c r="E15482" s="2"/>
    </row>
    <row r="15483" spans="2:5" x14ac:dyDescent="0.35">
      <c r="B15483" s="42"/>
      <c r="C15483" s="2"/>
      <c r="E15483" s="2"/>
    </row>
    <row r="15484" spans="2:5" x14ac:dyDescent="0.35">
      <c r="B15484" s="42"/>
      <c r="C15484" s="2"/>
      <c r="E15484" s="2"/>
    </row>
    <row r="15485" spans="2:5" x14ac:dyDescent="0.35">
      <c r="B15485" s="42"/>
      <c r="C15485" s="2"/>
      <c r="E15485" s="2"/>
    </row>
    <row r="15486" spans="2:5" x14ac:dyDescent="0.35">
      <c r="B15486" s="42"/>
      <c r="C15486" s="2"/>
      <c r="E15486" s="2"/>
    </row>
    <row r="15487" spans="2:5" x14ac:dyDescent="0.35">
      <c r="B15487" s="42"/>
      <c r="C15487" s="2"/>
      <c r="E15487" s="2"/>
    </row>
    <row r="15488" spans="2:5" x14ac:dyDescent="0.35">
      <c r="B15488" s="42"/>
      <c r="C15488" s="2"/>
      <c r="E15488" s="2"/>
    </row>
    <row r="15489" spans="2:5" x14ac:dyDescent="0.35">
      <c r="B15489" s="42"/>
      <c r="C15489" s="2"/>
      <c r="E15489" s="2"/>
    </row>
    <row r="15490" spans="2:5" x14ac:dyDescent="0.35">
      <c r="B15490" s="42"/>
      <c r="C15490" s="2"/>
      <c r="E15490" s="2"/>
    </row>
    <row r="15491" spans="2:5" x14ac:dyDescent="0.35">
      <c r="B15491" s="42"/>
      <c r="C15491" s="2"/>
      <c r="E15491" s="2"/>
    </row>
    <row r="15492" spans="2:5" x14ac:dyDescent="0.35">
      <c r="B15492" s="42"/>
      <c r="C15492" s="2"/>
      <c r="E15492" s="2"/>
    </row>
    <row r="15493" spans="2:5" x14ac:dyDescent="0.35">
      <c r="B15493" s="42"/>
      <c r="C15493" s="2"/>
      <c r="E15493" s="2"/>
    </row>
    <row r="15494" spans="2:5" x14ac:dyDescent="0.35">
      <c r="B15494" s="42"/>
      <c r="C15494" s="2"/>
      <c r="E15494" s="2"/>
    </row>
    <row r="15495" spans="2:5" x14ac:dyDescent="0.35">
      <c r="B15495" s="42"/>
      <c r="C15495" s="2"/>
      <c r="E15495" s="2"/>
    </row>
    <row r="15496" spans="2:5" x14ac:dyDescent="0.35">
      <c r="B15496" s="42"/>
      <c r="C15496" s="2"/>
      <c r="E15496" s="2"/>
    </row>
    <row r="15497" spans="2:5" x14ac:dyDescent="0.35">
      <c r="B15497" s="42"/>
      <c r="C15497" s="2"/>
      <c r="E15497" s="2"/>
    </row>
    <row r="15498" spans="2:5" x14ac:dyDescent="0.35">
      <c r="B15498" s="42"/>
      <c r="C15498" s="2"/>
      <c r="E15498" s="2"/>
    </row>
    <row r="15499" spans="2:5" x14ac:dyDescent="0.35">
      <c r="B15499" s="42"/>
      <c r="C15499" s="2"/>
      <c r="E15499" s="2"/>
    </row>
    <row r="15500" spans="2:5" x14ac:dyDescent="0.35">
      <c r="B15500" s="42"/>
      <c r="C15500" s="2"/>
      <c r="E15500" s="2"/>
    </row>
    <row r="15501" spans="2:5" x14ac:dyDescent="0.35">
      <c r="B15501" s="42"/>
      <c r="C15501" s="2"/>
      <c r="E15501" s="2"/>
    </row>
    <row r="15502" spans="2:5" x14ac:dyDescent="0.35">
      <c r="B15502" s="42"/>
      <c r="C15502" s="2"/>
      <c r="E15502" s="2"/>
    </row>
    <row r="15503" spans="2:5" x14ac:dyDescent="0.35">
      <c r="B15503" s="42"/>
      <c r="C15503" s="2"/>
      <c r="E15503" s="2"/>
    </row>
    <row r="15504" spans="2:5" x14ac:dyDescent="0.35">
      <c r="B15504" s="42"/>
      <c r="C15504" s="2"/>
      <c r="E15504" s="2"/>
    </row>
    <row r="15505" spans="2:5" x14ac:dyDescent="0.35">
      <c r="B15505" s="42"/>
      <c r="C15505" s="2"/>
      <c r="E15505" s="2"/>
    </row>
    <row r="15506" spans="2:5" x14ac:dyDescent="0.35">
      <c r="B15506" s="42"/>
      <c r="C15506" s="2"/>
      <c r="E15506" s="2"/>
    </row>
    <row r="15507" spans="2:5" x14ac:dyDescent="0.35">
      <c r="B15507" s="42"/>
      <c r="C15507" s="2"/>
      <c r="E15507" s="2"/>
    </row>
    <row r="15508" spans="2:5" x14ac:dyDescent="0.35">
      <c r="B15508" s="42"/>
      <c r="C15508" s="2"/>
      <c r="E15508" s="2"/>
    </row>
    <row r="15509" spans="2:5" x14ac:dyDescent="0.35">
      <c r="B15509" s="42"/>
      <c r="C15509" s="2"/>
      <c r="E15509" s="2"/>
    </row>
    <row r="15510" spans="2:5" x14ac:dyDescent="0.35">
      <c r="B15510" s="42"/>
      <c r="C15510" s="2"/>
      <c r="E15510" s="2"/>
    </row>
    <row r="15511" spans="2:5" x14ac:dyDescent="0.35">
      <c r="B15511" s="42"/>
      <c r="C15511" s="2"/>
      <c r="E15511" s="2"/>
    </row>
    <row r="15512" spans="2:5" x14ac:dyDescent="0.35">
      <c r="B15512" s="42"/>
      <c r="C15512" s="2"/>
      <c r="E15512" s="2"/>
    </row>
    <row r="15513" spans="2:5" x14ac:dyDescent="0.35">
      <c r="B15513" s="42"/>
      <c r="C15513" s="2"/>
      <c r="E15513" s="2"/>
    </row>
    <row r="15514" spans="2:5" x14ac:dyDescent="0.35">
      <c r="B15514" s="42"/>
      <c r="C15514" s="2"/>
      <c r="E15514" s="2"/>
    </row>
    <row r="15515" spans="2:5" x14ac:dyDescent="0.35">
      <c r="B15515" s="42"/>
      <c r="C15515" s="2"/>
      <c r="E15515" s="2"/>
    </row>
    <row r="15516" spans="2:5" x14ac:dyDescent="0.35">
      <c r="B15516" s="42"/>
      <c r="C15516" s="2"/>
      <c r="E15516" s="2"/>
    </row>
    <row r="15517" spans="2:5" x14ac:dyDescent="0.35">
      <c r="B15517" s="42"/>
      <c r="C15517" s="2"/>
      <c r="E15517" s="2"/>
    </row>
    <row r="15518" spans="2:5" x14ac:dyDescent="0.35">
      <c r="B15518" s="42"/>
      <c r="C15518" s="2"/>
      <c r="E15518" s="2"/>
    </row>
    <row r="15519" spans="2:5" x14ac:dyDescent="0.35">
      <c r="B15519" s="42"/>
      <c r="C15519" s="2"/>
      <c r="E15519" s="2"/>
    </row>
    <row r="15520" spans="2:5" x14ac:dyDescent="0.35">
      <c r="B15520" s="42"/>
      <c r="C15520" s="2"/>
      <c r="E15520" s="2"/>
    </row>
    <row r="15521" spans="2:5" x14ac:dyDescent="0.35">
      <c r="B15521" s="42"/>
      <c r="C15521" s="2"/>
      <c r="E15521" s="2"/>
    </row>
    <row r="15522" spans="2:5" x14ac:dyDescent="0.35">
      <c r="B15522" s="42"/>
      <c r="C15522" s="2"/>
      <c r="E15522" s="2"/>
    </row>
    <row r="15523" spans="2:5" x14ac:dyDescent="0.35">
      <c r="B15523" s="42"/>
      <c r="C15523" s="2"/>
      <c r="E15523" s="2"/>
    </row>
    <row r="15524" spans="2:5" x14ac:dyDescent="0.35">
      <c r="B15524" s="42"/>
      <c r="C15524" s="2"/>
      <c r="E15524" s="2"/>
    </row>
    <row r="15525" spans="2:5" x14ac:dyDescent="0.35">
      <c r="B15525" s="42"/>
      <c r="C15525" s="2"/>
      <c r="E15525" s="2"/>
    </row>
    <row r="15526" spans="2:5" x14ac:dyDescent="0.35">
      <c r="B15526" s="42"/>
      <c r="C15526" s="2"/>
      <c r="E15526" s="2"/>
    </row>
    <row r="15527" spans="2:5" x14ac:dyDescent="0.35">
      <c r="B15527" s="42"/>
      <c r="C15527" s="2"/>
      <c r="E15527" s="2"/>
    </row>
    <row r="15528" spans="2:5" x14ac:dyDescent="0.35">
      <c r="B15528" s="42"/>
      <c r="C15528" s="2"/>
      <c r="E15528" s="2"/>
    </row>
    <row r="15529" spans="2:5" x14ac:dyDescent="0.35">
      <c r="B15529" s="42"/>
      <c r="C15529" s="2"/>
      <c r="E15529" s="2"/>
    </row>
    <row r="15530" spans="2:5" x14ac:dyDescent="0.35">
      <c r="B15530" s="42"/>
      <c r="C15530" s="2"/>
      <c r="E15530" s="2"/>
    </row>
    <row r="15531" spans="2:5" x14ac:dyDescent="0.35">
      <c r="B15531" s="42"/>
      <c r="C15531" s="2"/>
      <c r="E15531" s="2"/>
    </row>
    <row r="15532" spans="2:5" x14ac:dyDescent="0.35">
      <c r="B15532" s="42"/>
      <c r="C15532" s="2"/>
      <c r="E15532" s="2"/>
    </row>
    <row r="15533" spans="2:5" x14ac:dyDescent="0.35">
      <c r="B15533" s="42"/>
      <c r="C15533" s="2"/>
      <c r="E15533" s="2"/>
    </row>
    <row r="15534" spans="2:5" x14ac:dyDescent="0.35">
      <c r="B15534" s="42"/>
      <c r="C15534" s="2"/>
      <c r="E15534" s="2"/>
    </row>
    <row r="15535" spans="2:5" x14ac:dyDescent="0.35">
      <c r="B15535" s="42"/>
      <c r="C15535" s="2"/>
      <c r="E15535" s="2"/>
    </row>
    <row r="15536" spans="2:5" x14ac:dyDescent="0.35">
      <c r="B15536" s="42"/>
      <c r="C15536" s="2"/>
      <c r="E15536" s="2"/>
    </row>
    <row r="15537" spans="2:5" x14ac:dyDescent="0.35">
      <c r="B15537" s="42"/>
      <c r="C15537" s="2"/>
      <c r="E15537" s="2"/>
    </row>
    <row r="15538" spans="2:5" x14ac:dyDescent="0.35">
      <c r="B15538" s="42"/>
      <c r="C15538" s="2"/>
      <c r="E15538" s="2"/>
    </row>
    <row r="15539" spans="2:5" x14ac:dyDescent="0.35">
      <c r="B15539" s="42"/>
      <c r="C15539" s="2"/>
      <c r="E15539" s="2"/>
    </row>
    <row r="15540" spans="2:5" x14ac:dyDescent="0.35">
      <c r="B15540" s="42"/>
      <c r="C15540" s="2"/>
      <c r="E15540" s="2"/>
    </row>
    <row r="15541" spans="2:5" x14ac:dyDescent="0.35">
      <c r="B15541" s="42"/>
      <c r="C15541" s="2"/>
      <c r="E15541" s="2"/>
    </row>
    <row r="15542" spans="2:5" x14ac:dyDescent="0.35">
      <c r="B15542" s="42"/>
      <c r="C15542" s="2"/>
      <c r="E15542" s="2"/>
    </row>
    <row r="15543" spans="2:5" x14ac:dyDescent="0.35">
      <c r="B15543" s="42"/>
      <c r="C15543" s="2"/>
      <c r="E15543" s="2"/>
    </row>
    <row r="15544" spans="2:5" x14ac:dyDescent="0.35">
      <c r="B15544" s="42"/>
      <c r="C15544" s="2"/>
      <c r="E15544" s="2"/>
    </row>
    <row r="15545" spans="2:5" x14ac:dyDescent="0.35">
      <c r="B15545" s="42"/>
      <c r="C15545" s="2"/>
      <c r="E15545" s="2"/>
    </row>
    <row r="15546" spans="2:5" x14ac:dyDescent="0.35">
      <c r="B15546" s="42"/>
      <c r="C15546" s="2"/>
      <c r="E15546" s="2"/>
    </row>
    <row r="15547" spans="2:5" x14ac:dyDescent="0.35">
      <c r="B15547" s="42"/>
      <c r="C15547" s="2"/>
      <c r="E15547" s="2"/>
    </row>
    <row r="15548" spans="2:5" x14ac:dyDescent="0.35">
      <c r="B15548" s="42"/>
      <c r="C15548" s="2"/>
      <c r="E15548" s="2"/>
    </row>
    <row r="15549" spans="2:5" x14ac:dyDescent="0.35">
      <c r="B15549" s="42"/>
      <c r="C15549" s="2"/>
      <c r="E15549" s="2"/>
    </row>
    <row r="15550" spans="2:5" x14ac:dyDescent="0.35">
      <c r="B15550" s="42"/>
      <c r="C15550" s="2"/>
      <c r="E15550" s="2"/>
    </row>
    <row r="15551" spans="2:5" x14ac:dyDescent="0.35">
      <c r="B15551" s="42"/>
      <c r="C15551" s="2"/>
      <c r="E15551" s="2"/>
    </row>
    <row r="15552" spans="2:5" x14ac:dyDescent="0.35">
      <c r="B15552" s="42"/>
      <c r="C15552" s="2"/>
      <c r="E15552" s="2"/>
    </row>
    <row r="15553" spans="2:5" x14ac:dyDescent="0.35">
      <c r="B15553" s="42"/>
      <c r="C15553" s="2"/>
      <c r="E15553" s="2"/>
    </row>
    <row r="15554" spans="2:5" x14ac:dyDescent="0.35">
      <c r="B15554" s="42"/>
      <c r="C15554" s="2"/>
      <c r="E15554" s="2"/>
    </row>
    <row r="15555" spans="2:5" x14ac:dyDescent="0.35">
      <c r="B15555" s="42"/>
      <c r="C15555" s="2"/>
      <c r="E15555" s="2"/>
    </row>
    <row r="15556" spans="2:5" x14ac:dyDescent="0.35">
      <c r="B15556" s="42"/>
      <c r="C15556" s="2"/>
      <c r="E15556" s="2"/>
    </row>
    <row r="15557" spans="2:5" x14ac:dyDescent="0.35">
      <c r="B15557" s="42"/>
      <c r="C15557" s="2"/>
      <c r="E15557" s="2"/>
    </row>
    <row r="15558" spans="2:5" x14ac:dyDescent="0.35">
      <c r="B15558" s="42"/>
      <c r="C15558" s="2"/>
      <c r="E15558" s="2"/>
    </row>
    <row r="15559" spans="2:5" x14ac:dyDescent="0.35">
      <c r="B15559" s="42"/>
      <c r="C15559" s="2"/>
      <c r="E15559" s="2"/>
    </row>
    <row r="15560" spans="2:5" x14ac:dyDescent="0.35">
      <c r="B15560" s="42"/>
      <c r="C15560" s="2"/>
      <c r="E15560" s="2"/>
    </row>
    <row r="15561" spans="2:5" x14ac:dyDescent="0.35">
      <c r="B15561" s="42"/>
      <c r="C15561" s="2"/>
      <c r="E15561" s="2"/>
    </row>
    <row r="15562" spans="2:5" x14ac:dyDescent="0.35">
      <c r="B15562" s="42"/>
      <c r="C15562" s="2"/>
      <c r="E15562" s="2"/>
    </row>
    <row r="15563" spans="2:5" x14ac:dyDescent="0.35">
      <c r="B15563" s="42"/>
      <c r="C15563" s="2"/>
      <c r="E15563" s="2"/>
    </row>
    <row r="15564" spans="2:5" x14ac:dyDescent="0.35">
      <c r="B15564" s="42"/>
      <c r="C15564" s="2"/>
      <c r="E15564" s="2"/>
    </row>
    <row r="15565" spans="2:5" x14ac:dyDescent="0.35">
      <c r="B15565" s="42"/>
      <c r="C15565" s="2"/>
      <c r="E15565" s="2"/>
    </row>
    <row r="15566" spans="2:5" x14ac:dyDescent="0.35">
      <c r="B15566" s="42"/>
      <c r="C15566" s="2"/>
      <c r="E15566" s="2"/>
    </row>
    <row r="15567" spans="2:5" x14ac:dyDescent="0.35">
      <c r="B15567" s="42"/>
      <c r="C15567" s="2"/>
      <c r="E15567" s="2"/>
    </row>
    <row r="15568" spans="2:5" x14ac:dyDescent="0.35">
      <c r="B15568" s="42"/>
      <c r="C15568" s="2"/>
      <c r="E15568" s="2"/>
    </row>
    <row r="15569" spans="2:5" x14ac:dyDescent="0.35">
      <c r="B15569" s="42"/>
      <c r="C15569" s="2"/>
      <c r="E15569" s="2"/>
    </row>
    <row r="15570" spans="2:5" x14ac:dyDescent="0.35">
      <c r="B15570" s="42"/>
      <c r="C15570" s="2"/>
      <c r="E15570" s="2"/>
    </row>
    <row r="15571" spans="2:5" x14ac:dyDescent="0.35">
      <c r="B15571" s="42"/>
      <c r="C15571" s="2"/>
      <c r="E15571" s="2"/>
    </row>
    <row r="15572" spans="2:5" x14ac:dyDescent="0.35">
      <c r="B15572" s="42"/>
      <c r="C15572" s="2"/>
      <c r="E15572" s="2"/>
    </row>
    <row r="15573" spans="2:5" x14ac:dyDescent="0.35">
      <c r="B15573" s="42"/>
      <c r="C15573" s="2"/>
      <c r="E15573" s="2"/>
    </row>
    <row r="15574" spans="2:5" x14ac:dyDescent="0.35">
      <c r="B15574" s="42"/>
      <c r="C15574" s="2"/>
      <c r="E15574" s="2"/>
    </row>
    <row r="15575" spans="2:5" x14ac:dyDescent="0.35">
      <c r="B15575" s="42"/>
      <c r="C15575" s="2"/>
      <c r="E15575" s="2"/>
    </row>
    <row r="15576" spans="2:5" x14ac:dyDescent="0.35">
      <c r="B15576" s="42"/>
      <c r="C15576" s="2"/>
      <c r="E15576" s="2"/>
    </row>
    <row r="15577" spans="2:5" x14ac:dyDescent="0.35">
      <c r="B15577" s="42"/>
      <c r="C15577" s="2"/>
      <c r="E15577" s="2"/>
    </row>
    <row r="15578" spans="2:5" x14ac:dyDescent="0.35">
      <c r="B15578" s="42"/>
      <c r="C15578" s="2"/>
      <c r="E15578" s="2"/>
    </row>
    <row r="15579" spans="2:5" x14ac:dyDescent="0.35">
      <c r="B15579" s="42"/>
      <c r="C15579" s="2"/>
      <c r="E15579" s="2"/>
    </row>
    <row r="15580" spans="2:5" x14ac:dyDescent="0.35">
      <c r="B15580" s="42"/>
      <c r="C15580" s="2"/>
      <c r="E15580" s="2"/>
    </row>
    <row r="15581" spans="2:5" x14ac:dyDescent="0.35">
      <c r="B15581" s="42"/>
      <c r="C15581" s="2"/>
      <c r="E15581" s="2"/>
    </row>
    <row r="15582" spans="2:5" x14ac:dyDescent="0.35">
      <c r="B15582" s="42"/>
      <c r="C15582" s="2"/>
      <c r="E15582" s="2"/>
    </row>
    <row r="15583" spans="2:5" x14ac:dyDescent="0.35">
      <c r="B15583" s="42"/>
      <c r="C15583" s="2"/>
      <c r="E15583" s="2"/>
    </row>
    <row r="15584" spans="2:5" x14ac:dyDescent="0.35">
      <c r="B15584" s="42"/>
      <c r="C15584" s="2"/>
      <c r="E15584" s="2"/>
    </row>
    <row r="15585" spans="2:5" x14ac:dyDescent="0.35">
      <c r="B15585" s="42"/>
      <c r="C15585" s="2"/>
      <c r="E15585" s="2"/>
    </row>
    <row r="15586" spans="2:5" x14ac:dyDescent="0.35">
      <c r="B15586" s="42"/>
      <c r="C15586" s="2"/>
      <c r="E15586" s="2"/>
    </row>
    <row r="15587" spans="2:5" x14ac:dyDescent="0.35">
      <c r="B15587" s="42"/>
      <c r="C15587" s="2"/>
      <c r="E15587" s="2"/>
    </row>
    <row r="15588" spans="2:5" x14ac:dyDescent="0.35">
      <c r="B15588" s="42"/>
      <c r="C15588" s="2"/>
      <c r="E15588" s="2"/>
    </row>
    <row r="15589" spans="2:5" x14ac:dyDescent="0.35">
      <c r="B15589" s="42"/>
      <c r="C15589" s="2"/>
      <c r="E15589" s="2"/>
    </row>
    <row r="15590" spans="2:5" x14ac:dyDescent="0.35">
      <c r="B15590" s="42"/>
      <c r="C15590" s="2"/>
      <c r="E15590" s="2"/>
    </row>
    <row r="15591" spans="2:5" x14ac:dyDescent="0.35">
      <c r="B15591" s="42"/>
      <c r="C15591" s="2"/>
      <c r="E15591" s="2"/>
    </row>
    <row r="15592" spans="2:5" x14ac:dyDescent="0.35">
      <c r="B15592" s="42"/>
      <c r="C15592" s="2"/>
      <c r="E15592" s="2"/>
    </row>
    <row r="15593" spans="2:5" x14ac:dyDescent="0.35">
      <c r="B15593" s="42"/>
      <c r="C15593" s="2"/>
      <c r="E15593" s="2"/>
    </row>
    <row r="15594" spans="2:5" x14ac:dyDescent="0.35">
      <c r="B15594" s="42"/>
      <c r="C15594" s="2"/>
      <c r="E15594" s="2"/>
    </row>
    <row r="15595" spans="2:5" x14ac:dyDescent="0.35">
      <c r="B15595" s="42"/>
      <c r="C15595" s="2"/>
      <c r="E15595" s="2"/>
    </row>
    <row r="15596" spans="2:5" x14ac:dyDescent="0.35">
      <c r="B15596" s="42"/>
      <c r="C15596" s="2"/>
      <c r="E15596" s="2"/>
    </row>
    <row r="15597" spans="2:5" x14ac:dyDescent="0.35">
      <c r="B15597" s="42"/>
      <c r="C15597" s="2"/>
      <c r="E15597" s="2"/>
    </row>
    <row r="15598" spans="2:5" x14ac:dyDescent="0.35">
      <c r="B15598" s="42"/>
      <c r="C15598" s="2"/>
      <c r="E15598" s="2"/>
    </row>
    <row r="15599" spans="2:5" x14ac:dyDescent="0.35">
      <c r="B15599" s="42"/>
      <c r="C15599" s="2"/>
      <c r="E15599" s="2"/>
    </row>
    <row r="15600" spans="2:5" x14ac:dyDescent="0.35">
      <c r="B15600" s="42"/>
      <c r="C15600" s="2"/>
      <c r="E15600" s="2"/>
    </row>
    <row r="15601" spans="2:5" x14ac:dyDescent="0.35">
      <c r="B15601" s="42"/>
      <c r="C15601" s="2"/>
      <c r="E15601" s="2"/>
    </row>
    <row r="15602" spans="2:5" x14ac:dyDescent="0.35">
      <c r="B15602" s="42"/>
      <c r="C15602" s="2"/>
      <c r="E15602" s="2"/>
    </row>
    <row r="15603" spans="2:5" x14ac:dyDescent="0.35">
      <c r="B15603" s="42"/>
      <c r="C15603" s="2"/>
      <c r="E15603" s="2"/>
    </row>
    <row r="15604" spans="2:5" x14ac:dyDescent="0.35">
      <c r="B15604" s="42"/>
      <c r="C15604" s="2"/>
      <c r="E15604" s="2"/>
    </row>
    <row r="15605" spans="2:5" x14ac:dyDescent="0.35">
      <c r="B15605" s="42"/>
      <c r="C15605" s="2"/>
      <c r="E15605" s="2"/>
    </row>
    <row r="15606" spans="2:5" x14ac:dyDescent="0.35">
      <c r="B15606" s="42"/>
      <c r="C15606" s="2"/>
      <c r="E15606" s="2"/>
    </row>
    <row r="15607" spans="2:5" x14ac:dyDescent="0.35">
      <c r="B15607" s="42"/>
      <c r="C15607" s="2"/>
      <c r="E15607" s="2"/>
    </row>
    <row r="15608" spans="2:5" x14ac:dyDescent="0.35">
      <c r="B15608" s="42"/>
      <c r="C15608" s="2"/>
      <c r="E15608" s="2"/>
    </row>
    <row r="15609" spans="2:5" x14ac:dyDescent="0.35">
      <c r="B15609" s="42"/>
      <c r="C15609" s="2"/>
      <c r="E15609" s="2"/>
    </row>
    <row r="15610" spans="2:5" x14ac:dyDescent="0.35">
      <c r="B15610" s="42"/>
      <c r="C15610" s="2"/>
      <c r="E15610" s="2"/>
    </row>
    <row r="15611" spans="2:5" x14ac:dyDescent="0.35">
      <c r="B15611" s="42"/>
      <c r="C15611" s="2"/>
      <c r="E15611" s="2"/>
    </row>
    <row r="15612" spans="2:5" x14ac:dyDescent="0.35">
      <c r="B15612" s="42"/>
      <c r="C15612" s="2"/>
      <c r="E15612" s="2"/>
    </row>
    <row r="15613" spans="2:5" x14ac:dyDescent="0.35">
      <c r="B15613" s="42"/>
      <c r="C15613" s="2"/>
      <c r="E15613" s="2"/>
    </row>
    <row r="15614" spans="2:5" x14ac:dyDescent="0.35">
      <c r="B15614" s="42"/>
      <c r="C15614" s="2"/>
      <c r="E15614" s="2"/>
    </row>
    <row r="15615" spans="2:5" x14ac:dyDescent="0.35">
      <c r="B15615" s="42"/>
      <c r="C15615" s="2"/>
      <c r="E15615" s="2"/>
    </row>
    <row r="15616" spans="2:5" x14ac:dyDescent="0.35">
      <c r="B15616" s="42"/>
      <c r="C15616" s="2"/>
      <c r="E15616" s="2"/>
    </row>
    <row r="15617" spans="2:5" x14ac:dyDescent="0.35">
      <c r="B15617" s="42"/>
      <c r="C15617" s="2"/>
      <c r="E15617" s="2"/>
    </row>
    <row r="15618" spans="2:5" x14ac:dyDescent="0.35">
      <c r="B15618" s="42"/>
      <c r="C15618" s="2"/>
      <c r="E15618" s="2"/>
    </row>
    <row r="15619" spans="2:5" x14ac:dyDescent="0.35">
      <c r="B15619" s="42"/>
      <c r="C15619" s="2"/>
      <c r="E15619" s="2"/>
    </row>
    <row r="15620" spans="2:5" x14ac:dyDescent="0.35">
      <c r="B15620" s="42"/>
      <c r="C15620" s="2"/>
      <c r="E15620" s="2"/>
    </row>
    <row r="15621" spans="2:5" x14ac:dyDescent="0.35">
      <c r="B15621" s="42"/>
      <c r="C15621" s="2"/>
      <c r="E15621" s="2"/>
    </row>
    <row r="15622" spans="2:5" x14ac:dyDescent="0.35">
      <c r="B15622" s="42"/>
      <c r="C15622" s="2"/>
      <c r="E15622" s="2"/>
    </row>
    <row r="15623" spans="2:5" x14ac:dyDescent="0.35">
      <c r="B15623" s="42"/>
      <c r="C15623" s="2"/>
      <c r="E15623" s="2"/>
    </row>
    <row r="15624" spans="2:5" x14ac:dyDescent="0.35">
      <c r="B15624" s="42"/>
      <c r="C15624" s="2"/>
      <c r="E15624" s="2"/>
    </row>
    <row r="15625" spans="2:5" x14ac:dyDescent="0.35">
      <c r="B15625" s="42"/>
      <c r="C15625" s="2"/>
      <c r="E15625" s="2"/>
    </row>
    <row r="15626" spans="2:5" x14ac:dyDescent="0.35">
      <c r="B15626" s="42"/>
      <c r="C15626" s="2"/>
      <c r="E15626" s="2"/>
    </row>
    <row r="15627" spans="2:5" x14ac:dyDescent="0.35">
      <c r="B15627" s="42"/>
      <c r="C15627" s="2"/>
      <c r="E15627" s="2"/>
    </row>
    <row r="15628" spans="2:5" x14ac:dyDescent="0.35">
      <c r="B15628" s="42"/>
      <c r="C15628" s="2"/>
      <c r="E15628" s="2"/>
    </row>
    <row r="15629" spans="2:5" x14ac:dyDescent="0.35">
      <c r="B15629" s="42"/>
      <c r="C15629" s="2"/>
      <c r="E15629" s="2"/>
    </row>
    <row r="15630" spans="2:5" x14ac:dyDescent="0.35">
      <c r="B15630" s="42"/>
      <c r="C15630" s="2"/>
      <c r="E15630" s="2"/>
    </row>
    <row r="15631" spans="2:5" x14ac:dyDescent="0.35">
      <c r="B15631" s="42"/>
      <c r="C15631" s="2"/>
      <c r="E15631" s="2"/>
    </row>
    <row r="15632" spans="2:5" x14ac:dyDescent="0.35">
      <c r="B15632" s="42"/>
      <c r="C15632" s="2"/>
      <c r="E15632" s="2"/>
    </row>
    <row r="15633" spans="2:5" x14ac:dyDescent="0.35">
      <c r="B15633" s="42"/>
      <c r="C15633" s="2"/>
      <c r="E15633" s="2"/>
    </row>
    <row r="15634" spans="2:5" x14ac:dyDescent="0.35">
      <c r="B15634" s="42"/>
      <c r="C15634" s="2"/>
      <c r="E15634" s="2"/>
    </row>
    <row r="15635" spans="2:5" x14ac:dyDescent="0.35">
      <c r="B15635" s="42"/>
      <c r="C15635" s="2"/>
      <c r="E15635" s="2"/>
    </row>
    <row r="15636" spans="2:5" x14ac:dyDescent="0.35">
      <c r="B15636" s="42"/>
      <c r="C15636" s="2"/>
      <c r="E15636" s="2"/>
    </row>
    <row r="15637" spans="2:5" x14ac:dyDescent="0.35">
      <c r="B15637" s="42"/>
      <c r="C15637" s="2"/>
      <c r="E15637" s="2"/>
    </row>
    <row r="15638" spans="2:5" x14ac:dyDescent="0.35">
      <c r="B15638" s="42"/>
      <c r="C15638" s="2"/>
      <c r="E15638" s="2"/>
    </row>
    <row r="15639" spans="2:5" x14ac:dyDescent="0.35">
      <c r="B15639" s="42"/>
      <c r="C15639" s="2"/>
      <c r="E15639" s="2"/>
    </row>
    <row r="15640" spans="2:5" x14ac:dyDescent="0.35">
      <c r="B15640" s="42"/>
      <c r="C15640" s="2"/>
      <c r="E15640" s="2"/>
    </row>
    <row r="15641" spans="2:5" x14ac:dyDescent="0.35">
      <c r="B15641" s="42"/>
      <c r="C15641" s="2"/>
      <c r="E15641" s="2"/>
    </row>
    <row r="15642" spans="2:5" x14ac:dyDescent="0.35">
      <c r="B15642" s="42"/>
      <c r="C15642" s="2"/>
      <c r="E15642" s="2"/>
    </row>
    <row r="15643" spans="2:5" x14ac:dyDescent="0.35">
      <c r="B15643" s="42"/>
      <c r="C15643" s="2"/>
      <c r="E15643" s="2"/>
    </row>
    <row r="15644" spans="2:5" x14ac:dyDescent="0.35">
      <c r="B15644" s="42"/>
      <c r="C15644" s="2"/>
      <c r="E15644" s="2"/>
    </row>
    <row r="15645" spans="2:5" x14ac:dyDescent="0.35">
      <c r="B15645" s="42"/>
      <c r="C15645" s="2"/>
      <c r="E15645" s="2"/>
    </row>
    <row r="15646" spans="2:5" x14ac:dyDescent="0.35">
      <c r="B15646" s="42"/>
      <c r="C15646" s="2"/>
      <c r="E15646" s="2"/>
    </row>
    <row r="15647" spans="2:5" x14ac:dyDescent="0.35">
      <c r="B15647" s="42"/>
      <c r="C15647" s="2"/>
      <c r="E15647" s="2"/>
    </row>
    <row r="15648" spans="2:5" x14ac:dyDescent="0.35">
      <c r="B15648" s="42"/>
      <c r="C15648" s="2"/>
      <c r="E15648" s="2"/>
    </row>
    <row r="15649" spans="2:5" x14ac:dyDescent="0.35">
      <c r="B15649" s="42"/>
      <c r="C15649" s="2"/>
      <c r="E15649" s="2"/>
    </row>
    <row r="15650" spans="2:5" x14ac:dyDescent="0.35">
      <c r="B15650" s="42"/>
      <c r="C15650" s="2"/>
      <c r="E15650" s="2"/>
    </row>
    <row r="15651" spans="2:5" x14ac:dyDescent="0.35">
      <c r="B15651" s="42"/>
      <c r="C15651" s="2"/>
      <c r="E15651" s="2"/>
    </row>
    <row r="15652" spans="2:5" x14ac:dyDescent="0.35">
      <c r="B15652" s="42"/>
      <c r="C15652" s="2"/>
      <c r="E15652" s="2"/>
    </row>
    <row r="15653" spans="2:5" x14ac:dyDescent="0.35">
      <c r="B15653" s="42"/>
      <c r="C15653" s="2"/>
      <c r="E15653" s="2"/>
    </row>
    <row r="15654" spans="2:5" x14ac:dyDescent="0.35">
      <c r="B15654" s="42"/>
      <c r="C15654" s="2"/>
      <c r="E15654" s="2"/>
    </row>
    <row r="15655" spans="2:5" x14ac:dyDescent="0.35">
      <c r="B15655" s="42"/>
      <c r="C15655" s="2"/>
      <c r="E15655" s="2"/>
    </row>
    <row r="15656" spans="2:5" x14ac:dyDescent="0.35">
      <c r="B15656" s="42"/>
      <c r="C15656" s="2"/>
      <c r="E15656" s="2"/>
    </row>
    <row r="15657" spans="2:5" x14ac:dyDescent="0.35">
      <c r="B15657" s="42"/>
      <c r="C15657" s="2"/>
      <c r="E15657" s="2"/>
    </row>
    <row r="15658" spans="2:5" x14ac:dyDescent="0.35">
      <c r="B15658" s="42"/>
      <c r="C15658" s="2"/>
      <c r="E15658" s="2"/>
    </row>
    <row r="15659" spans="2:5" x14ac:dyDescent="0.35">
      <c r="B15659" s="42"/>
      <c r="C15659" s="2"/>
      <c r="E15659" s="2"/>
    </row>
    <row r="15660" spans="2:5" x14ac:dyDescent="0.35">
      <c r="B15660" s="42"/>
      <c r="C15660" s="2"/>
      <c r="E15660" s="2"/>
    </row>
    <row r="15661" spans="2:5" x14ac:dyDescent="0.35">
      <c r="B15661" s="42"/>
      <c r="C15661" s="2"/>
      <c r="E15661" s="2"/>
    </row>
    <row r="15662" spans="2:5" x14ac:dyDescent="0.35">
      <c r="B15662" s="42"/>
      <c r="C15662" s="2"/>
      <c r="E15662" s="2"/>
    </row>
    <row r="15663" spans="2:5" x14ac:dyDescent="0.35">
      <c r="B15663" s="42"/>
      <c r="C15663" s="2"/>
      <c r="E15663" s="2"/>
    </row>
    <row r="15664" spans="2:5" x14ac:dyDescent="0.35">
      <c r="B15664" s="42"/>
      <c r="C15664" s="2"/>
      <c r="E15664" s="2"/>
    </row>
    <row r="15665" spans="2:5" x14ac:dyDescent="0.35">
      <c r="B15665" s="42"/>
      <c r="C15665" s="2"/>
      <c r="E15665" s="2"/>
    </row>
    <row r="15666" spans="2:5" x14ac:dyDescent="0.35">
      <c r="B15666" s="42"/>
      <c r="C15666" s="2"/>
      <c r="E15666" s="2"/>
    </row>
    <row r="15667" spans="2:5" x14ac:dyDescent="0.35">
      <c r="B15667" s="42"/>
      <c r="C15667" s="2"/>
      <c r="E15667" s="2"/>
    </row>
    <row r="15668" spans="2:5" x14ac:dyDescent="0.35">
      <c r="B15668" s="42"/>
      <c r="C15668" s="2"/>
      <c r="E15668" s="2"/>
    </row>
    <row r="15669" spans="2:5" x14ac:dyDescent="0.35">
      <c r="B15669" s="42"/>
      <c r="C15669" s="2"/>
      <c r="E15669" s="2"/>
    </row>
    <row r="15670" spans="2:5" x14ac:dyDescent="0.35">
      <c r="B15670" s="42"/>
      <c r="C15670" s="2"/>
      <c r="E15670" s="2"/>
    </row>
    <row r="15671" spans="2:5" x14ac:dyDescent="0.35">
      <c r="B15671" s="42"/>
      <c r="C15671" s="2"/>
      <c r="E15671" s="2"/>
    </row>
    <row r="15672" spans="2:5" x14ac:dyDescent="0.35">
      <c r="B15672" s="42"/>
      <c r="C15672" s="2"/>
      <c r="E15672" s="2"/>
    </row>
    <row r="15673" spans="2:5" x14ac:dyDescent="0.35">
      <c r="B15673" s="42"/>
      <c r="C15673" s="2"/>
      <c r="E15673" s="2"/>
    </row>
    <row r="15674" spans="2:5" x14ac:dyDescent="0.35">
      <c r="B15674" s="42"/>
      <c r="C15674" s="2"/>
      <c r="E15674" s="2"/>
    </row>
    <row r="15675" spans="2:5" x14ac:dyDescent="0.35">
      <c r="B15675" s="42"/>
      <c r="C15675" s="2"/>
      <c r="E15675" s="2"/>
    </row>
    <row r="15676" spans="2:5" x14ac:dyDescent="0.35">
      <c r="B15676" s="42"/>
      <c r="C15676" s="2"/>
      <c r="E15676" s="2"/>
    </row>
    <row r="15677" spans="2:5" x14ac:dyDescent="0.35">
      <c r="B15677" s="42"/>
      <c r="C15677" s="2"/>
      <c r="E15677" s="2"/>
    </row>
    <row r="15678" spans="2:5" x14ac:dyDescent="0.35">
      <c r="B15678" s="42"/>
      <c r="C15678" s="2"/>
      <c r="E15678" s="2"/>
    </row>
    <row r="15679" spans="2:5" x14ac:dyDescent="0.35">
      <c r="B15679" s="42"/>
      <c r="C15679" s="2"/>
      <c r="E15679" s="2"/>
    </row>
    <row r="15680" spans="2:5" x14ac:dyDescent="0.35">
      <c r="B15680" s="42"/>
      <c r="C15680" s="2"/>
      <c r="E15680" s="2"/>
    </row>
    <row r="15681" spans="2:5" x14ac:dyDescent="0.35">
      <c r="B15681" s="42"/>
      <c r="C15681" s="2"/>
      <c r="E15681" s="2"/>
    </row>
    <row r="15682" spans="2:5" x14ac:dyDescent="0.35">
      <c r="B15682" s="42"/>
      <c r="C15682" s="2"/>
      <c r="E15682" s="2"/>
    </row>
    <row r="15683" spans="2:5" x14ac:dyDescent="0.35">
      <c r="B15683" s="42"/>
      <c r="C15683" s="2"/>
      <c r="E15683" s="2"/>
    </row>
    <row r="15684" spans="2:5" x14ac:dyDescent="0.35">
      <c r="B15684" s="42"/>
      <c r="C15684" s="2"/>
      <c r="E15684" s="2"/>
    </row>
    <row r="15685" spans="2:5" x14ac:dyDescent="0.35">
      <c r="B15685" s="42"/>
      <c r="C15685" s="2"/>
      <c r="E15685" s="2"/>
    </row>
    <row r="15686" spans="2:5" x14ac:dyDescent="0.35">
      <c r="B15686" s="42"/>
      <c r="C15686" s="2"/>
      <c r="E15686" s="2"/>
    </row>
    <row r="15687" spans="2:5" x14ac:dyDescent="0.35">
      <c r="B15687" s="42"/>
      <c r="C15687" s="2"/>
      <c r="E15687" s="2"/>
    </row>
    <row r="15688" spans="2:5" x14ac:dyDescent="0.35">
      <c r="B15688" s="42"/>
      <c r="C15688" s="2"/>
      <c r="E15688" s="2"/>
    </row>
    <row r="15689" spans="2:5" x14ac:dyDescent="0.35">
      <c r="B15689" s="42"/>
      <c r="C15689" s="2"/>
      <c r="E15689" s="2"/>
    </row>
    <row r="15690" spans="2:5" x14ac:dyDescent="0.35">
      <c r="B15690" s="42"/>
      <c r="C15690" s="2"/>
      <c r="E15690" s="2"/>
    </row>
    <row r="15691" spans="2:5" x14ac:dyDescent="0.35">
      <c r="B15691" s="42"/>
      <c r="C15691" s="2"/>
      <c r="E15691" s="2"/>
    </row>
    <row r="15692" spans="2:5" x14ac:dyDescent="0.35">
      <c r="B15692" s="42"/>
      <c r="C15692" s="2"/>
      <c r="E15692" s="2"/>
    </row>
    <row r="15693" spans="2:5" x14ac:dyDescent="0.35">
      <c r="B15693" s="42"/>
      <c r="C15693" s="2"/>
      <c r="E15693" s="2"/>
    </row>
    <row r="15694" spans="2:5" x14ac:dyDescent="0.35">
      <c r="B15694" s="42"/>
      <c r="C15694" s="2"/>
      <c r="E15694" s="2"/>
    </row>
    <row r="15695" spans="2:5" x14ac:dyDescent="0.35">
      <c r="B15695" s="42"/>
      <c r="C15695" s="2"/>
      <c r="E15695" s="2"/>
    </row>
    <row r="15696" spans="2:5" x14ac:dyDescent="0.35">
      <c r="B15696" s="42"/>
      <c r="C15696" s="2"/>
      <c r="E15696" s="2"/>
    </row>
    <row r="15697" spans="2:5" x14ac:dyDescent="0.35">
      <c r="B15697" s="42"/>
      <c r="C15697" s="2"/>
      <c r="E15697" s="2"/>
    </row>
    <row r="15698" spans="2:5" x14ac:dyDescent="0.35">
      <c r="B15698" s="42"/>
      <c r="C15698" s="2"/>
      <c r="E15698" s="2"/>
    </row>
    <row r="15699" spans="2:5" x14ac:dyDescent="0.35">
      <c r="B15699" s="42"/>
      <c r="C15699" s="2"/>
      <c r="E15699" s="2"/>
    </row>
    <row r="15700" spans="2:5" x14ac:dyDescent="0.35">
      <c r="B15700" s="42"/>
      <c r="C15700" s="2"/>
      <c r="E15700" s="2"/>
    </row>
    <row r="15701" spans="2:5" x14ac:dyDescent="0.35">
      <c r="B15701" s="42"/>
      <c r="C15701" s="2"/>
      <c r="E15701" s="2"/>
    </row>
    <row r="15702" spans="2:5" x14ac:dyDescent="0.35">
      <c r="B15702" s="42"/>
      <c r="C15702" s="2"/>
      <c r="E15702" s="2"/>
    </row>
    <row r="15703" spans="2:5" x14ac:dyDescent="0.35">
      <c r="B15703" s="42"/>
      <c r="C15703" s="2"/>
      <c r="E15703" s="2"/>
    </row>
    <row r="15704" spans="2:5" x14ac:dyDescent="0.35">
      <c r="B15704" s="42"/>
      <c r="C15704" s="2"/>
      <c r="E15704" s="2"/>
    </row>
    <row r="15705" spans="2:5" x14ac:dyDescent="0.35">
      <c r="B15705" s="42"/>
      <c r="C15705" s="2"/>
      <c r="E15705" s="2"/>
    </row>
    <row r="15706" spans="2:5" x14ac:dyDescent="0.35">
      <c r="B15706" s="42"/>
      <c r="C15706" s="2"/>
      <c r="E15706" s="2"/>
    </row>
    <row r="15707" spans="2:5" x14ac:dyDescent="0.35">
      <c r="B15707" s="42"/>
      <c r="C15707" s="2"/>
      <c r="E15707" s="2"/>
    </row>
    <row r="15708" spans="2:5" x14ac:dyDescent="0.35">
      <c r="B15708" s="42"/>
      <c r="C15708" s="2"/>
      <c r="E15708" s="2"/>
    </row>
    <row r="15709" spans="2:5" x14ac:dyDescent="0.35">
      <c r="B15709" s="42"/>
      <c r="C15709" s="2"/>
      <c r="E15709" s="2"/>
    </row>
    <row r="15710" spans="2:5" x14ac:dyDescent="0.35">
      <c r="B15710" s="42"/>
      <c r="C15710" s="2"/>
      <c r="E15710" s="2"/>
    </row>
    <row r="15711" spans="2:5" x14ac:dyDescent="0.35">
      <c r="B15711" s="42"/>
      <c r="C15711" s="2"/>
      <c r="E15711" s="2"/>
    </row>
    <row r="15712" spans="2:5" x14ac:dyDescent="0.35">
      <c r="B15712" s="42"/>
      <c r="C15712" s="2"/>
      <c r="E15712" s="2"/>
    </row>
    <row r="15713" spans="2:5" x14ac:dyDescent="0.35">
      <c r="B15713" s="42"/>
      <c r="C15713" s="2"/>
      <c r="E15713" s="2"/>
    </row>
    <row r="15714" spans="2:5" x14ac:dyDescent="0.35">
      <c r="B15714" s="42"/>
      <c r="C15714" s="2"/>
      <c r="E15714" s="2"/>
    </row>
    <row r="15715" spans="2:5" x14ac:dyDescent="0.35">
      <c r="B15715" s="42"/>
      <c r="C15715" s="2"/>
      <c r="E15715" s="2"/>
    </row>
    <row r="15716" spans="2:5" x14ac:dyDescent="0.35">
      <c r="B15716" s="42"/>
      <c r="C15716" s="2"/>
      <c r="E15716" s="2"/>
    </row>
    <row r="15717" spans="2:5" x14ac:dyDescent="0.35">
      <c r="B15717" s="42"/>
      <c r="C15717" s="2"/>
      <c r="E15717" s="2"/>
    </row>
    <row r="15718" spans="2:5" x14ac:dyDescent="0.35">
      <c r="B15718" s="42"/>
      <c r="C15718" s="2"/>
      <c r="E15718" s="2"/>
    </row>
    <row r="15719" spans="2:5" x14ac:dyDescent="0.35">
      <c r="B15719" s="42"/>
      <c r="C15719" s="2"/>
      <c r="E15719" s="2"/>
    </row>
    <row r="15720" spans="2:5" x14ac:dyDescent="0.35">
      <c r="B15720" s="42"/>
      <c r="C15720" s="2"/>
      <c r="E15720" s="2"/>
    </row>
    <row r="15721" spans="2:5" x14ac:dyDescent="0.35">
      <c r="B15721" s="42"/>
      <c r="C15721" s="2"/>
      <c r="E15721" s="2"/>
    </row>
    <row r="15722" spans="2:5" x14ac:dyDescent="0.35">
      <c r="B15722" s="42"/>
      <c r="C15722" s="2"/>
      <c r="E15722" s="2"/>
    </row>
    <row r="15723" spans="2:5" x14ac:dyDescent="0.35">
      <c r="B15723" s="42"/>
      <c r="C15723" s="2"/>
      <c r="E15723" s="2"/>
    </row>
    <row r="15724" spans="2:5" x14ac:dyDescent="0.35">
      <c r="B15724" s="42"/>
      <c r="C15724" s="2"/>
      <c r="E15724" s="2"/>
    </row>
    <row r="15725" spans="2:5" x14ac:dyDescent="0.35">
      <c r="B15725" s="42"/>
      <c r="C15725" s="2"/>
      <c r="E15725" s="2"/>
    </row>
    <row r="15726" spans="2:5" x14ac:dyDescent="0.35">
      <c r="B15726" s="42"/>
      <c r="C15726" s="2"/>
      <c r="E15726" s="2"/>
    </row>
    <row r="15727" spans="2:5" x14ac:dyDescent="0.35">
      <c r="B15727" s="42"/>
      <c r="C15727" s="2"/>
      <c r="E15727" s="2"/>
    </row>
    <row r="15728" spans="2:5" x14ac:dyDescent="0.35">
      <c r="B15728" s="42"/>
      <c r="C15728" s="2"/>
      <c r="E15728" s="2"/>
    </row>
    <row r="15729" spans="2:5" x14ac:dyDescent="0.35">
      <c r="B15729" s="42"/>
      <c r="C15729" s="2"/>
      <c r="E15729" s="2"/>
    </row>
    <row r="15730" spans="2:5" x14ac:dyDescent="0.35">
      <c r="B15730" s="42"/>
      <c r="C15730" s="2"/>
      <c r="E15730" s="2"/>
    </row>
    <row r="15731" spans="2:5" x14ac:dyDescent="0.35">
      <c r="B15731" s="42"/>
      <c r="C15731" s="2"/>
      <c r="E15731" s="2"/>
    </row>
    <row r="15732" spans="2:5" x14ac:dyDescent="0.35">
      <c r="B15732" s="42"/>
      <c r="C15732" s="2"/>
      <c r="E15732" s="2"/>
    </row>
    <row r="15733" spans="2:5" x14ac:dyDescent="0.35">
      <c r="B15733" s="42"/>
      <c r="C15733" s="2"/>
      <c r="E15733" s="2"/>
    </row>
    <row r="15734" spans="2:5" x14ac:dyDescent="0.35">
      <c r="B15734" s="42"/>
      <c r="C15734" s="2"/>
      <c r="E15734" s="2"/>
    </row>
    <row r="15735" spans="2:5" x14ac:dyDescent="0.35">
      <c r="B15735" s="42"/>
      <c r="C15735" s="2"/>
      <c r="E15735" s="2"/>
    </row>
    <row r="15736" spans="2:5" x14ac:dyDescent="0.35">
      <c r="B15736" s="42"/>
      <c r="C15736" s="2"/>
      <c r="E15736" s="2"/>
    </row>
    <row r="15737" spans="2:5" x14ac:dyDescent="0.35">
      <c r="B15737" s="42"/>
      <c r="C15737" s="2"/>
      <c r="E15737" s="2"/>
    </row>
    <row r="15738" spans="2:5" x14ac:dyDescent="0.35">
      <c r="B15738" s="42"/>
      <c r="C15738" s="2"/>
      <c r="E15738" s="2"/>
    </row>
    <row r="15739" spans="2:5" x14ac:dyDescent="0.35">
      <c r="B15739" s="42"/>
      <c r="C15739" s="2"/>
      <c r="E15739" s="2"/>
    </row>
    <row r="15740" spans="2:5" x14ac:dyDescent="0.35">
      <c r="B15740" s="42"/>
      <c r="C15740" s="2"/>
      <c r="E15740" s="2"/>
    </row>
    <row r="15741" spans="2:5" x14ac:dyDescent="0.35">
      <c r="B15741" s="42"/>
      <c r="C15741" s="2"/>
      <c r="E15741" s="2"/>
    </row>
    <row r="15742" spans="2:5" x14ac:dyDescent="0.35">
      <c r="B15742" s="42"/>
      <c r="C15742" s="2"/>
      <c r="E15742" s="2"/>
    </row>
    <row r="15743" spans="2:5" x14ac:dyDescent="0.35">
      <c r="B15743" s="42"/>
      <c r="C15743" s="2"/>
      <c r="E15743" s="2"/>
    </row>
    <row r="15744" spans="2:5" x14ac:dyDescent="0.35">
      <c r="B15744" s="42"/>
      <c r="C15744" s="2"/>
      <c r="E15744" s="2"/>
    </row>
    <row r="15745" spans="2:5" x14ac:dyDescent="0.35">
      <c r="B15745" s="42"/>
      <c r="C15745" s="2"/>
      <c r="E15745" s="2"/>
    </row>
    <row r="15746" spans="2:5" x14ac:dyDescent="0.35">
      <c r="B15746" s="42"/>
      <c r="C15746" s="2"/>
      <c r="E15746" s="2"/>
    </row>
    <row r="15747" spans="2:5" x14ac:dyDescent="0.35">
      <c r="B15747" s="42"/>
      <c r="C15747" s="2"/>
      <c r="E15747" s="2"/>
    </row>
    <row r="15748" spans="2:5" x14ac:dyDescent="0.35">
      <c r="B15748" s="42"/>
      <c r="C15748" s="2"/>
      <c r="E15748" s="2"/>
    </row>
    <row r="15749" spans="2:5" x14ac:dyDescent="0.35">
      <c r="B15749" s="42"/>
      <c r="C15749" s="2"/>
      <c r="E15749" s="2"/>
    </row>
    <row r="15750" spans="2:5" x14ac:dyDescent="0.35">
      <c r="B15750" s="42"/>
      <c r="C15750" s="2"/>
      <c r="E15750" s="2"/>
    </row>
    <row r="15751" spans="2:5" x14ac:dyDescent="0.35">
      <c r="B15751" s="42"/>
      <c r="C15751" s="2"/>
      <c r="E15751" s="2"/>
    </row>
    <row r="15752" spans="2:5" x14ac:dyDescent="0.35">
      <c r="B15752" s="42"/>
      <c r="C15752" s="2"/>
      <c r="E15752" s="2"/>
    </row>
    <row r="15753" spans="2:5" x14ac:dyDescent="0.35">
      <c r="B15753" s="42"/>
      <c r="C15753" s="2"/>
      <c r="E15753" s="2"/>
    </row>
    <row r="15754" spans="2:5" x14ac:dyDescent="0.35">
      <c r="B15754" s="42"/>
      <c r="C15754" s="2"/>
      <c r="E15754" s="2"/>
    </row>
    <row r="15755" spans="2:5" x14ac:dyDescent="0.35">
      <c r="B15755" s="42"/>
      <c r="C15755" s="2"/>
      <c r="E15755" s="2"/>
    </row>
    <row r="15756" spans="2:5" x14ac:dyDescent="0.35">
      <c r="B15756" s="42"/>
      <c r="C15756" s="2"/>
      <c r="E15756" s="2"/>
    </row>
    <row r="15757" spans="2:5" x14ac:dyDescent="0.35">
      <c r="B15757" s="42"/>
      <c r="C15757" s="2"/>
      <c r="E15757" s="2"/>
    </row>
    <row r="15758" spans="2:5" x14ac:dyDescent="0.35">
      <c r="B15758" s="42"/>
      <c r="C15758" s="2"/>
      <c r="E15758" s="2"/>
    </row>
    <row r="15759" spans="2:5" x14ac:dyDescent="0.35">
      <c r="B15759" s="42"/>
      <c r="C15759" s="2"/>
      <c r="E15759" s="2"/>
    </row>
    <row r="15760" spans="2:5" x14ac:dyDescent="0.35">
      <c r="B15760" s="42"/>
      <c r="C15760" s="2"/>
      <c r="E15760" s="2"/>
    </row>
    <row r="15761" spans="2:5" x14ac:dyDescent="0.35">
      <c r="B15761" s="42"/>
      <c r="C15761" s="2"/>
      <c r="E15761" s="2"/>
    </row>
    <row r="15762" spans="2:5" x14ac:dyDescent="0.35">
      <c r="B15762" s="42"/>
      <c r="C15762" s="2"/>
      <c r="E15762" s="2"/>
    </row>
    <row r="15763" spans="2:5" x14ac:dyDescent="0.35">
      <c r="B15763" s="42"/>
      <c r="C15763" s="2"/>
      <c r="E15763" s="2"/>
    </row>
    <row r="15764" spans="2:5" x14ac:dyDescent="0.35">
      <c r="B15764" s="42"/>
      <c r="C15764" s="2"/>
      <c r="E15764" s="2"/>
    </row>
    <row r="15765" spans="2:5" x14ac:dyDescent="0.35">
      <c r="B15765" s="42"/>
      <c r="C15765" s="2"/>
      <c r="E15765" s="2"/>
    </row>
    <row r="15766" spans="2:5" x14ac:dyDescent="0.35">
      <c r="B15766" s="42"/>
      <c r="C15766" s="2"/>
      <c r="E15766" s="2"/>
    </row>
    <row r="15767" spans="2:5" x14ac:dyDescent="0.35">
      <c r="B15767" s="42"/>
      <c r="C15767" s="2"/>
      <c r="E15767" s="2"/>
    </row>
    <row r="15768" spans="2:5" x14ac:dyDescent="0.35">
      <c r="B15768" s="42"/>
      <c r="C15768" s="2"/>
      <c r="E15768" s="2"/>
    </row>
    <row r="15769" spans="2:5" x14ac:dyDescent="0.35">
      <c r="B15769" s="42"/>
      <c r="C15769" s="2"/>
      <c r="E15769" s="2"/>
    </row>
    <row r="15770" spans="2:5" x14ac:dyDescent="0.35">
      <c r="B15770" s="42"/>
      <c r="C15770" s="2"/>
      <c r="E15770" s="2"/>
    </row>
    <row r="15771" spans="2:5" x14ac:dyDescent="0.35">
      <c r="B15771" s="42"/>
      <c r="C15771" s="2"/>
      <c r="E15771" s="2"/>
    </row>
    <row r="15772" spans="2:5" x14ac:dyDescent="0.35">
      <c r="B15772" s="42"/>
      <c r="C15772" s="2"/>
      <c r="E15772" s="2"/>
    </row>
    <row r="15773" spans="2:5" x14ac:dyDescent="0.35">
      <c r="B15773" s="42"/>
      <c r="C15773" s="2"/>
      <c r="E15773" s="2"/>
    </row>
    <row r="15774" spans="2:5" x14ac:dyDescent="0.35">
      <c r="B15774" s="42"/>
      <c r="C15774" s="2"/>
      <c r="E15774" s="2"/>
    </row>
    <row r="15775" spans="2:5" x14ac:dyDescent="0.35">
      <c r="B15775" s="42"/>
      <c r="C15775" s="2"/>
      <c r="E15775" s="2"/>
    </row>
    <row r="15776" spans="2:5" x14ac:dyDescent="0.35">
      <c r="B15776" s="42"/>
      <c r="C15776" s="2"/>
      <c r="E15776" s="2"/>
    </row>
    <row r="15777" spans="2:5" x14ac:dyDescent="0.35">
      <c r="B15777" s="42"/>
      <c r="C15777" s="2"/>
      <c r="E15777" s="2"/>
    </row>
    <row r="15778" spans="2:5" x14ac:dyDescent="0.35">
      <c r="B15778" s="42"/>
      <c r="C15778" s="2"/>
      <c r="E15778" s="2"/>
    </row>
    <row r="15779" spans="2:5" x14ac:dyDescent="0.35">
      <c r="B15779" s="42"/>
      <c r="C15779" s="2"/>
      <c r="E15779" s="2"/>
    </row>
    <row r="15780" spans="2:5" x14ac:dyDescent="0.35">
      <c r="B15780" s="42"/>
      <c r="C15780" s="2"/>
      <c r="E15780" s="2"/>
    </row>
    <row r="15781" spans="2:5" x14ac:dyDescent="0.35">
      <c r="B15781" s="42"/>
      <c r="C15781" s="2"/>
      <c r="E15781" s="2"/>
    </row>
    <row r="15782" spans="2:5" x14ac:dyDescent="0.35">
      <c r="B15782" s="42"/>
      <c r="C15782" s="2"/>
      <c r="E15782" s="2"/>
    </row>
    <row r="15783" spans="2:5" x14ac:dyDescent="0.35">
      <c r="B15783" s="42"/>
      <c r="C15783" s="2"/>
      <c r="E15783" s="2"/>
    </row>
    <row r="15784" spans="2:5" x14ac:dyDescent="0.35">
      <c r="B15784" s="42"/>
      <c r="C15784" s="2"/>
      <c r="E15784" s="2"/>
    </row>
    <row r="15785" spans="2:5" x14ac:dyDescent="0.35">
      <c r="B15785" s="42"/>
      <c r="C15785" s="2"/>
      <c r="E15785" s="2"/>
    </row>
    <row r="15786" spans="2:5" x14ac:dyDescent="0.35">
      <c r="B15786" s="42"/>
      <c r="C15786" s="2"/>
      <c r="E15786" s="2"/>
    </row>
    <row r="15787" spans="2:5" x14ac:dyDescent="0.35">
      <c r="B15787" s="42"/>
      <c r="C15787" s="2"/>
      <c r="E15787" s="2"/>
    </row>
    <row r="15788" spans="2:5" x14ac:dyDescent="0.35">
      <c r="B15788" s="42"/>
      <c r="C15788" s="2"/>
      <c r="E15788" s="2"/>
    </row>
    <row r="15789" spans="2:5" x14ac:dyDescent="0.35">
      <c r="B15789" s="42"/>
      <c r="C15789" s="2"/>
      <c r="E15789" s="2"/>
    </row>
    <row r="15790" spans="2:5" x14ac:dyDescent="0.35">
      <c r="B15790" s="42"/>
      <c r="C15790" s="2"/>
      <c r="E15790" s="2"/>
    </row>
    <row r="15791" spans="2:5" x14ac:dyDescent="0.35">
      <c r="B15791" s="42"/>
      <c r="C15791" s="2"/>
      <c r="E15791" s="2"/>
    </row>
    <row r="15792" spans="2:5" x14ac:dyDescent="0.35">
      <c r="B15792" s="42"/>
      <c r="C15792" s="2"/>
      <c r="E15792" s="2"/>
    </row>
    <row r="15793" spans="2:5" x14ac:dyDescent="0.35">
      <c r="B15793" s="42"/>
      <c r="C15793" s="2"/>
      <c r="E15793" s="2"/>
    </row>
    <row r="15794" spans="2:5" x14ac:dyDescent="0.35">
      <c r="B15794" s="42"/>
      <c r="C15794" s="2"/>
      <c r="E15794" s="2"/>
    </row>
    <row r="15795" spans="2:5" x14ac:dyDescent="0.35">
      <c r="B15795" s="42"/>
      <c r="C15795" s="2"/>
      <c r="E15795" s="2"/>
    </row>
    <row r="15796" spans="2:5" x14ac:dyDescent="0.35">
      <c r="B15796" s="42"/>
      <c r="C15796" s="2"/>
      <c r="E15796" s="2"/>
    </row>
    <row r="15797" spans="2:5" x14ac:dyDescent="0.35">
      <c r="B15797" s="42"/>
      <c r="C15797" s="2"/>
      <c r="E15797" s="2"/>
    </row>
    <row r="15798" spans="2:5" x14ac:dyDescent="0.35">
      <c r="B15798" s="42"/>
      <c r="C15798" s="2"/>
      <c r="E15798" s="2"/>
    </row>
    <row r="15799" spans="2:5" x14ac:dyDescent="0.35">
      <c r="B15799" s="42"/>
      <c r="C15799" s="2"/>
      <c r="E15799" s="2"/>
    </row>
    <row r="15800" spans="2:5" x14ac:dyDescent="0.35">
      <c r="B15800" s="42"/>
      <c r="C15800" s="2"/>
      <c r="E15800" s="2"/>
    </row>
    <row r="15801" spans="2:5" x14ac:dyDescent="0.35">
      <c r="B15801" s="42"/>
      <c r="C15801" s="2"/>
      <c r="E15801" s="2"/>
    </row>
    <row r="15802" spans="2:5" x14ac:dyDescent="0.35">
      <c r="B15802" s="42"/>
      <c r="C15802" s="2"/>
      <c r="E15802" s="2"/>
    </row>
    <row r="15803" spans="2:5" x14ac:dyDescent="0.35">
      <c r="B15803" s="42"/>
      <c r="C15803" s="2"/>
      <c r="E15803" s="2"/>
    </row>
    <row r="15804" spans="2:5" x14ac:dyDescent="0.35">
      <c r="B15804" s="42"/>
      <c r="C15804" s="2"/>
      <c r="E15804" s="2"/>
    </row>
    <row r="15805" spans="2:5" x14ac:dyDescent="0.35">
      <c r="B15805" s="42"/>
      <c r="C15805" s="2"/>
      <c r="E15805" s="2"/>
    </row>
    <row r="15806" spans="2:5" x14ac:dyDescent="0.35">
      <c r="B15806" s="42"/>
      <c r="C15806" s="2"/>
      <c r="E15806" s="2"/>
    </row>
    <row r="15807" spans="2:5" x14ac:dyDescent="0.35">
      <c r="B15807" s="42"/>
      <c r="C15807" s="2"/>
      <c r="E15807" s="2"/>
    </row>
    <row r="15808" spans="2:5" x14ac:dyDescent="0.35">
      <c r="B15808" s="42"/>
      <c r="C15808" s="2"/>
      <c r="E15808" s="2"/>
    </row>
    <row r="15809" spans="2:5" x14ac:dyDescent="0.35">
      <c r="B15809" s="42"/>
      <c r="C15809" s="2"/>
      <c r="E15809" s="2"/>
    </row>
    <row r="15810" spans="2:5" x14ac:dyDescent="0.35">
      <c r="B15810" s="42"/>
      <c r="C15810" s="2"/>
      <c r="E15810" s="2"/>
    </row>
    <row r="15811" spans="2:5" x14ac:dyDescent="0.35">
      <c r="B15811" s="42"/>
      <c r="C15811" s="2"/>
      <c r="E15811" s="2"/>
    </row>
    <row r="15812" spans="2:5" x14ac:dyDescent="0.35">
      <c r="B15812" s="42"/>
      <c r="C15812" s="2"/>
      <c r="E15812" s="2"/>
    </row>
    <row r="15813" spans="2:5" x14ac:dyDescent="0.35">
      <c r="B15813" s="42"/>
      <c r="C15813" s="2"/>
      <c r="E15813" s="2"/>
    </row>
    <row r="15814" spans="2:5" x14ac:dyDescent="0.35">
      <c r="B15814" s="42"/>
      <c r="C15814" s="2"/>
      <c r="E15814" s="2"/>
    </row>
    <row r="15815" spans="2:5" x14ac:dyDescent="0.35">
      <c r="B15815" s="42"/>
      <c r="C15815" s="2"/>
      <c r="E15815" s="2"/>
    </row>
    <row r="15816" spans="2:5" x14ac:dyDescent="0.35">
      <c r="B15816" s="42"/>
      <c r="C15816" s="2"/>
      <c r="E15816" s="2"/>
    </row>
    <row r="15817" spans="2:5" x14ac:dyDescent="0.35">
      <c r="B15817" s="42"/>
      <c r="C15817" s="2"/>
      <c r="E15817" s="2"/>
    </row>
    <row r="15818" spans="2:5" x14ac:dyDescent="0.35">
      <c r="B15818" s="42"/>
      <c r="C15818" s="2"/>
      <c r="E15818" s="2"/>
    </row>
    <row r="15819" spans="2:5" x14ac:dyDescent="0.35">
      <c r="B15819" s="42"/>
      <c r="C15819" s="2"/>
      <c r="E15819" s="2"/>
    </row>
    <row r="15820" spans="2:5" x14ac:dyDescent="0.35">
      <c r="B15820" s="42"/>
      <c r="C15820" s="2"/>
      <c r="E15820" s="2"/>
    </row>
    <row r="15821" spans="2:5" x14ac:dyDescent="0.35">
      <c r="B15821" s="42"/>
      <c r="C15821" s="2"/>
      <c r="E15821" s="2"/>
    </row>
    <row r="15822" spans="2:5" x14ac:dyDescent="0.35">
      <c r="B15822" s="42"/>
      <c r="C15822" s="2"/>
      <c r="E15822" s="2"/>
    </row>
    <row r="15823" spans="2:5" x14ac:dyDescent="0.35">
      <c r="B15823" s="42"/>
      <c r="C15823" s="2"/>
      <c r="E15823" s="2"/>
    </row>
    <row r="15824" spans="2:5" x14ac:dyDescent="0.35">
      <c r="B15824" s="42"/>
      <c r="C15824" s="2"/>
      <c r="E15824" s="2"/>
    </row>
    <row r="15825" spans="2:5" x14ac:dyDescent="0.35">
      <c r="B15825" s="42"/>
      <c r="C15825" s="2"/>
      <c r="E15825" s="2"/>
    </row>
    <row r="15826" spans="2:5" x14ac:dyDescent="0.35">
      <c r="B15826" s="42"/>
      <c r="C15826" s="2"/>
      <c r="E15826" s="2"/>
    </row>
    <row r="15827" spans="2:5" x14ac:dyDescent="0.35">
      <c r="B15827" s="42"/>
      <c r="C15827" s="2"/>
      <c r="E15827" s="2"/>
    </row>
    <row r="15828" spans="2:5" x14ac:dyDescent="0.35">
      <c r="B15828" s="42"/>
      <c r="C15828" s="2"/>
      <c r="E15828" s="2"/>
    </row>
    <row r="15829" spans="2:5" x14ac:dyDescent="0.35">
      <c r="B15829" s="42"/>
      <c r="C15829" s="2"/>
      <c r="E15829" s="2"/>
    </row>
    <row r="15830" spans="2:5" x14ac:dyDescent="0.35">
      <c r="B15830" s="42"/>
      <c r="C15830" s="2"/>
      <c r="E15830" s="2"/>
    </row>
    <row r="15831" spans="2:5" x14ac:dyDescent="0.35">
      <c r="B15831" s="42"/>
      <c r="C15831" s="2"/>
      <c r="E15831" s="2"/>
    </row>
    <row r="15832" spans="2:5" x14ac:dyDescent="0.35">
      <c r="B15832" s="42"/>
      <c r="C15832" s="2"/>
      <c r="E15832" s="2"/>
    </row>
    <row r="15833" spans="2:5" x14ac:dyDescent="0.35">
      <c r="B15833" s="42"/>
      <c r="C15833" s="2"/>
      <c r="E15833" s="2"/>
    </row>
    <row r="15834" spans="2:5" x14ac:dyDescent="0.35">
      <c r="B15834" s="42"/>
      <c r="C15834" s="2"/>
      <c r="E15834" s="2"/>
    </row>
    <row r="15835" spans="2:5" x14ac:dyDescent="0.35">
      <c r="B15835" s="42"/>
      <c r="C15835" s="2"/>
      <c r="E15835" s="2"/>
    </row>
    <row r="15836" spans="2:5" x14ac:dyDescent="0.35">
      <c r="B15836" s="42"/>
      <c r="C15836" s="2"/>
      <c r="E15836" s="2"/>
    </row>
    <row r="15837" spans="2:5" x14ac:dyDescent="0.35">
      <c r="B15837" s="42"/>
      <c r="C15837" s="2"/>
      <c r="E15837" s="2"/>
    </row>
    <row r="15838" spans="2:5" x14ac:dyDescent="0.35">
      <c r="B15838" s="42"/>
      <c r="C15838" s="2"/>
      <c r="E15838" s="2"/>
    </row>
    <row r="15839" spans="2:5" x14ac:dyDescent="0.35">
      <c r="B15839" s="42"/>
      <c r="C15839" s="2"/>
      <c r="E15839" s="2"/>
    </row>
    <row r="15840" spans="2:5" x14ac:dyDescent="0.35">
      <c r="B15840" s="42"/>
      <c r="C15840" s="2"/>
      <c r="E15840" s="2"/>
    </row>
    <row r="15841" spans="2:5" x14ac:dyDescent="0.35">
      <c r="B15841" s="42"/>
      <c r="C15841" s="2"/>
      <c r="E15841" s="2"/>
    </row>
    <row r="15842" spans="2:5" x14ac:dyDescent="0.35">
      <c r="B15842" s="42"/>
      <c r="C15842" s="2"/>
      <c r="E15842" s="2"/>
    </row>
    <row r="15843" spans="2:5" x14ac:dyDescent="0.35">
      <c r="B15843" s="42"/>
      <c r="C15843" s="2"/>
      <c r="E15843" s="2"/>
    </row>
    <row r="15844" spans="2:5" x14ac:dyDescent="0.35">
      <c r="B15844" s="42"/>
      <c r="C15844" s="2"/>
      <c r="E15844" s="2"/>
    </row>
    <row r="15845" spans="2:5" x14ac:dyDescent="0.35">
      <c r="B15845" s="42"/>
      <c r="C15845" s="2"/>
      <c r="E15845" s="2"/>
    </row>
    <row r="15846" spans="2:5" x14ac:dyDescent="0.35">
      <c r="B15846" s="42"/>
      <c r="C15846" s="2"/>
      <c r="E15846" s="2"/>
    </row>
    <row r="15847" spans="2:5" x14ac:dyDescent="0.35">
      <c r="B15847" s="42"/>
      <c r="C15847" s="2"/>
      <c r="E15847" s="2"/>
    </row>
    <row r="15848" spans="2:5" x14ac:dyDescent="0.35">
      <c r="B15848" s="42"/>
      <c r="C15848" s="2"/>
      <c r="E15848" s="2"/>
    </row>
    <row r="15849" spans="2:5" x14ac:dyDescent="0.35">
      <c r="B15849" s="42"/>
      <c r="C15849" s="2"/>
      <c r="E15849" s="2"/>
    </row>
    <row r="15850" spans="2:5" x14ac:dyDescent="0.35">
      <c r="B15850" s="42"/>
      <c r="C15850" s="2"/>
      <c r="E15850" s="2"/>
    </row>
    <row r="15851" spans="2:5" x14ac:dyDescent="0.35">
      <c r="B15851" s="42"/>
      <c r="C15851" s="2"/>
      <c r="E15851" s="2"/>
    </row>
    <row r="15852" spans="2:5" x14ac:dyDescent="0.35">
      <c r="B15852" s="42"/>
      <c r="C15852" s="2"/>
      <c r="E15852" s="2"/>
    </row>
    <row r="15853" spans="2:5" x14ac:dyDescent="0.35">
      <c r="B15853" s="42"/>
      <c r="C15853" s="2"/>
      <c r="E15853" s="2"/>
    </row>
    <row r="15854" spans="2:5" x14ac:dyDescent="0.35">
      <c r="B15854" s="42"/>
      <c r="C15854" s="2"/>
      <c r="E15854" s="2"/>
    </row>
    <row r="15855" spans="2:5" x14ac:dyDescent="0.35">
      <c r="B15855" s="42"/>
      <c r="C15855" s="2"/>
      <c r="E15855" s="2"/>
    </row>
    <row r="15856" spans="2:5" x14ac:dyDescent="0.35">
      <c r="B15856" s="42"/>
      <c r="C15856" s="2"/>
      <c r="E15856" s="2"/>
    </row>
    <row r="15857" spans="2:5" x14ac:dyDescent="0.35">
      <c r="B15857" s="42"/>
      <c r="C15857" s="2"/>
      <c r="E15857" s="2"/>
    </row>
    <row r="15858" spans="2:5" x14ac:dyDescent="0.35">
      <c r="B15858" s="42"/>
      <c r="C15858" s="2"/>
      <c r="E15858" s="2"/>
    </row>
    <row r="15859" spans="2:5" x14ac:dyDescent="0.35">
      <c r="B15859" s="42"/>
      <c r="C15859" s="2"/>
      <c r="E15859" s="2"/>
    </row>
    <row r="15860" spans="2:5" x14ac:dyDescent="0.35">
      <c r="B15860" s="42"/>
      <c r="C15860" s="2"/>
      <c r="E15860" s="2"/>
    </row>
    <row r="15861" spans="2:5" x14ac:dyDescent="0.35">
      <c r="B15861" s="42"/>
      <c r="C15861" s="2"/>
      <c r="E15861" s="2"/>
    </row>
    <row r="15862" spans="2:5" x14ac:dyDescent="0.35">
      <c r="B15862" s="42"/>
      <c r="C15862" s="2"/>
      <c r="E15862" s="2"/>
    </row>
    <row r="15863" spans="2:5" x14ac:dyDescent="0.35">
      <c r="B15863" s="42"/>
      <c r="C15863" s="2"/>
      <c r="E15863" s="2"/>
    </row>
    <row r="15864" spans="2:5" x14ac:dyDescent="0.35">
      <c r="B15864" s="42"/>
      <c r="C15864" s="2"/>
      <c r="E15864" s="2"/>
    </row>
    <row r="15865" spans="2:5" x14ac:dyDescent="0.35">
      <c r="B15865" s="42"/>
      <c r="C15865" s="2"/>
      <c r="E15865" s="2"/>
    </row>
    <row r="15866" spans="2:5" x14ac:dyDescent="0.35">
      <c r="B15866" s="42"/>
      <c r="C15866" s="2"/>
      <c r="E15866" s="2"/>
    </row>
    <row r="15867" spans="2:5" x14ac:dyDescent="0.35">
      <c r="B15867" s="42"/>
      <c r="C15867" s="2"/>
      <c r="E15867" s="2"/>
    </row>
    <row r="15868" spans="2:5" x14ac:dyDescent="0.35">
      <c r="B15868" s="42"/>
      <c r="C15868" s="2"/>
      <c r="E15868" s="2"/>
    </row>
    <row r="15869" spans="2:5" x14ac:dyDescent="0.35">
      <c r="B15869" s="42"/>
      <c r="C15869" s="2"/>
      <c r="E15869" s="2"/>
    </row>
    <row r="15870" spans="2:5" x14ac:dyDescent="0.35">
      <c r="B15870" s="42"/>
      <c r="C15870" s="2"/>
      <c r="E15870" s="2"/>
    </row>
    <row r="15871" spans="2:5" x14ac:dyDescent="0.35">
      <c r="B15871" s="42"/>
      <c r="C15871" s="2"/>
      <c r="E15871" s="2"/>
    </row>
    <row r="15872" spans="2:5" x14ac:dyDescent="0.35">
      <c r="B15872" s="42"/>
      <c r="C15872" s="2"/>
      <c r="E15872" s="2"/>
    </row>
    <row r="15873" spans="2:5" x14ac:dyDescent="0.35">
      <c r="B15873" s="42"/>
      <c r="C15873" s="2"/>
      <c r="E15873" s="2"/>
    </row>
    <row r="15874" spans="2:5" x14ac:dyDescent="0.35">
      <c r="B15874" s="42"/>
      <c r="C15874" s="2"/>
      <c r="E15874" s="2"/>
    </row>
    <row r="15875" spans="2:5" x14ac:dyDescent="0.35">
      <c r="B15875" s="42"/>
      <c r="C15875" s="2"/>
      <c r="E15875" s="2"/>
    </row>
    <row r="15876" spans="2:5" x14ac:dyDescent="0.35">
      <c r="B15876" s="42"/>
      <c r="C15876" s="2"/>
      <c r="E15876" s="2"/>
    </row>
    <row r="15877" spans="2:5" x14ac:dyDescent="0.35">
      <c r="B15877" s="42"/>
      <c r="C15877" s="2"/>
      <c r="E15877" s="2"/>
    </row>
    <row r="15878" spans="2:5" x14ac:dyDescent="0.35">
      <c r="B15878" s="42"/>
      <c r="C15878" s="2"/>
      <c r="E15878" s="2"/>
    </row>
    <row r="15879" spans="2:5" x14ac:dyDescent="0.35">
      <c r="B15879" s="42"/>
      <c r="C15879" s="2"/>
      <c r="E15879" s="2"/>
    </row>
    <row r="15880" spans="2:5" x14ac:dyDescent="0.35">
      <c r="B15880" s="42"/>
      <c r="C15880" s="2"/>
      <c r="E15880" s="2"/>
    </row>
    <row r="15881" spans="2:5" x14ac:dyDescent="0.35">
      <c r="B15881" s="42"/>
      <c r="C15881" s="2"/>
      <c r="E15881" s="2"/>
    </row>
    <row r="15882" spans="2:5" x14ac:dyDescent="0.35">
      <c r="B15882" s="42"/>
      <c r="C15882" s="2"/>
      <c r="E15882" s="2"/>
    </row>
    <row r="15883" spans="2:5" x14ac:dyDescent="0.35">
      <c r="B15883" s="42"/>
      <c r="C15883" s="2"/>
      <c r="E15883" s="2"/>
    </row>
    <row r="15884" spans="2:5" x14ac:dyDescent="0.35">
      <c r="B15884" s="42"/>
      <c r="C15884" s="2"/>
      <c r="E15884" s="2"/>
    </row>
    <row r="15885" spans="2:5" x14ac:dyDescent="0.35">
      <c r="B15885" s="42"/>
      <c r="C15885" s="2"/>
      <c r="E15885" s="2"/>
    </row>
    <row r="15886" spans="2:5" x14ac:dyDescent="0.35">
      <c r="B15886" s="42"/>
      <c r="C15886" s="2"/>
      <c r="E15886" s="2"/>
    </row>
    <row r="15887" spans="2:5" x14ac:dyDescent="0.35">
      <c r="B15887" s="42"/>
      <c r="C15887" s="2"/>
      <c r="E15887" s="2"/>
    </row>
    <row r="15888" spans="2:5" x14ac:dyDescent="0.35">
      <c r="B15888" s="42"/>
      <c r="C15888" s="2"/>
      <c r="E15888" s="2"/>
    </row>
    <row r="15889" spans="2:5" x14ac:dyDescent="0.35">
      <c r="B15889" s="42"/>
      <c r="C15889" s="2"/>
      <c r="E15889" s="2"/>
    </row>
    <row r="15890" spans="2:5" x14ac:dyDescent="0.35">
      <c r="B15890" s="42"/>
      <c r="C15890" s="2"/>
      <c r="E15890" s="2"/>
    </row>
    <row r="15891" spans="2:5" x14ac:dyDescent="0.35">
      <c r="B15891" s="42"/>
      <c r="C15891" s="2"/>
      <c r="E15891" s="2"/>
    </row>
    <row r="15892" spans="2:5" x14ac:dyDescent="0.35">
      <c r="B15892" s="42"/>
      <c r="C15892" s="2"/>
      <c r="E15892" s="2"/>
    </row>
    <row r="15893" spans="2:5" x14ac:dyDescent="0.35">
      <c r="B15893" s="42"/>
      <c r="C15893" s="2"/>
      <c r="E15893" s="2"/>
    </row>
    <row r="15894" spans="2:5" x14ac:dyDescent="0.35">
      <c r="B15894" s="42"/>
      <c r="C15894" s="2"/>
      <c r="E15894" s="2"/>
    </row>
    <row r="15895" spans="2:5" x14ac:dyDescent="0.35">
      <c r="B15895" s="42"/>
      <c r="C15895" s="2"/>
      <c r="E15895" s="2"/>
    </row>
    <row r="15896" spans="2:5" x14ac:dyDescent="0.35">
      <c r="B15896" s="42"/>
      <c r="C15896" s="2"/>
      <c r="E15896" s="2"/>
    </row>
    <row r="15897" spans="2:5" x14ac:dyDescent="0.35">
      <c r="B15897" s="42"/>
      <c r="C15897" s="2"/>
      <c r="E15897" s="2"/>
    </row>
    <row r="15898" spans="2:5" x14ac:dyDescent="0.35">
      <c r="B15898" s="42"/>
      <c r="C15898" s="2"/>
      <c r="E15898" s="2"/>
    </row>
    <row r="15899" spans="2:5" x14ac:dyDescent="0.35">
      <c r="B15899" s="42"/>
      <c r="C15899" s="2"/>
      <c r="E15899" s="2"/>
    </row>
    <row r="15900" spans="2:5" x14ac:dyDescent="0.35">
      <c r="B15900" s="42"/>
      <c r="C15900" s="2"/>
      <c r="E15900" s="2"/>
    </row>
    <row r="15901" spans="2:5" x14ac:dyDescent="0.35">
      <c r="B15901" s="42"/>
      <c r="C15901" s="2"/>
      <c r="E15901" s="2"/>
    </row>
    <row r="15902" spans="2:5" x14ac:dyDescent="0.35">
      <c r="B15902" s="42"/>
      <c r="C15902" s="2"/>
      <c r="E15902" s="2"/>
    </row>
    <row r="15903" spans="2:5" x14ac:dyDescent="0.35">
      <c r="B15903" s="42"/>
      <c r="C15903" s="2"/>
      <c r="E15903" s="2"/>
    </row>
    <row r="15904" spans="2:5" x14ac:dyDescent="0.35">
      <c r="B15904" s="42"/>
      <c r="C15904" s="2"/>
      <c r="E15904" s="2"/>
    </row>
    <row r="15905" spans="2:5" x14ac:dyDescent="0.35">
      <c r="B15905" s="42"/>
      <c r="C15905" s="2"/>
      <c r="E15905" s="2"/>
    </row>
    <row r="15906" spans="2:5" x14ac:dyDescent="0.35">
      <c r="B15906" s="42"/>
      <c r="C15906" s="2"/>
      <c r="E15906" s="2"/>
    </row>
    <row r="15907" spans="2:5" x14ac:dyDescent="0.35">
      <c r="B15907" s="42"/>
      <c r="C15907" s="2"/>
      <c r="E15907" s="2"/>
    </row>
    <row r="15908" spans="2:5" x14ac:dyDescent="0.35">
      <c r="B15908" s="42"/>
      <c r="C15908" s="2"/>
      <c r="E15908" s="2"/>
    </row>
    <row r="15909" spans="2:5" x14ac:dyDescent="0.35">
      <c r="B15909" s="42"/>
      <c r="C15909" s="2"/>
      <c r="E15909" s="2"/>
    </row>
    <row r="15910" spans="2:5" x14ac:dyDescent="0.35">
      <c r="B15910" s="42"/>
      <c r="C15910" s="2"/>
      <c r="E15910" s="2"/>
    </row>
    <row r="15911" spans="2:5" x14ac:dyDescent="0.35">
      <c r="B15911" s="42"/>
      <c r="C15911" s="2"/>
      <c r="E15911" s="2"/>
    </row>
    <row r="15912" spans="2:5" x14ac:dyDescent="0.35">
      <c r="B15912" s="42"/>
      <c r="C15912" s="2"/>
      <c r="E15912" s="2"/>
    </row>
    <row r="15913" spans="2:5" x14ac:dyDescent="0.35">
      <c r="B15913" s="42"/>
      <c r="C15913" s="2"/>
      <c r="E15913" s="2"/>
    </row>
    <row r="15914" spans="2:5" x14ac:dyDescent="0.35">
      <c r="B15914" s="42"/>
      <c r="C15914" s="2"/>
      <c r="E15914" s="2"/>
    </row>
    <row r="15915" spans="2:5" x14ac:dyDescent="0.35">
      <c r="B15915" s="42"/>
      <c r="C15915" s="2"/>
      <c r="E15915" s="2"/>
    </row>
    <row r="15916" spans="2:5" x14ac:dyDescent="0.35">
      <c r="B15916" s="42"/>
      <c r="C15916" s="2"/>
      <c r="E15916" s="2"/>
    </row>
    <row r="15917" spans="2:5" x14ac:dyDescent="0.35">
      <c r="B15917" s="42"/>
      <c r="C15917" s="2"/>
      <c r="E15917" s="2"/>
    </row>
    <row r="15918" spans="2:5" x14ac:dyDescent="0.35">
      <c r="B15918" s="42"/>
      <c r="C15918" s="2"/>
      <c r="E15918" s="2"/>
    </row>
    <row r="15919" spans="2:5" x14ac:dyDescent="0.35">
      <c r="B15919" s="42"/>
      <c r="C15919" s="2"/>
      <c r="E15919" s="2"/>
    </row>
    <row r="15920" spans="2:5" x14ac:dyDescent="0.35">
      <c r="B15920" s="42"/>
      <c r="C15920" s="2"/>
      <c r="E15920" s="2"/>
    </row>
    <row r="15921" spans="2:5" x14ac:dyDescent="0.35">
      <c r="B15921" s="42"/>
      <c r="C15921" s="2"/>
      <c r="E15921" s="2"/>
    </row>
    <row r="15922" spans="2:5" x14ac:dyDescent="0.35">
      <c r="B15922" s="42"/>
      <c r="C15922" s="2"/>
      <c r="E15922" s="2"/>
    </row>
    <row r="15923" spans="2:5" x14ac:dyDescent="0.35">
      <c r="B15923" s="42"/>
      <c r="C15923" s="2"/>
      <c r="E15923" s="2"/>
    </row>
    <row r="15924" spans="2:5" x14ac:dyDescent="0.35">
      <c r="B15924" s="42"/>
      <c r="C15924" s="2"/>
      <c r="E15924" s="2"/>
    </row>
    <row r="15925" spans="2:5" x14ac:dyDescent="0.35">
      <c r="B15925" s="42"/>
      <c r="C15925" s="2"/>
      <c r="E15925" s="2"/>
    </row>
    <row r="15926" spans="2:5" x14ac:dyDescent="0.35">
      <c r="B15926" s="42"/>
      <c r="C15926" s="2"/>
      <c r="E15926" s="2"/>
    </row>
    <row r="15927" spans="2:5" x14ac:dyDescent="0.35">
      <c r="B15927" s="42"/>
      <c r="C15927" s="2"/>
      <c r="E15927" s="2"/>
    </row>
    <row r="15928" spans="2:5" x14ac:dyDescent="0.35">
      <c r="B15928" s="42"/>
      <c r="C15928" s="2"/>
      <c r="E15928" s="2"/>
    </row>
    <row r="15929" spans="2:5" x14ac:dyDescent="0.35">
      <c r="B15929" s="42"/>
      <c r="C15929" s="2"/>
      <c r="E15929" s="2"/>
    </row>
    <row r="15930" spans="2:5" x14ac:dyDescent="0.35">
      <c r="B15930" s="42"/>
      <c r="C15930" s="2"/>
      <c r="E15930" s="2"/>
    </row>
    <row r="15931" spans="2:5" x14ac:dyDescent="0.35">
      <c r="B15931" s="42"/>
      <c r="C15931" s="2"/>
      <c r="E15931" s="2"/>
    </row>
    <row r="15932" spans="2:5" x14ac:dyDescent="0.35">
      <c r="B15932" s="42"/>
      <c r="C15932" s="2"/>
      <c r="E15932" s="2"/>
    </row>
    <row r="15933" spans="2:5" x14ac:dyDescent="0.35">
      <c r="B15933" s="42"/>
      <c r="C15933" s="2"/>
      <c r="E15933" s="2"/>
    </row>
    <row r="15934" spans="2:5" x14ac:dyDescent="0.35">
      <c r="B15934" s="42"/>
      <c r="C15934" s="2"/>
      <c r="E15934" s="2"/>
    </row>
    <row r="15935" spans="2:5" x14ac:dyDescent="0.35">
      <c r="B15935" s="42"/>
      <c r="C15935" s="2"/>
      <c r="E15935" s="2"/>
    </row>
    <row r="15936" spans="2:5" x14ac:dyDescent="0.35">
      <c r="B15936" s="42"/>
      <c r="C15936" s="2"/>
      <c r="E15936" s="2"/>
    </row>
    <row r="15937" spans="2:5" x14ac:dyDescent="0.35">
      <c r="B15937" s="42"/>
      <c r="C15937" s="2"/>
      <c r="E15937" s="2"/>
    </row>
    <row r="15938" spans="2:5" x14ac:dyDescent="0.35">
      <c r="B15938" s="42"/>
      <c r="C15938" s="2"/>
      <c r="E15938" s="2"/>
    </row>
    <row r="15939" spans="2:5" x14ac:dyDescent="0.35">
      <c r="B15939" s="42"/>
      <c r="C15939" s="2"/>
      <c r="E15939" s="2"/>
    </row>
    <row r="15940" spans="2:5" x14ac:dyDescent="0.35">
      <c r="B15940" s="42"/>
      <c r="C15940" s="2"/>
      <c r="E15940" s="2"/>
    </row>
    <row r="15941" spans="2:5" x14ac:dyDescent="0.35">
      <c r="B15941" s="42"/>
      <c r="C15941" s="2"/>
      <c r="E15941" s="2"/>
    </row>
    <row r="15942" spans="2:5" x14ac:dyDescent="0.35">
      <c r="B15942" s="42"/>
      <c r="C15942" s="2"/>
      <c r="E15942" s="2"/>
    </row>
    <row r="15943" spans="2:5" x14ac:dyDescent="0.35">
      <c r="B15943" s="42"/>
      <c r="C15943" s="2"/>
      <c r="E15943" s="2"/>
    </row>
    <row r="15944" spans="2:5" x14ac:dyDescent="0.35">
      <c r="B15944" s="42"/>
      <c r="C15944" s="2"/>
      <c r="E15944" s="2"/>
    </row>
    <row r="15945" spans="2:5" x14ac:dyDescent="0.35">
      <c r="B15945" s="42"/>
      <c r="C15945" s="2"/>
      <c r="E15945" s="2"/>
    </row>
    <row r="15946" spans="2:5" x14ac:dyDescent="0.35">
      <c r="B15946" s="42"/>
      <c r="C15946" s="2"/>
      <c r="E15946" s="2"/>
    </row>
    <row r="15947" spans="2:5" x14ac:dyDescent="0.35">
      <c r="B15947" s="42"/>
      <c r="C15947" s="2"/>
      <c r="E15947" s="2"/>
    </row>
    <row r="15948" spans="2:5" x14ac:dyDescent="0.35">
      <c r="B15948" s="42"/>
      <c r="C15948" s="2"/>
      <c r="E15948" s="2"/>
    </row>
    <row r="15949" spans="2:5" x14ac:dyDescent="0.35">
      <c r="B15949" s="42"/>
      <c r="C15949" s="2"/>
      <c r="E15949" s="2"/>
    </row>
    <row r="15950" spans="2:5" x14ac:dyDescent="0.35">
      <c r="B15950" s="42"/>
      <c r="C15950" s="2"/>
      <c r="E15950" s="2"/>
    </row>
    <row r="15951" spans="2:5" x14ac:dyDescent="0.35">
      <c r="B15951" s="42"/>
      <c r="C15951" s="2"/>
      <c r="E15951" s="2"/>
    </row>
    <row r="15952" spans="2:5" x14ac:dyDescent="0.35">
      <c r="B15952" s="42"/>
      <c r="C15952" s="2"/>
      <c r="E15952" s="2"/>
    </row>
    <row r="15953" spans="2:5" x14ac:dyDescent="0.35">
      <c r="B15953" s="42"/>
      <c r="C15953" s="2"/>
      <c r="E15953" s="2"/>
    </row>
    <row r="15954" spans="2:5" x14ac:dyDescent="0.35">
      <c r="B15954" s="42"/>
      <c r="C15954" s="2"/>
      <c r="E15954" s="2"/>
    </row>
    <row r="15955" spans="2:5" x14ac:dyDescent="0.35">
      <c r="B15955" s="42"/>
      <c r="C15955" s="2"/>
      <c r="E15955" s="2"/>
    </row>
    <row r="15956" spans="2:5" x14ac:dyDescent="0.35">
      <c r="B15956" s="42"/>
      <c r="C15956" s="2"/>
      <c r="E15956" s="2"/>
    </row>
    <row r="15957" spans="2:5" x14ac:dyDescent="0.35">
      <c r="B15957" s="42"/>
      <c r="C15957" s="2"/>
      <c r="E15957" s="2"/>
    </row>
    <row r="15958" spans="2:5" x14ac:dyDescent="0.35">
      <c r="B15958" s="42"/>
      <c r="C15958" s="2"/>
      <c r="E15958" s="2"/>
    </row>
    <row r="15959" spans="2:5" x14ac:dyDescent="0.35">
      <c r="B15959" s="42"/>
      <c r="C15959" s="2"/>
      <c r="E15959" s="2"/>
    </row>
    <row r="15960" spans="2:5" x14ac:dyDescent="0.35">
      <c r="B15960" s="42"/>
      <c r="C15960" s="2"/>
      <c r="E15960" s="2"/>
    </row>
    <row r="15961" spans="2:5" x14ac:dyDescent="0.35">
      <c r="B15961" s="42"/>
      <c r="C15961" s="2"/>
      <c r="E15961" s="2"/>
    </row>
    <row r="15962" spans="2:5" x14ac:dyDescent="0.35">
      <c r="B15962" s="42"/>
      <c r="C15962" s="2"/>
      <c r="E15962" s="2"/>
    </row>
    <row r="15963" spans="2:5" x14ac:dyDescent="0.35">
      <c r="B15963" s="42"/>
      <c r="C15963" s="2"/>
      <c r="E15963" s="2"/>
    </row>
    <row r="15964" spans="2:5" x14ac:dyDescent="0.35">
      <c r="B15964" s="42"/>
      <c r="C15964" s="2"/>
      <c r="E15964" s="2"/>
    </row>
    <row r="15965" spans="2:5" x14ac:dyDescent="0.35">
      <c r="B15965" s="42"/>
      <c r="C15965" s="2"/>
      <c r="E15965" s="2"/>
    </row>
    <row r="15966" spans="2:5" x14ac:dyDescent="0.35">
      <c r="B15966" s="42"/>
      <c r="C15966" s="2"/>
      <c r="E15966" s="2"/>
    </row>
    <row r="15967" spans="2:5" x14ac:dyDescent="0.35">
      <c r="B15967" s="42"/>
      <c r="C15967" s="2"/>
      <c r="E15967" s="2"/>
    </row>
    <row r="15968" spans="2:5" x14ac:dyDescent="0.35">
      <c r="B15968" s="42"/>
      <c r="C15968" s="2"/>
      <c r="E15968" s="2"/>
    </row>
    <row r="15969" spans="2:5" x14ac:dyDescent="0.35">
      <c r="B15969" s="42"/>
      <c r="C15969" s="2"/>
      <c r="E15969" s="2"/>
    </row>
    <row r="15970" spans="2:5" x14ac:dyDescent="0.35">
      <c r="B15970" s="42"/>
      <c r="C15970" s="2"/>
      <c r="E15970" s="2"/>
    </row>
    <row r="15971" spans="2:5" x14ac:dyDescent="0.35">
      <c r="B15971" s="42"/>
      <c r="C15971" s="2"/>
      <c r="E15971" s="2"/>
    </row>
    <row r="15972" spans="2:5" x14ac:dyDescent="0.35">
      <c r="B15972" s="42"/>
      <c r="C15972" s="2"/>
      <c r="E15972" s="2"/>
    </row>
    <row r="15973" spans="2:5" x14ac:dyDescent="0.35">
      <c r="B15973" s="42"/>
      <c r="C15973" s="2"/>
      <c r="E15973" s="2"/>
    </row>
    <row r="15974" spans="2:5" x14ac:dyDescent="0.35">
      <c r="B15974" s="42"/>
      <c r="C15974" s="2"/>
      <c r="E15974" s="2"/>
    </row>
    <row r="15975" spans="2:5" x14ac:dyDescent="0.35">
      <c r="B15975" s="42"/>
      <c r="C15975" s="2"/>
      <c r="E15975" s="2"/>
    </row>
    <row r="15976" spans="2:5" x14ac:dyDescent="0.35">
      <c r="B15976" s="42"/>
      <c r="C15976" s="2"/>
      <c r="E15976" s="2"/>
    </row>
    <row r="15977" spans="2:5" x14ac:dyDescent="0.35">
      <c r="B15977" s="42"/>
      <c r="C15977" s="2"/>
      <c r="E15977" s="2"/>
    </row>
    <row r="15978" spans="2:5" x14ac:dyDescent="0.35">
      <c r="B15978" s="42"/>
      <c r="C15978" s="2"/>
      <c r="E15978" s="2"/>
    </row>
    <row r="15979" spans="2:5" x14ac:dyDescent="0.35">
      <c r="B15979" s="42"/>
      <c r="C15979" s="2"/>
      <c r="E15979" s="2"/>
    </row>
    <row r="15980" spans="2:5" x14ac:dyDescent="0.35">
      <c r="B15980" s="42"/>
      <c r="C15980" s="2"/>
      <c r="E15980" s="2"/>
    </row>
    <row r="15981" spans="2:5" x14ac:dyDescent="0.35">
      <c r="B15981" s="42"/>
      <c r="C15981" s="2"/>
      <c r="E15981" s="2"/>
    </row>
    <row r="15982" spans="2:5" x14ac:dyDescent="0.35">
      <c r="B15982" s="42"/>
      <c r="C15982" s="2"/>
      <c r="E15982" s="2"/>
    </row>
    <row r="15983" spans="2:5" x14ac:dyDescent="0.35">
      <c r="B15983" s="42"/>
      <c r="C15983" s="2"/>
      <c r="E15983" s="2"/>
    </row>
    <row r="15984" spans="2:5" x14ac:dyDescent="0.35">
      <c r="B15984" s="42"/>
      <c r="C15984" s="2"/>
      <c r="E15984" s="2"/>
    </row>
    <row r="15985" spans="2:5" x14ac:dyDescent="0.35">
      <c r="B15985" s="42"/>
      <c r="C15985" s="2"/>
      <c r="E15985" s="2"/>
    </row>
    <row r="15986" spans="2:5" x14ac:dyDescent="0.35">
      <c r="B15986" s="42"/>
      <c r="C15986" s="2"/>
      <c r="E15986" s="2"/>
    </row>
    <row r="15987" spans="2:5" x14ac:dyDescent="0.35">
      <c r="B15987" s="42"/>
      <c r="C15987" s="2"/>
      <c r="E15987" s="2"/>
    </row>
    <row r="15988" spans="2:5" x14ac:dyDescent="0.35">
      <c r="B15988" s="42"/>
      <c r="C15988" s="2"/>
      <c r="E15988" s="2"/>
    </row>
    <row r="15989" spans="2:5" x14ac:dyDescent="0.35">
      <c r="B15989" s="42"/>
      <c r="C15989" s="2"/>
      <c r="E15989" s="2"/>
    </row>
    <row r="15990" spans="2:5" x14ac:dyDescent="0.35">
      <c r="B15990" s="42"/>
      <c r="C15990" s="2"/>
      <c r="E15990" s="2"/>
    </row>
    <row r="15991" spans="2:5" x14ac:dyDescent="0.35">
      <c r="B15991" s="42"/>
      <c r="C15991" s="2"/>
      <c r="E15991" s="2"/>
    </row>
    <row r="15992" spans="2:5" x14ac:dyDescent="0.35">
      <c r="B15992" s="42"/>
      <c r="C15992" s="2"/>
      <c r="E15992" s="2"/>
    </row>
    <row r="15993" spans="2:5" x14ac:dyDescent="0.35">
      <c r="B15993" s="42"/>
      <c r="C15993" s="2"/>
      <c r="E15993" s="2"/>
    </row>
    <row r="15994" spans="2:5" x14ac:dyDescent="0.35">
      <c r="B15994" s="42"/>
      <c r="C15994" s="2"/>
      <c r="E15994" s="2"/>
    </row>
    <row r="15995" spans="2:5" x14ac:dyDescent="0.35">
      <c r="B15995" s="42"/>
      <c r="C15995" s="2"/>
      <c r="E15995" s="2"/>
    </row>
    <row r="15996" spans="2:5" x14ac:dyDescent="0.35">
      <c r="B15996" s="42"/>
      <c r="C15996" s="2"/>
      <c r="E15996" s="2"/>
    </row>
    <row r="15997" spans="2:5" x14ac:dyDescent="0.35">
      <c r="B15997" s="42"/>
      <c r="C15997" s="2"/>
      <c r="E15997" s="2"/>
    </row>
    <row r="15998" spans="2:5" x14ac:dyDescent="0.35">
      <c r="B15998" s="42"/>
      <c r="C15998" s="2"/>
      <c r="E15998" s="2"/>
    </row>
    <row r="15999" spans="2:5" x14ac:dyDescent="0.35">
      <c r="B15999" s="42"/>
      <c r="C15999" s="2"/>
      <c r="E15999" s="2"/>
    </row>
    <row r="16000" spans="2:5" x14ac:dyDescent="0.35">
      <c r="B16000" s="42"/>
      <c r="C16000" s="2"/>
      <c r="E16000" s="2"/>
    </row>
    <row r="16001" spans="2:5" x14ac:dyDescent="0.35">
      <c r="B16001" s="42"/>
      <c r="C16001" s="2"/>
      <c r="E16001" s="2"/>
    </row>
    <row r="16002" spans="2:5" x14ac:dyDescent="0.35">
      <c r="B16002" s="42"/>
      <c r="C16002" s="2"/>
      <c r="E16002" s="2"/>
    </row>
    <row r="16003" spans="2:5" x14ac:dyDescent="0.35">
      <c r="B16003" s="42"/>
      <c r="C16003" s="2"/>
      <c r="E16003" s="2"/>
    </row>
    <row r="16004" spans="2:5" x14ac:dyDescent="0.35">
      <c r="B16004" s="42"/>
      <c r="C16004" s="2"/>
      <c r="E16004" s="2"/>
    </row>
    <row r="16005" spans="2:5" x14ac:dyDescent="0.35">
      <c r="B16005" s="42"/>
      <c r="C16005" s="2"/>
      <c r="E16005" s="2"/>
    </row>
    <row r="16006" spans="2:5" x14ac:dyDescent="0.35">
      <c r="B16006" s="42"/>
      <c r="C16006" s="2"/>
      <c r="E16006" s="2"/>
    </row>
    <row r="16007" spans="2:5" x14ac:dyDescent="0.35">
      <c r="B16007" s="42"/>
      <c r="C16007" s="2"/>
      <c r="E16007" s="2"/>
    </row>
    <row r="16008" spans="2:5" x14ac:dyDescent="0.35">
      <c r="B16008" s="42"/>
      <c r="C16008" s="2"/>
      <c r="E16008" s="2"/>
    </row>
    <row r="16009" spans="2:5" x14ac:dyDescent="0.35">
      <c r="B16009" s="42"/>
      <c r="C16009" s="2"/>
      <c r="E16009" s="2"/>
    </row>
    <row r="16010" spans="2:5" x14ac:dyDescent="0.35">
      <c r="B16010" s="42"/>
      <c r="C16010" s="2"/>
      <c r="E16010" s="2"/>
    </row>
    <row r="16011" spans="2:5" x14ac:dyDescent="0.35">
      <c r="B16011" s="42"/>
      <c r="C16011" s="2"/>
      <c r="E16011" s="2"/>
    </row>
    <row r="16012" spans="2:5" x14ac:dyDescent="0.35">
      <c r="B16012" s="42"/>
      <c r="C16012" s="2"/>
      <c r="E16012" s="2"/>
    </row>
    <row r="16013" spans="2:5" x14ac:dyDescent="0.35">
      <c r="B16013" s="42"/>
      <c r="C16013" s="2"/>
      <c r="E16013" s="2"/>
    </row>
    <row r="16014" spans="2:5" x14ac:dyDescent="0.35">
      <c r="B16014" s="42"/>
      <c r="C16014" s="2"/>
      <c r="E16014" s="2"/>
    </row>
    <row r="16015" spans="2:5" x14ac:dyDescent="0.35">
      <c r="B16015" s="42"/>
      <c r="C16015" s="2"/>
      <c r="E16015" s="2"/>
    </row>
    <row r="16016" spans="2:5" x14ac:dyDescent="0.35">
      <c r="B16016" s="42"/>
      <c r="C16016" s="2"/>
      <c r="E16016" s="2"/>
    </row>
    <row r="16017" spans="2:5" x14ac:dyDescent="0.35">
      <c r="B16017" s="42"/>
      <c r="C16017" s="2"/>
      <c r="E16017" s="2"/>
    </row>
    <row r="16018" spans="2:5" x14ac:dyDescent="0.35">
      <c r="B16018" s="42"/>
      <c r="C16018" s="2"/>
      <c r="E16018" s="2"/>
    </row>
    <row r="16019" spans="2:5" x14ac:dyDescent="0.35">
      <c r="B16019" s="42"/>
      <c r="C16019" s="2"/>
      <c r="E16019" s="2"/>
    </row>
    <row r="16020" spans="2:5" x14ac:dyDescent="0.35">
      <c r="B16020" s="42"/>
      <c r="C16020" s="2"/>
      <c r="E16020" s="2"/>
    </row>
    <row r="16021" spans="2:5" x14ac:dyDescent="0.35">
      <c r="B16021" s="42"/>
      <c r="C16021" s="2"/>
      <c r="E16021" s="2"/>
    </row>
    <row r="16022" spans="2:5" x14ac:dyDescent="0.35">
      <c r="B16022" s="42"/>
      <c r="C16022" s="2"/>
      <c r="E16022" s="2"/>
    </row>
    <row r="16023" spans="2:5" x14ac:dyDescent="0.35">
      <c r="B16023" s="42"/>
      <c r="C16023" s="2"/>
      <c r="E16023" s="2"/>
    </row>
    <row r="16024" spans="2:5" x14ac:dyDescent="0.35">
      <c r="B16024" s="42"/>
      <c r="C16024" s="2"/>
      <c r="E16024" s="2"/>
    </row>
    <row r="16025" spans="2:5" x14ac:dyDescent="0.35">
      <c r="B16025" s="42"/>
      <c r="C16025" s="2"/>
      <c r="E16025" s="2"/>
    </row>
    <row r="16026" spans="2:5" x14ac:dyDescent="0.35">
      <c r="B16026" s="42"/>
      <c r="C16026" s="2"/>
      <c r="E16026" s="2"/>
    </row>
    <row r="16027" spans="2:5" x14ac:dyDescent="0.35">
      <c r="B16027" s="42"/>
      <c r="C16027" s="2"/>
      <c r="E16027" s="2"/>
    </row>
    <row r="16028" spans="2:5" x14ac:dyDescent="0.35">
      <c r="B16028" s="42"/>
      <c r="C16028" s="2"/>
      <c r="E16028" s="2"/>
    </row>
    <row r="16029" spans="2:5" x14ac:dyDescent="0.35">
      <c r="B16029" s="42"/>
      <c r="C16029" s="2"/>
      <c r="E16029" s="2"/>
    </row>
    <row r="16030" spans="2:5" x14ac:dyDescent="0.35">
      <c r="B16030" s="42"/>
      <c r="C16030" s="2"/>
      <c r="E16030" s="2"/>
    </row>
    <row r="16031" spans="2:5" x14ac:dyDescent="0.35">
      <c r="B16031" s="42"/>
      <c r="C16031" s="2"/>
      <c r="E16031" s="2"/>
    </row>
    <row r="16032" spans="2:5" x14ac:dyDescent="0.35">
      <c r="B16032" s="42"/>
      <c r="C16032" s="2"/>
      <c r="E16032" s="2"/>
    </row>
    <row r="16033" spans="2:5" x14ac:dyDescent="0.35">
      <c r="B16033" s="42"/>
      <c r="C16033" s="2"/>
      <c r="E16033" s="2"/>
    </row>
    <row r="16034" spans="2:5" x14ac:dyDescent="0.35">
      <c r="B16034" s="42"/>
      <c r="C16034" s="2"/>
      <c r="E16034" s="2"/>
    </row>
    <row r="16035" spans="2:5" x14ac:dyDescent="0.35">
      <c r="B16035" s="42"/>
      <c r="C16035" s="2"/>
      <c r="E16035" s="2"/>
    </row>
    <row r="16036" spans="2:5" x14ac:dyDescent="0.35">
      <c r="B16036" s="42"/>
      <c r="C16036" s="2"/>
      <c r="E16036" s="2"/>
    </row>
    <row r="16037" spans="2:5" x14ac:dyDescent="0.35">
      <c r="B16037" s="42"/>
      <c r="C16037" s="2"/>
      <c r="E16037" s="2"/>
    </row>
    <row r="16038" spans="2:5" x14ac:dyDescent="0.35">
      <c r="B16038" s="42"/>
      <c r="C16038" s="2"/>
      <c r="E16038" s="2"/>
    </row>
    <row r="16039" spans="2:5" x14ac:dyDescent="0.35">
      <c r="B16039" s="42"/>
      <c r="C16039" s="2"/>
      <c r="E16039" s="2"/>
    </row>
    <row r="16040" spans="2:5" x14ac:dyDescent="0.35">
      <c r="B16040" s="42"/>
      <c r="C16040" s="2"/>
      <c r="E16040" s="2"/>
    </row>
    <row r="16041" spans="2:5" x14ac:dyDescent="0.35">
      <c r="B16041" s="42"/>
      <c r="C16041" s="2"/>
      <c r="E16041" s="2"/>
    </row>
    <row r="16042" spans="2:5" x14ac:dyDescent="0.35">
      <c r="B16042" s="42"/>
      <c r="C16042" s="2"/>
      <c r="E16042" s="2"/>
    </row>
    <row r="16043" spans="2:5" x14ac:dyDescent="0.35">
      <c r="B16043" s="42"/>
      <c r="C16043" s="2"/>
      <c r="E16043" s="2"/>
    </row>
    <row r="16044" spans="2:5" x14ac:dyDescent="0.35">
      <c r="B16044" s="42"/>
      <c r="C16044" s="2"/>
      <c r="E16044" s="2"/>
    </row>
    <row r="16045" spans="2:5" x14ac:dyDescent="0.35">
      <c r="B16045" s="42"/>
      <c r="C16045" s="2"/>
      <c r="E16045" s="2"/>
    </row>
    <row r="16046" spans="2:5" x14ac:dyDescent="0.35">
      <c r="B16046" s="42"/>
      <c r="C16046" s="2"/>
      <c r="E16046" s="2"/>
    </row>
    <row r="16047" spans="2:5" x14ac:dyDescent="0.35">
      <c r="B16047" s="42"/>
      <c r="C16047" s="2"/>
      <c r="E16047" s="2"/>
    </row>
    <row r="16048" spans="2:5" x14ac:dyDescent="0.35">
      <c r="B16048" s="42"/>
      <c r="C16048" s="2"/>
      <c r="E16048" s="2"/>
    </row>
    <row r="16049" spans="2:5" x14ac:dyDescent="0.35">
      <c r="B16049" s="42"/>
      <c r="C16049" s="2"/>
      <c r="E16049" s="2"/>
    </row>
    <row r="16050" spans="2:5" x14ac:dyDescent="0.35">
      <c r="B16050" s="42"/>
      <c r="C16050" s="2"/>
      <c r="E16050" s="2"/>
    </row>
    <row r="16051" spans="2:5" x14ac:dyDescent="0.35">
      <c r="B16051" s="42"/>
      <c r="C16051" s="2"/>
      <c r="E16051" s="2"/>
    </row>
    <row r="16052" spans="2:5" x14ac:dyDescent="0.35">
      <c r="B16052" s="42"/>
      <c r="C16052" s="2"/>
      <c r="E16052" s="2"/>
    </row>
    <row r="16053" spans="2:5" x14ac:dyDescent="0.35">
      <c r="B16053" s="42"/>
      <c r="C16053" s="2"/>
      <c r="E16053" s="2"/>
    </row>
    <row r="16054" spans="2:5" x14ac:dyDescent="0.35">
      <c r="B16054" s="42"/>
      <c r="C16054" s="2"/>
      <c r="E16054" s="2"/>
    </row>
    <row r="16055" spans="2:5" x14ac:dyDescent="0.35">
      <c r="B16055" s="42"/>
      <c r="C16055" s="2"/>
      <c r="E16055" s="2"/>
    </row>
    <row r="16056" spans="2:5" x14ac:dyDescent="0.35">
      <c r="B16056" s="42"/>
      <c r="C16056" s="2"/>
      <c r="E16056" s="2"/>
    </row>
    <row r="16057" spans="2:5" x14ac:dyDescent="0.35">
      <c r="B16057" s="42"/>
      <c r="C16057" s="2"/>
      <c r="E16057" s="2"/>
    </row>
    <row r="16058" spans="2:5" x14ac:dyDescent="0.35">
      <c r="B16058" s="42"/>
      <c r="C16058" s="2"/>
      <c r="E16058" s="2"/>
    </row>
    <row r="16059" spans="2:5" x14ac:dyDescent="0.35">
      <c r="B16059" s="42"/>
      <c r="C16059" s="2"/>
      <c r="E16059" s="2"/>
    </row>
    <row r="16060" spans="2:5" x14ac:dyDescent="0.35">
      <c r="B16060" s="42"/>
      <c r="C16060" s="2"/>
      <c r="E16060" s="2"/>
    </row>
    <row r="16061" spans="2:5" x14ac:dyDescent="0.35">
      <c r="B16061" s="42"/>
      <c r="C16061" s="2"/>
      <c r="E16061" s="2"/>
    </row>
    <row r="16062" spans="2:5" x14ac:dyDescent="0.35">
      <c r="B16062" s="42"/>
      <c r="C16062" s="2"/>
      <c r="E16062" s="2"/>
    </row>
    <row r="16063" spans="2:5" x14ac:dyDescent="0.35">
      <c r="B16063" s="42"/>
      <c r="C16063" s="2"/>
      <c r="E16063" s="2"/>
    </row>
    <row r="16064" spans="2:5" x14ac:dyDescent="0.35">
      <c r="B16064" s="42"/>
      <c r="C16064" s="2"/>
      <c r="E16064" s="2"/>
    </row>
    <row r="16065" spans="2:5" x14ac:dyDescent="0.35">
      <c r="B16065" s="42"/>
      <c r="C16065" s="2"/>
      <c r="E16065" s="2"/>
    </row>
    <row r="16066" spans="2:5" x14ac:dyDescent="0.35">
      <c r="B16066" s="42"/>
      <c r="C16066" s="2"/>
      <c r="E16066" s="2"/>
    </row>
    <row r="16067" spans="2:5" x14ac:dyDescent="0.35">
      <c r="B16067" s="42"/>
      <c r="C16067" s="2"/>
      <c r="E16067" s="2"/>
    </row>
    <row r="16068" spans="2:5" x14ac:dyDescent="0.35">
      <c r="B16068" s="42"/>
      <c r="C16068" s="2"/>
      <c r="E16068" s="2"/>
    </row>
    <row r="16069" spans="2:5" x14ac:dyDescent="0.35">
      <c r="B16069" s="42"/>
      <c r="C16069" s="2"/>
      <c r="E16069" s="2"/>
    </row>
    <row r="16070" spans="2:5" x14ac:dyDescent="0.35">
      <c r="B16070" s="42"/>
      <c r="C16070" s="2"/>
      <c r="E16070" s="2"/>
    </row>
    <row r="16071" spans="2:5" x14ac:dyDescent="0.35">
      <c r="B16071" s="42"/>
      <c r="C16071" s="2"/>
      <c r="E16071" s="2"/>
    </row>
    <row r="16072" spans="2:5" x14ac:dyDescent="0.35">
      <c r="B16072" s="42"/>
      <c r="C16072" s="2"/>
      <c r="E16072" s="2"/>
    </row>
    <row r="16073" spans="2:5" x14ac:dyDescent="0.35">
      <c r="B16073" s="42"/>
      <c r="C16073" s="2"/>
      <c r="E16073" s="2"/>
    </row>
    <row r="16074" spans="2:5" x14ac:dyDescent="0.35">
      <c r="B16074" s="42"/>
      <c r="C16074" s="2"/>
      <c r="E16074" s="2"/>
    </row>
    <row r="16075" spans="2:5" x14ac:dyDescent="0.35">
      <c r="B16075" s="42"/>
      <c r="C16075" s="2"/>
      <c r="E16075" s="2"/>
    </row>
    <row r="16076" spans="2:5" x14ac:dyDescent="0.35">
      <c r="B16076" s="42"/>
      <c r="C16076" s="2"/>
      <c r="E16076" s="2"/>
    </row>
    <row r="16077" spans="2:5" x14ac:dyDescent="0.35">
      <c r="B16077" s="42"/>
      <c r="C16077" s="2"/>
      <c r="E16077" s="2"/>
    </row>
    <row r="16078" spans="2:5" x14ac:dyDescent="0.35">
      <c r="B16078" s="42"/>
      <c r="C16078" s="2"/>
      <c r="E16078" s="2"/>
    </row>
    <row r="16079" spans="2:5" x14ac:dyDescent="0.35">
      <c r="B16079" s="42"/>
      <c r="C16079" s="2"/>
      <c r="E16079" s="2"/>
    </row>
    <row r="16080" spans="2:5" x14ac:dyDescent="0.35">
      <c r="B16080" s="42"/>
      <c r="C16080" s="2"/>
      <c r="E16080" s="2"/>
    </row>
    <row r="16081" spans="2:5" x14ac:dyDescent="0.35">
      <c r="B16081" s="42"/>
      <c r="C16081" s="2"/>
      <c r="E16081" s="2"/>
    </row>
    <row r="16082" spans="2:5" x14ac:dyDescent="0.35">
      <c r="B16082" s="42"/>
      <c r="C16082" s="2"/>
      <c r="E16082" s="2"/>
    </row>
    <row r="16083" spans="2:5" x14ac:dyDescent="0.35">
      <c r="B16083" s="42"/>
      <c r="C16083" s="2"/>
      <c r="E16083" s="2"/>
    </row>
    <row r="16084" spans="2:5" x14ac:dyDescent="0.35">
      <c r="B16084" s="42"/>
      <c r="C16084" s="2"/>
      <c r="E16084" s="2"/>
    </row>
    <row r="16085" spans="2:5" x14ac:dyDescent="0.35">
      <c r="B16085" s="42"/>
      <c r="C16085" s="2"/>
      <c r="E16085" s="2"/>
    </row>
    <row r="16086" spans="2:5" x14ac:dyDescent="0.35">
      <c r="B16086" s="42"/>
      <c r="C16086" s="2"/>
      <c r="E16086" s="2"/>
    </row>
    <row r="16087" spans="2:5" x14ac:dyDescent="0.35">
      <c r="B16087" s="42"/>
      <c r="C16087" s="2"/>
      <c r="E16087" s="2"/>
    </row>
    <row r="16088" spans="2:5" x14ac:dyDescent="0.35">
      <c r="B16088" s="42"/>
      <c r="C16088" s="2"/>
      <c r="E16088" s="2"/>
    </row>
    <row r="16089" spans="2:5" x14ac:dyDescent="0.35">
      <c r="B16089" s="42"/>
      <c r="C16089" s="2"/>
      <c r="E16089" s="2"/>
    </row>
    <row r="16090" spans="2:5" x14ac:dyDescent="0.35">
      <c r="B16090" s="42"/>
      <c r="C16090" s="2"/>
      <c r="E16090" s="2"/>
    </row>
    <row r="16091" spans="2:5" x14ac:dyDescent="0.35">
      <c r="B16091" s="42"/>
      <c r="C16091" s="2"/>
      <c r="E16091" s="2"/>
    </row>
    <row r="16092" spans="2:5" x14ac:dyDescent="0.35">
      <c r="B16092" s="42"/>
      <c r="C16092" s="2"/>
      <c r="E16092" s="2"/>
    </row>
    <row r="16093" spans="2:5" x14ac:dyDescent="0.35">
      <c r="B16093" s="42"/>
      <c r="C16093" s="2"/>
      <c r="E16093" s="2"/>
    </row>
    <row r="16094" spans="2:5" x14ac:dyDescent="0.35">
      <c r="B16094" s="42"/>
      <c r="C16094" s="2"/>
      <c r="E16094" s="2"/>
    </row>
    <row r="16095" spans="2:5" x14ac:dyDescent="0.35">
      <c r="B16095" s="42"/>
      <c r="C16095" s="2"/>
      <c r="E16095" s="2"/>
    </row>
    <row r="16096" spans="2:5" x14ac:dyDescent="0.35">
      <c r="B16096" s="42"/>
      <c r="C16096" s="2"/>
      <c r="E16096" s="2"/>
    </row>
    <row r="16097" spans="2:5" x14ac:dyDescent="0.35">
      <c r="B16097" s="42"/>
      <c r="C16097" s="2"/>
      <c r="E16097" s="2"/>
    </row>
    <row r="16098" spans="2:5" x14ac:dyDescent="0.35">
      <c r="B16098" s="42"/>
      <c r="C16098" s="2"/>
      <c r="E16098" s="2"/>
    </row>
    <row r="16099" spans="2:5" x14ac:dyDescent="0.35">
      <c r="B16099" s="42"/>
      <c r="C16099" s="2"/>
      <c r="E16099" s="2"/>
    </row>
    <row r="16100" spans="2:5" x14ac:dyDescent="0.35">
      <c r="B16100" s="42"/>
      <c r="C16100" s="2"/>
      <c r="E16100" s="2"/>
    </row>
    <row r="16101" spans="2:5" x14ac:dyDescent="0.35">
      <c r="B16101" s="42"/>
      <c r="C16101" s="2"/>
      <c r="E16101" s="2"/>
    </row>
    <row r="16102" spans="2:5" x14ac:dyDescent="0.35">
      <c r="B16102" s="42"/>
      <c r="C16102" s="2"/>
      <c r="E16102" s="2"/>
    </row>
    <row r="16103" spans="2:5" x14ac:dyDescent="0.35">
      <c r="B16103" s="42"/>
      <c r="C16103" s="2"/>
      <c r="E16103" s="2"/>
    </row>
    <row r="16104" spans="2:5" x14ac:dyDescent="0.35">
      <c r="B16104" s="42"/>
      <c r="C16104" s="2"/>
      <c r="E16104" s="2"/>
    </row>
    <row r="16105" spans="2:5" x14ac:dyDescent="0.35">
      <c r="B16105" s="42"/>
      <c r="C16105" s="2"/>
      <c r="E16105" s="2"/>
    </row>
    <row r="16106" spans="2:5" x14ac:dyDescent="0.35">
      <c r="B16106" s="42"/>
      <c r="C16106" s="2"/>
      <c r="E16106" s="2"/>
    </row>
    <row r="16107" spans="2:5" x14ac:dyDescent="0.35">
      <c r="B16107" s="42"/>
      <c r="C16107" s="2"/>
      <c r="E16107" s="2"/>
    </row>
    <row r="16108" spans="2:5" x14ac:dyDescent="0.35">
      <c r="B16108" s="42"/>
      <c r="C16108" s="2"/>
      <c r="E16108" s="2"/>
    </row>
    <row r="16109" spans="2:5" x14ac:dyDescent="0.35">
      <c r="B16109" s="42"/>
      <c r="C16109" s="2"/>
      <c r="E16109" s="2"/>
    </row>
    <row r="16110" spans="2:5" x14ac:dyDescent="0.35">
      <c r="B16110" s="42"/>
      <c r="C16110" s="2"/>
      <c r="E16110" s="2"/>
    </row>
    <row r="16111" spans="2:5" x14ac:dyDescent="0.35">
      <c r="B16111" s="42"/>
      <c r="C16111" s="2"/>
      <c r="E16111" s="2"/>
    </row>
    <row r="16112" spans="2:5" x14ac:dyDescent="0.35">
      <c r="B16112" s="42"/>
      <c r="C16112" s="2"/>
      <c r="E16112" s="2"/>
    </row>
    <row r="16113" spans="2:5" x14ac:dyDescent="0.35">
      <c r="B16113" s="42"/>
      <c r="C16113" s="2"/>
      <c r="E16113" s="2"/>
    </row>
    <row r="16114" spans="2:5" x14ac:dyDescent="0.35">
      <c r="B16114" s="42"/>
      <c r="C16114" s="2"/>
      <c r="E16114" s="2"/>
    </row>
    <row r="16115" spans="2:5" x14ac:dyDescent="0.35">
      <c r="B16115" s="42"/>
      <c r="C16115" s="2"/>
      <c r="E16115" s="2"/>
    </row>
    <row r="16116" spans="2:5" x14ac:dyDescent="0.35">
      <c r="B16116" s="42"/>
      <c r="C16116" s="2"/>
      <c r="E16116" s="2"/>
    </row>
    <row r="16117" spans="2:5" x14ac:dyDescent="0.35">
      <c r="B16117" s="42"/>
      <c r="C16117" s="2"/>
      <c r="E16117" s="2"/>
    </row>
    <row r="16118" spans="2:5" x14ac:dyDescent="0.35">
      <c r="B16118" s="42"/>
      <c r="C16118" s="2"/>
      <c r="E16118" s="2"/>
    </row>
    <row r="16119" spans="2:5" x14ac:dyDescent="0.35">
      <c r="B16119" s="42"/>
      <c r="C16119" s="2"/>
      <c r="E16119" s="2"/>
    </row>
    <row r="16120" spans="2:5" x14ac:dyDescent="0.35">
      <c r="B16120" s="42"/>
      <c r="C16120" s="2"/>
      <c r="E16120" s="2"/>
    </row>
    <row r="16121" spans="2:5" x14ac:dyDescent="0.35">
      <c r="B16121" s="42"/>
      <c r="C16121" s="2"/>
      <c r="E16121" s="2"/>
    </row>
    <row r="16122" spans="2:5" x14ac:dyDescent="0.35">
      <c r="B16122" s="42"/>
      <c r="C16122" s="2"/>
      <c r="E16122" s="2"/>
    </row>
    <row r="16123" spans="2:5" x14ac:dyDescent="0.35">
      <c r="B16123" s="42"/>
      <c r="C16123" s="2"/>
      <c r="E16123" s="2"/>
    </row>
    <row r="16124" spans="2:5" x14ac:dyDescent="0.35">
      <c r="B16124" s="42"/>
      <c r="C16124" s="2"/>
      <c r="E16124" s="2"/>
    </row>
    <row r="16125" spans="2:5" x14ac:dyDescent="0.35">
      <c r="B16125" s="42"/>
      <c r="C16125" s="2"/>
      <c r="E16125" s="2"/>
    </row>
    <row r="16126" spans="2:5" x14ac:dyDescent="0.35">
      <c r="B16126" s="42"/>
      <c r="C16126" s="2"/>
      <c r="E16126" s="2"/>
    </row>
    <row r="16127" spans="2:5" x14ac:dyDescent="0.35">
      <c r="B16127" s="42"/>
      <c r="C16127" s="2"/>
      <c r="E16127" s="2"/>
    </row>
    <row r="16128" spans="2:5" x14ac:dyDescent="0.35">
      <c r="B16128" s="42"/>
      <c r="C16128" s="2"/>
      <c r="E16128" s="2"/>
    </row>
    <row r="16129" spans="2:5" x14ac:dyDescent="0.35">
      <c r="B16129" s="42"/>
      <c r="C16129" s="2"/>
      <c r="E16129" s="2"/>
    </row>
    <row r="16130" spans="2:5" x14ac:dyDescent="0.35">
      <c r="B16130" s="42"/>
      <c r="C16130" s="2"/>
      <c r="E16130" s="2"/>
    </row>
    <row r="16131" spans="2:5" x14ac:dyDescent="0.35">
      <c r="B16131" s="42"/>
      <c r="C16131" s="2"/>
      <c r="E16131" s="2"/>
    </row>
    <row r="16132" spans="2:5" x14ac:dyDescent="0.35">
      <c r="B16132" s="42"/>
      <c r="C16132" s="2"/>
      <c r="E16132" s="2"/>
    </row>
    <row r="16133" spans="2:5" x14ac:dyDescent="0.35">
      <c r="B16133" s="42"/>
      <c r="C16133" s="2"/>
      <c r="E16133" s="2"/>
    </row>
    <row r="16134" spans="2:5" x14ac:dyDescent="0.35">
      <c r="B16134" s="42"/>
      <c r="C16134" s="2"/>
      <c r="E16134" s="2"/>
    </row>
    <row r="16135" spans="2:5" x14ac:dyDescent="0.35">
      <c r="B16135" s="42"/>
      <c r="C16135" s="2"/>
      <c r="E16135" s="2"/>
    </row>
    <row r="16136" spans="2:5" x14ac:dyDescent="0.35">
      <c r="B16136" s="42"/>
      <c r="C16136" s="2"/>
      <c r="E16136" s="2"/>
    </row>
    <row r="16137" spans="2:5" x14ac:dyDescent="0.35">
      <c r="B16137" s="42"/>
      <c r="C16137" s="2"/>
      <c r="E16137" s="2"/>
    </row>
    <row r="16138" spans="2:5" x14ac:dyDescent="0.35">
      <c r="B16138" s="42"/>
      <c r="C16138" s="2"/>
      <c r="E16138" s="2"/>
    </row>
    <row r="16139" spans="2:5" x14ac:dyDescent="0.35">
      <c r="B16139" s="42"/>
      <c r="C16139" s="2"/>
      <c r="E16139" s="2"/>
    </row>
    <row r="16140" spans="2:5" x14ac:dyDescent="0.35">
      <c r="B16140" s="42"/>
      <c r="C16140" s="2"/>
      <c r="E16140" s="2"/>
    </row>
    <row r="16141" spans="2:5" x14ac:dyDescent="0.35">
      <c r="B16141" s="42"/>
      <c r="C16141" s="2"/>
      <c r="E16141" s="2"/>
    </row>
    <row r="16142" spans="2:5" x14ac:dyDescent="0.35">
      <c r="B16142" s="42"/>
      <c r="C16142" s="2"/>
      <c r="E16142" s="2"/>
    </row>
    <row r="16143" spans="2:5" x14ac:dyDescent="0.35">
      <c r="B16143" s="42"/>
      <c r="C16143" s="2"/>
      <c r="E16143" s="2"/>
    </row>
    <row r="16144" spans="2:5" x14ac:dyDescent="0.35">
      <c r="B16144" s="42"/>
      <c r="C16144" s="2"/>
      <c r="E16144" s="2"/>
    </row>
    <row r="16145" spans="2:5" x14ac:dyDescent="0.35">
      <c r="B16145" s="42"/>
      <c r="C16145" s="2"/>
      <c r="E16145" s="2"/>
    </row>
    <row r="16146" spans="2:5" x14ac:dyDescent="0.35">
      <c r="B16146" s="42"/>
      <c r="C16146" s="2"/>
      <c r="E16146" s="2"/>
    </row>
    <row r="16147" spans="2:5" x14ac:dyDescent="0.35">
      <c r="B16147" s="42"/>
      <c r="C16147" s="2"/>
      <c r="E16147" s="2"/>
    </row>
    <row r="16148" spans="2:5" x14ac:dyDescent="0.35">
      <c r="B16148" s="42"/>
      <c r="C16148" s="2"/>
      <c r="E16148" s="2"/>
    </row>
    <row r="16149" spans="2:5" x14ac:dyDescent="0.35">
      <c r="B16149" s="42"/>
      <c r="C16149" s="2"/>
      <c r="E16149" s="2"/>
    </row>
    <row r="16150" spans="2:5" x14ac:dyDescent="0.35">
      <c r="B16150" s="42"/>
      <c r="C16150" s="2"/>
      <c r="E16150" s="2"/>
    </row>
    <row r="16151" spans="2:5" x14ac:dyDescent="0.35">
      <c r="B16151" s="42"/>
      <c r="C16151" s="2"/>
      <c r="E16151" s="2"/>
    </row>
    <row r="16152" spans="2:5" x14ac:dyDescent="0.35">
      <c r="B16152" s="42"/>
      <c r="C16152" s="2"/>
      <c r="E16152" s="2"/>
    </row>
    <row r="16153" spans="2:5" x14ac:dyDescent="0.35">
      <c r="B16153" s="42"/>
      <c r="C16153" s="2"/>
      <c r="E16153" s="2"/>
    </row>
    <row r="16154" spans="2:5" x14ac:dyDescent="0.35">
      <c r="B16154" s="42"/>
      <c r="C16154" s="2"/>
      <c r="E16154" s="2"/>
    </row>
    <row r="16155" spans="2:5" x14ac:dyDescent="0.35">
      <c r="B16155" s="42"/>
      <c r="C16155" s="2"/>
      <c r="E16155" s="2"/>
    </row>
    <row r="16156" spans="2:5" x14ac:dyDescent="0.35">
      <c r="B16156" s="42"/>
      <c r="C16156" s="2"/>
      <c r="E16156" s="2"/>
    </row>
    <row r="16157" spans="2:5" x14ac:dyDescent="0.35">
      <c r="B16157" s="42"/>
      <c r="C16157" s="2"/>
      <c r="E16157" s="2"/>
    </row>
    <row r="16158" spans="2:5" x14ac:dyDescent="0.35">
      <c r="B16158" s="42"/>
      <c r="C16158" s="2"/>
      <c r="E16158" s="2"/>
    </row>
    <row r="16159" spans="2:5" x14ac:dyDescent="0.35">
      <c r="B16159" s="42"/>
      <c r="C16159" s="2"/>
      <c r="E16159" s="2"/>
    </row>
    <row r="16160" spans="2:5" x14ac:dyDescent="0.35">
      <c r="B16160" s="42"/>
      <c r="C16160" s="2"/>
      <c r="E16160" s="2"/>
    </row>
    <row r="16161" spans="2:5" x14ac:dyDescent="0.35">
      <c r="B16161" s="42"/>
      <c r="C16161" s="2"/>
      <c r="E16161" s="2"/>
    </row>
    <row r="16162" spans="2:5" x14ac:dyDescent="0.35">
      <c r="B16162" s="42"/>
      <c r="C16162" s="2"/>
      <c r="E16162" s="2"/>
    </row>
    <row r="16163" spans="2:5" x14ac:dyDescent="0.35">
      <c r="B16163" s="42"/>
      <c r="C16163" s="2"/>
      <c r="E16163" s="2"/>
    </row>
    <row r="16164" spans="2:5" x14ac:dyDescent="0.35">
      <c r="B16164" s="42"/>
      <c r="C16164" s="2"/>
      <c r="E16164" s="2"/>
    </row>
    <row r="16165" spans="2:5" x14ac:dyDescent="0.35">
      <c r="B16165" s="42"/>
      <c r="C16165" s="2"/>
      <c r="E16165" s="2"/>
    </row>
    <row r="16166" spans="2:5" x14ac:dyDescent="0.35">
      <c r="B16166" s="42"/>
      <c r="C16166" s="2"/>
      <c r="E16166" s="2"/>
    </row>
    <row r="16167" spans="2:5" x14ac:dyDescent="0.35">
      <c r="B16167" s="42"/>
      <c r="C16167" s="2"/>
      <c r="E16167" s="2"/>
    </row>
    <row r="16168" spans="2:5" x14ac:dyDescent="0.35">
      <c r="B16168" s="42"/>
      <c r="C16168" s="2"/>
      <c r="E16168" s="2"/>
    </row>
    <row r="16169" spans="2:5" x14ac:dyDescent="0.35">
      <c r="B16169" s="42"/>
      <c r="C16169" s="2"/>
      <c r="E16169" s="2"/>
    </row>
    <row r="16170" spans="2:5" x14ac:dyDescent="0.35">
      <c r="B16170" s="42"/>
      <c r="C16170" s="2"/>
      <c r="E16170" s="2"/>
    </row>
    <row r="16171" spans="2:5" x14ac:dyDescent="0.35">
      <c r="B16171" s="42"/>
      <c r="C16171" s="2"/>
      <c r="E16171" s="2"/>
    </row>
    <row r="16172" spans="2:5" x14ac:dyDescent="0.35">
      <c r="B16172" s="42"/>
      <c r="C16172" s="2"/>
      <c r="E16172" s="2"/>
    </row>
    <row r="16173" spans="2:5" x14ac:dyDescent="0.35">
      <c r="B16173" s="42"/>
      <c r="C16173" s="2"/>
      <c r="E16173" s="2"/>
    </row>
    <row r="16174" spans="2:5" x14ac:dyDescent="0.35">
      <c r="B16174" s="42"/>
      <c r="C16174" s="2"/>
      <c r="E16174" s="2"/>
    </row>
    <row r="16175" spans="2:5" x14ac:dyDescent="0.35">
      <c r="B16175" s="42"/>
      <c r="C16175" s="2"/>
      <c r="E16175" s="2"/>
    </row>
    <row r="16176" spans="2:5" x14ac:dyDescent="0.35">
      <c r="B16176" s="42"/>
      <c r="C16176" s="2"/>
      <c r="E16176" s="2"/>
    </row>
    <row r="16177" spans="2:5" x14ac:dyDescent="0.35">
      <c r="B16177" s="42"/>
      <c r="C16177" s="2"/>
      <c r="E16177" s="2"/>
    </row>
    <row r="16178" spans="2:5" x14ac:dyDescent="0.35">
      <c r="B16178" s="42"/>
      <c r="C16178" s="2"/>
      <c r="E16178" s="2"/>
    </row>
    <row r="16179" spans="2:5" x14ac:dyDescent="0.35">
      <c r="B16179" s="42"/>
      <c r="C16179" s="2"/>
      <c r="E16179" s="2"/>
    </row>
    <row r="16180" spans="2:5" x14ac:dyDescent="0.35">
      <c r="B16180" s="42"/>
      <c r="C16180" s="2"/>
      <c r="E16180" s="2"/>
    </row>
    <row r="16181" spans="2:5" x14ac:dyDescent="0.35">
      <c r="B16181" s="42"/>
      <c r="C16181" s="2"/>
      <c r="E16181" s="2"/>
    </row>
    <row r="16182" spans="2:5" x14ac:dyDescent="0.35">
      <c r="B16182" s="42"/>
      <c r="C16182" s="2"/>
      <c r="E16182" s="2"/>
    </row>
    <row r="16183" spans="2:5" x14ac:dyDescent="0.35">
      <c r="B16183" s="42"/>
      <c r="C16183" s="2"/>
      <c r="E16183" s="2"/>
    </row>
    <row r="16184" spans="2:5" x14ac:dyDescent="0.35">
      <c r="B16184" s="42"/>
      <c r="C16184" s="2"/>
      <c r="E16184" s="2"/>
    </row>
    <row r="16185" spans="2:5" x14ac:dyDescent="0.35">
      <c r="B16185" s="42"/>
      <c r="C16185" s="2"/>
      <c r="E16185" s="2"/>
    </row>
    <row r="16186" spans="2:5" x14ac:dyDescent="0.35">
      <c r="B16186" s="42"/>
      <c r="C16186" s="2"/>
      <c r="E16186" s="2"/>
    </row>
    <row r="16187" spans="2:5" x14ac:dyDescent="0.35">
      <c r="B16187" s="42"/>
      <c r="C16187" s="2"/>
      <c r="E16187" s="2"/>
    </row>
    <row r="16188" spans="2:5" x14ac:dyDescent="0.35">
      <c r="B16188" s="42"/>
      <c r="C16188" s="2"/>
      <c r="E16188" s="2"/>
    </row>
    <row r="16189" spans="2:5" x14ac:dyDescent="0.35">
      <c r="B16189" s="42"/>
      <c r="C16189" s="2"/>
      <c r="E16189" s="2"/>
    </row>
    <row r="16190" spans="2:5" x14ac:dyDescent="0.35">
      <c r="B16190" s="42"/>
      <c r="C16190" s="2"/>
      <c r="E16190" s="2"/>
    </row>
    <row r="16191" spans="2:5" x14ac:dyDescent="0.35">
      <c r="B16191" s="42"/>
      <c r="C16191" s="2"/>
      <c r="E16191" s="2"/>
    </row>
    <row r="16192" spans="2:5" x14ac:dyDescent="0.35">
      <c r="B16192" s="42"/>
      <c r="C16192" s="2"/>
      <c r="E16192" s="2"/>
    </row>
    <row r="16193" spans="2:5" x14ac:dyDescent="0.35">
      <c r="B16193" s="42"/>
      <c r="C16193" s="2"/>
      <c r="E16193" s="2"/>
    </row>
    <row r="16194" spans="2:5" x14ac:dyDescent="0.35">
      <c r="B16194" s="42"/>
      <c r="C16194" s="2"/>
      <c r="E16194" s="2"/>
    </row>
    <row r="16195" spans="2:5" x14ac:dyDescent="0.35">
      <c r="B16195" s="42"/>
      <c r="C16195" s="2"/>
      <c r="E16195" s="2"/>
    </row>
    <row r="16196" spans="2:5" x14ac:dyDescent="0.35">
      <c r="B16196" s="42"/>
      <c r="C16196" s="2"/>
      <c r="E16196" s="2"/>
    </row>
    <row r="16197" spans="2:5" x14ac:dyDescent="0.35">
      <c r="B16197" s="42"/>
      <c r="C16197" s="2"/>
      <c r="E16197" s="2"/>
    </row>
    <row r="16198" spans="2:5" x14ac:dyDescent="0.35">
      <c r="B16198" s="42"/>
      <c r="C16198" s="2"/>
      <c r="E16198" s="2"/>
    </row>
    <row r="16199" spans="2:5" x14ac:dyDescent="0.35">
      <c r="B16199" s="42"/>
      <c r="C16199" s="2"/>
      <c r="E16199" s="2"/>
    </row>
    <row r="16200" spans="2:5" x14ac:dyDescent="0.35">
      <c r="B16200" s="42"/>
      <c r="C16200" s="2"/>
      <c r="E16200" s="2"/>
    </row>
    <row r="16201" spans="2:5" x14ac:dyDescent="0.35">
      <c r="B16201" s="42"/>
      <c r="C16201" s="2"/>
      <c r="E16201" s="2"/>
    </row>
    <row r="16202" spans="2:5" x14ac:dyDescent="0.35">
      <c r="B16202" s="42"/>
      <c r="C16202" s="2"/>
      <c r="E16202" s="2"/>
    </row>
    <row r="16203" spans="2:5" x14ac:dyDescent="0.35">
      <c r="B16203" s="42"/>
      <c r="C16203" s="2"/>
      <c r="E16203" s="2"/>
    </row>
    <row r="16204" spans="2:5" x14ac:dyDescent="0.35">
      <c r="B16204" s="42"/>
      <c r="C16204" s="2"/>
      <c r="E16204" s="2"/>
    </row>
    <row r="16205" spans="2:5" x14ac:dyDescent="0.35">
      <c r="B16205" s="42"/>
      <c r="C16205" s="2"/>
      <c r="E16205" s="2"/>
    </row>
    <row r="16206" spans="2:5" x14ac:dyDescent="0.35">
      <c r="B16206" s="42"/>
      <c r="C16206" s="2"/>
      <c r="E16206" s="2"/>
    </row>
    <row r="16207" spans="2:5" x14ac:dyDescent="0.35">
      <c r="B16207" s="42"/>
      <c r="C16207" s="2"/>
      <c r="E16207" s="2"/>
    </row>
    <row r="16208" spans="2:5" x14ac:dyDescent="0.35">
      <c r="B16208" s="42"/>
      <c r="C16208" s="2"/>
      <c r="E16208" s="2"/>
    </row>
    <row r="16209" spans="2:5" x14ac:dyDescent="0.35">
      <c r="B16209" s="42"/>
      <c r="C16209" s="2"/>
      <c r="E16209" s="2"/>
    </row>
    <row r="16210" spans="2:5" x14ac:dyDescent="0.35">
      <c r="B16210" s="42"/>
      <c r="C16210" s="2"/>
      <c r="E16210" s="2"/>
    </row>
    <row r="16211" spans="2:5" x14ac:dyDescent="0.35">
      <c r="B16211" s="42"/>
      <c r="C16211" s="2"/>
      <c r="E16211" s="2"/>
    </row>
    <row r="16212" spans="2:5" x14ac:dyDescent="0.35">
      <c r="B16212" s="42"/>
      <c r="C16212" s="2"/>
      <c r="E16212" s="2"/>
    </row>
    <row r="16213" spans="2:5" x14ac:dyDescent="0.35">
      <c r="B16213" s="42"/>
      <c r="C16213" s="2"/>
      <c r="E16213" s="2"/>
    </row>
    <row r="16214" spans="2:5" x14ac:dyDescent="0.35">
      <c r="B16214" s="42"/>
      <c r="C16214" s="2"/>
      <c r="E16214" s="2"/>
    </row>
    <row r="16215" spans="2:5" x14ac:dyDescent="0.35">
      <c r="B16215" s="42"/>
      <c r="C16215" s="2"/>
      <c r="E16215" s="2"/>
    </row>
    <row r="16216" spans="2:5" x14ac:dyDescent="0.35">
      <c r="B16216" s="42"/>
      <c r="C16216" s="2"/>
      <c r="E16216" s="2"/>
    </row>
    <row r="16217" spans="2:5" x14ac:dyDescent="0.35">
      <c r="B16217" s="42"/>
      <c r="C16217" s="2"/>
      <c r="E16217" s="2"/>
    </row>
    <row r="16218" spans="2:5" x14ac:dyDescent="0.35">
      <c r="B16218" s="42"/>
      <c r="C16218" s="2"/>
      <c r="E16218" s="2"/>
    </row>
    <row r="16219" spans="2:5" x14ac:dyDescent="0.35">
      <c r="B16219" s="42"/>
      <c r="C16219" s="2"/>
      <c r="E16219" s="2"/>
    </row>
    <row r="16220" spans="2:5" x14ac:dyDescent="0.35">
      <c r="B16220" s="42"/>
      <c r="C16220" s="2"/>
      <c r="E16220" s="2"/>
    </row>
    <row r="16221" spans="2:5" x14ac:dyDescent="0.35">
      <c r="B16221" s="42"/>
      <c r="C16221" s="2"/>
      <c r="E16221" s="2"/>
    </row>
    <row r="16222" spans="2:5" x14ac:dyDescent="0.35">
      <c r="B16222" s="42"/>
      <c r="C16222" s="2"/>
      <c r="E16222" s="2"/>
    </row>
    <row r="16223" spans="2:5" x14ac:dyDescent="0.35">
      <c r="B16223" s="42"/>
      <c r="C16223" s="2"/>
      <c r="E16223" s="2"/>
    </row>
    <row r="16224" spans="2:5" x14ac:dyDescent="0.35">
      <c r="B16224" s="42"/>
      <c r="C16224" s="2"/>
      <c r="E16224" s="2"/>
    </row>
    <row r="16225" spans="2:5" x14ac:dyDescent="0.35">
      <c r="B16225" s="42"/>
      <c r="C16225" s="2"/>
      <c r="E16225" s="2"/>
    </row>
    <row r="16226" spans="2:5" x14ac:dyDescent="0.35">
      <c r="B16226" s="42"/>
      <c r="C16226" s="2"/>
      <c r="E16226" s="2"/>
    </row>
    <row r="16227" spans="2:5" x14ac:dyDescent="0.35">
      <c r="B16227" s="42"/>
      <c r="C16227" s="2"/>
      <c r="E16227" s="2"/>
    </row>
    <row r="16228" spans="2:5" x14ac:dyDescent="0.35">
      <c r="B16228" s="42"/>
      <c r="C16228" s="2"/>
      <c r="E16228" s="2"/>
    </row>
    <row r="16229" spans="2:5" x14ac:dyDescent="0.35">
      <c r="B16229" s="42"/>
      <c r="C16229" s="2"/>
      <c r="E16229" s="2"/>
    </row>
    <row r="16230" spans="2:5" x14ac:dyDescent="0.35">
      <c r="B16230" s="42"/>
      <c r="C16230" s="2"/>
      <c r="E16230" s="2"/>
    </row>
    <row r="16231" spans="2:5" x14ac:dyDescent="0.35">
      <c r="B16231" s="42"/>
      <c r="C16231" s="2"/>
      <c r="E16231" s="2"/>
    </row>
    <row r="16232" spans="2:5" x14ac:dyDescent="0.35">
      <c r="B16232" s="42"/>
      <c r="C16232" s="2"/>
      <c r="E16232" s="2"/>
    </row>
    <row r="16233" spans="2:5" x14ac:dyDescent="0.35">
      <c r="B16233" s="42"/>
      <c r="C16233" s="2"/>
      <c r="E16233" s="2"/>
    </row>
    <row r="16234" spans="2:5" x14ac:dyDescent="0.35">
      <c r="B16234" s="42"/>
      <c r="C16234" s="2"/>
      <c r="E16234" s="2"/>
    </row>
    <row r="16235" spans="2:5" x14ac:dyDescent="0.35">
      <c r="B16235" s="42"/>
      <c r="C16235" s="2"/>
      <c r="E16235" s="2"/>
    </row>
    <row r="16236" spans="2:5" x14ac:dyDescent="0.35">
      <c r="B16236" s="42"/>
      <c r="C16236" s="2"/>
      <c r="E16236" s="2"/>
    </row>
    <row r="16237" spans="2:5" x14ac:dyDescent="0.35">
      <c r="B16237" s="42"/>
      <c r="C16237" s="2"/>
      <c r="E16237" s="2"/>
    </row>
    <row r="16238" spans="2:5" x14ac:dyDescent="0.35">
      <c r="B16238" s="42"/>
      <c r="C16238" s="2"/>
      <c r="E16238" s="2"/>
    </row>
    <row r="16239" spans="2:5" x14ac:dyDescent="0.35">
      <c r="B16239" s="42"/>
      <c r="C16239" s="2"/>
      <c r="E16239" s="2"/>
    </row>
    <row r="16240" spans="2:5" x14ac:dyDescent="0.35">
      <c r="B16240" s="42"/>
      <c r="C16240" s="2"/>
      <c r="E16240" s="2"/>
    </row>
    <row r="16241" spans="2:5" x14ac:dyDescent="0.35">
      <c r="B16241" s="42"/>
      <c r="C16241" s="2"/>
      <c r="E16241" s="2"/>
    </row>
    <row r="16242" spans="2:5" x14ac:dyDescent="0.35">
      <c r="B16242" s="42"/>
      <c r="C16242" s="2"/>
      <c r="E16242" s="2"/>
    </row>
    <row r="16243" spans="2:5" x14ac:dyDescent="0.35">
      <c r="B16243" s="42"/>
      <c r="C16243" s="2"/>
      <c r="E16243" s="2"/>
    </row>
    <row r="16244" spans="2:5" x14ac:dyDescent="0.35">
      <c r="B16244" s="42"/>
      <c r="C16244" s="2"/>
      <c r="E16244" s="2"/>
    </row>
    <row r="16245" spans="2:5" x14ac:dyDescent="0.35">
      <c r="B16245" s="42"/>
      <c r="C16245" s="2"/>
      <c r="E16245" s="2"/>
    </row>
    <row r="16246" spans="2:5" x14ac:dyDescent="0.35">
      <c r="B16246" s="42"/>
      <c r="C16246" s="2"/>
      <c r="E16246" s="2"/>
    </row>
    <row r="16247" spans="2:5" x14ac:dyDescent="0.35">
      <c r="B16247" s="42"/>
      <c r="C16247" s="2"/>
      <c r="E16247" s="2"/>
    </row>
    <row r="16248" spans="2:5" x14ac:dyDescent="0.35">
      <c r="B16248" s="42"/>
      <c r="C16248" s="2"/>
      <c r="E16248" s="2"/>
    </row>
    <row r="16249" spans="2:5" x14ac:dyDescent="0.35">
      <c r="B16249" s="42"/>
      <c r="C16249" s="2"/>
      <c r="E16249" s="2"/>
    </row>
    <row r="16250" spans="2:5" x14ac:dyDescent="0.35">
      <c r="B16250" s="42"/>
      <c r="C16250" s="2"/>
      <c r="E16250" s="2"/>
    </row>
    <row r="16251" spans="2:5" x14ac:dyDescent="0.35">
      <c r="B16251" s="42"/>
      <c r="C16251" s="2"/>
      <c r="E16251" s="2"/>
    </row>
    <row r="16252" spans="2:5" x14ac:dyDescent="0.35">
      <c r="B16252" s="42"/>
      <c r="C16252" s="2"/>
      <c r="E16252" s="2"/>
    </row>
    <row r="16253" spans="2:5" x14ac:dyDescent="0.35">
      <c r="B16253" s="42"/>
      <c r="C16253" s="2"/>
      <c r="E16253" s="2"/>
    </row>
    <row r="16254" spans="2:5" x14ac:dyDescent="0.35">
      <c r="B16254" s="42"/>
      <c r="C16254" s="2"/>
      <c r="E16254" s="2"/>
    </row>
    <row r="16255" spans="2:5" x14ac:dyDescent="0.35">
      <c r="B16255" s="42"/>
      <c r="C16255" s="2"/>
      <c r="E16255" s="2"/>
    </row>
    <row r="16256" spans="2:5" x14ac:dyDescent="0.35">
      <c r="B16256" s="42"/>
      <c r="C16256" s="2"/>
      <c r="E16256" s="2"/>
    </row>
    <row r="16257" spans="2:5" x14ac:dyDescent="0.35">
      <c r="B16257" s="42"/>
      <c r="C16257" s="2"/>
      <c r="E16257" s="2"/>
    </row>
    <row r="16258" spans="2:5" x14ac:dyDescent="0.35">
      <c r="B16258" s="42"/>
      <c r="C16258" s="2"/>
      <c r="E16258" s="2"/>
    </row>
    <row r="16259" spans="2:5" x14ac:dyDescent="0.35">
      <c r="B16259" s="42"/>
      <c r="C16259" s="2"/>
      <c r="E16259" s="2"/>
    </row>
    <row r="16260" spans="2:5" x14ac:dyDescent="0.35">
      <c r="B16260" s="42"/>
      <c r="C16260" s="2"/>
      <c r="E16260" s="2"/>
    </row>
    <row r="16261" spans="2:5" x14ac:dyDescent="0.35">
      <c r="B16261" s="42"/>
      <c r="C16261" s="2"/>
      <c r="E16261" s="2"/>
    </row>
    <row r="16262" spans="2:5" x14ac:dyDescent="0.35">
      <c r="B16262" s="42"/>
      <c r="C16262" s="2"/>
      <c r="E16262" s="2"/>
    </row>
    <row r="16263" spans="2:5" x14ac:dyDescent="0.35">
      <c r="B16263" s="42"/>
      <c r="C16263" s="2"/>
      <c r="E16263" s="2"/>
    </row>
    <row r="16264" spans="2:5" x14ac:dyDescent="0.35">
      <c r="B16264" s="42"/>
      <c r="C16264" s="2"/>
      <c r="E16264" s="2"/>
    </row>
    <row r="16265" spans="2:5" x14ac:dyDescent="0.35">
      <c r="B16265" s="42"/>
      <c r="C16265" s="2"/>
      <c r="E16265" s="2"/>
    </row>
    <row r="16266" spans="2:5" x14ac:dyDescent="0.35">
      <c r="B16266" s="42"/>
      <c r="C16266" s="2"/>
      <c r="E16266" s="2"/>
    </row>
    <row r="16267" spans="2:5" x14ac:dyDescent="0.35">
      <c r="B16267" s="42"/>
      <c r="C16267" s="2"/>
      <c r="E16267" s="2"/>
    </row>
    <row r="16268" spans="2:5" x14ac:dyDescent="0.35">
      <c r="B16268" s="42"/>
      <c r="C16268" s="2"/>
      <c r="E16268" s="2"/>
    </row>
    <row r="16269" spans="2:5" x14ac:dyDescent="0.35">
      <c r="B16269" s="42"/>
      <c r="C16269" s="2"/>
      <c r="E16269" s="2"/>
    </row>
    <row r="16270" spans="2:5" x14ac:dyDescent="0.35">
      <c r="B16270" s="42"/>
      <c r="C16270" s="2"/>
      <c r="E16270" s="2"/>
    </row>
    <row r="16271" spans="2:5" x14ac:dyDescent="0.35">
      <c r="B16271" s="42"/>
      <c r="C16271" s="2"/>
      <c r="E16271" s="2"/>
    </row>
    <row r="16272" spans="2:5" x14ac:dyDescent="0.35">
      <c r="B16272" s="42"/>
      <c r="C16272" s="2"/>
      <c r="E16272" s="2"/>
    </row>
    <row r="16273" spans="2:5" x14ac:dyDescent="0.35">
      <c r="B16273" s="42"/>
      <c r="C16273" s="2"/>
      <c r="E16273" s="2"/>
    </row>
    <row r="16274" spans="2:5" x14ac:dyDescent="0.35">
      <c r="B16274" s="42"/>
      <c r="C16274" s="2"/>
      <c r="E16274" s="2"/>
    </row>
    <row r="16275" spans="2:5" x14ac:dyDescent="0.35">
      <c r="B16275" s="42"/>
      <c r="C16275" s="2"/>
      <c r="E16275" s="2"/>
    </row>
    <row r="16276" spans="2:5" x14ac:dyDescent="0.35">
      <c r="B16276" s="42"/>
      <c r="C16276" s="2"/>
      <c r="E16276" s="2"/>
    </row>
    <row r="16277" spans="2:5" x14ac:dyDescent="0.35">
      <c r="B16277" s="42"/>
      <c r="C16277" s="2"/>
      <c r="E16277" s="2"/>
    </row>
    <row r="16278" spans="2:5" x14ac:dyDescent="0.35">
      <c r="B16278" s="42"/>
      <c r="C16278" s="2"/>
      <c r="E16278" s="2"/>
    </row>
    <row r="16279" spans="2:5" x14ac:dyDescent="0.35">
      <c r="B16279" s="42"/>
      <c r="C16279" s="2"/>
      <c r="E16279" s="2"/>
    </row>
    <row r="16280" spans="2:5" x14ac:dyDescent="0.35">
      <c r="B16280" s="42"/>
      <c r="C16280" s="2"/>
      <c r="E16280" s="2"/>
    </row>
    <row r="16281" spans="2:5" x14ac:dyDescent="0.35">
      <c r="B16281" s="42"/>
      <c r="C16281" s="2"/>
      <c r="E16281" s="2"/>
    </row>
    <row r="16282" spans="2:5" x14ac:dyDescent="0.35">
      <c r="B16282" s="42"/>
      <c r="C16282" s="2"/>
      <c r="E16282" s="2"/>
    </row>
    <row r="16283" spans="2:5" x14ac:dyDescent="0.35">
      <c r="B16283" s="42"/>
      <c r="C16283" s="2"/>
      <c r="E16283" s="2"/>
    </row>
    <row r="16284" spans="2:5" x14ac:dyDescent="0.35">
      <c r="B16284" s="42"/>
      <c r="C16284" s="2"/>
      <c r="E16284" s="2"/>
    </row>
    <row r="16285" spans="2:5" x14ac:dyDescent="0.35">
      <c r="B16285" s="42"/>
      <c r="C16285" s="2"/>
      <c r="E16285" s="2"/>
    </row>
    <row r="16286" spans="2:5" x14ac:dyDescent="0.35">
      <c r="B16286" s="42"/>
      <c r="C16286" s="2"/>
      <c r="E16286" s="2"/>
    </row>
    <row r="16287" spans="2:5" x14ac:dyDescent="0.35">
      <c r="B16287" s="42"/>
      <c r="C16287" s="2"/>
      <c r="E16287" s="2"/>
    </row>
    <row r="16288" spans="2:5" x14ac:dyDescent="0.35">
      <c r="B16288" s="42"/>
      <c r="C16288" s="2"/>
      <c r="E16288" s="2"/>
    </row>
    <row r="16289" spans="2:5" x14ac:dyDescent="0.35">
      <c r="B16289" s="42"/>
      <c r="C16289" s="2"/>
      <c r="E16289" s="2"/>
    </row>
    <row r="16290" spans="2:5" x14ac:dyDescent="0.35">
      <c r="B16290" s="42"/>
      <c r="C16290" s="2"/>
      <c r="E16290" s="2"/>
    </row>
    <row r="16291" spans="2:5" x14ac:dyDescent="0.35">
      <c r="B16291" s="42"/>
      <c r="C16291" s="2"/>
      <c r="E16291" s="2"/>
    </row>
    <row r="16292" spans="2:5" x14ac:dyDescent="0.35">
      <c r="B16292" s="42"/>
      <c r="C16292" s="2"/>
      <c r="E16292" s="2"/>
    </row>
    <row r="16293" spans="2:5" x14ac:dyDescent="0.35">
      <c r="B16293" s="42"/>
      <c r="C16293" s="2"/>
      <c r="E16293" s="2"/>
    </row>
    <row r="16294" spans="2:5" x14ac:dyDescent="0.35">
      <c r="B16294" s="42"/>
      <c r="C16294" s="2"/>
      <c r="E16294" s="2"/>
    </row>
    <row r="16295" spans="2:5" x14ac:dyDescent="0.35">
      <c r="B16295" s="42"/>
      <c r="C16295" s="2"/>
      <c r="E16295" s="2"/>
    </row>
    <row r="16296" spans="2:5" x14ac:dyDescent="0.35">
      <c r="B16296" s="42"/>
      <c r="C16296" s="2"/>
      <c r="E16296" s="2"/>
    </row>
    <row r="16297" spans="2:5" x14ac:dyDescent="0.35">
      <c r="B16297" s="42"/>
      <c r="C16297" s="2"/>
      <c r="E16297" s="2"/>
    </row>
    <row r="16298" spans="2:5" x14ac:dyDescent="0.35">
      <c r="B16298" s="42"/>
      <c r="C16298" s="2"/>
      <c r="E16298" s="2"/>
    </row>
    <row r="16299" spans="2:5" x14ac:dyDescent="0.35">
      <c r="B16299" s="42"/>
      <c r="C16299" s="2"/>
      <c r="E16299" s="2"/>
    </row>
    <row r="16300" spans="2:5" x14ac:dyDescent="0.35">
      <c r="B16300" s="42"/>
      <c r="C16300" s="2"/>
      <c r="E16300" s="2"/>
    </row>
    <row r="16301" spans="2:5" x14ac:dyDescent="0.35">
      <c r="B16301" s="42"/>
      <c r="C16301" s="2"/>
      <c r="E16301" s="2"/>
    </row>
    <row r="16302" spans="2:5" x14ac:dyDescent="0.35">
      <c r="B16302" s="42"/>
      <c r="C16302" s="2"/>
      <c r="E16302" s="2"/>
    </row>
    <row r="16303" spans="2:5" x14ac:dyDescent="0.35">
      <c r="B16303" s="42"/>
      <c r="C16303" s="2"/>
      <c r="E16303" s="2"/>
    </row>
    <row r="16304" spans="2:5" x14ac:dyDescent="0.35">
      <c r="B16304" s="42"/>
      <c r="C16304" s="2"/>
      <c r="E16304" s="2"/>
    </row>
    <row r="16305" spans="2:5" x14ac:dyDescent="0.35">
      <c r="B16305" s="42"/>
      <c r="C16305" s="2"/>
      <c r="E16305" s="2"/>
    </row>
    <row r="16306" spans="2:5" x14ac:dyDescent="0.35">
      <c r="B16306" s="42"/>
      <c r="C16306" s="2"/>
      <c r="E16306" s="2"/>
    </row>
    <row r="16307" spans="2:5" x14ac:dyDescent="0.35">
      <c r="B16307" s="42"/>
      <c r="C16307" s="2"/>
      <c r="E16307" s="2"/>
    </row>
    <row r="16308" spans="2:5" x14ac:dyDescent="0.35">
      <c r="B16308" s="42"/>
      <c r="C16308" s="2"/>
      <c r="E16308" s="2"/>
    </row>
    <row r="16309" spans="2:5" x14ac:dyDescent="0.35">
      <c r="B16309" s="42"/>
      <c r="C16309" s="2"/>
      <c r="E16309" s="2"/>
    </row>
    <row r="16310" spans="2:5" x14ac:dyDescent="0.35">
      <c r="B16310" s="42"/>
      <c r="C16310" s="2"/>
      <c r="E16310" s="2"/>
    </row>
    <row r="16311" spans="2:5" x14ac:dyDescent="0.35">
      <c r="B16311" s="42"/>
      <c r="C16311" s="2"/>
      <c r="E16311" s="2"/>
    </row>
    <row r="16312" spans="2:5" x14ac:dyDescent="0.35">
      <c r="B16312" s="42"/>
      <c r="C16312" s="2"/>
      <c r="E16312" s="2"/>
    </row>
    <row r="16313" spans="2:5" x14ac:dyDescent="0.35">
      <c r="B16313" s="42"/>
      <c r="C16313" s="2"/>
      <c r="E16313" s="2"/>
    </row>
    <row r="16314" spans="2:5" x14ac:dyDescent="0.35">
      <c r="B16314" s="42"/>
      <c r="C16314" s="2"/>
      <c r="E16314" s="2"/>
    </row>
    <row r="16315" spans="2:5" x14ac:dyDescent="0.35">
      <c r="B16315" s="42"/>
      <c r="C16315" s="2"/>
      <c r="E16315" s="2"/>
    </row>
    <row r="16316" spans="2:5" x14ac:dyDescent="0.35">
      <c r="B16316" s="42"/>
      <c r="C16316" s="2"/>
      <c r="E16316" s="2"/>
    </row>
    <row r="16317" spans="2:5" x14ac:dyDescent="0.35">
      <c r="B16317" s="42"/>
      <c r="C16317" s="2"/>
      <c r="E16317" s="2"/>
    </row>
    <row r="16318" spans="2:5" x14ac:dyDescent="0.35">
      <c r="B16318" s="42"/>
      <c r="C16318" s="2"/>
      <c r="E16318" s="2"/>
    </row>
    <row r="16319" spans="2:5" x14ac:dyDescent="0.35">
      <c r="B16319" s="42"/>
      <c r="C16319" s="2"/>
      <c r="E16319" s="2"/>
    </row>
    <row r="16320" spans="2:5" x14ac:dyDescent="0.35">
      <c r="B16320" s="42"/>
      <c r="C16320" s="2"/>
      <c r="E16320" s="2"/>
    </row>
    <row r="16321" spans="2:5" x14ac:dyDescent="0.35">
      <c r="B16321" s="42"/>
      <c r="C16321" s="2"/>
      <c r="E16321" s="2"/>
    </row>
    <row r="16322" spans="2:5" x14ac:dyDescent="0.35">
      <c r="B16322" s="42"/>
      <c r="C16322" s="2"/>
      <c r="E16322" s="2"/>
    </row>
    <row r="16323" spans="2:5" x14ac:dyDescent="0.35">
      <c r="B16323" s="42"/>
      <c r="C16323" s="2"/>
      <c r="E16323" s="2"/>
    </row>
    <row r="16324" spans="2:5" x14ac:dyDescent="0.35">
      <c r="B16324" s="42"/>
      <c r="C16324" s="2"/>
      <c r="E16324" s="2"/>
    </row>
    <row r="16325" spans="2:5" x14ac:dyDescent="0.35">
      <c r="B16325" s="42"/>
      <c r="C16325" s="2"/>
      <c r="E16325" s="2"/>
    </row>
    <row r="16326" spans="2:5" x14ac:dyDescent="0.35">
      <c r="B16326" s="42"/>
      <c r="C16326" s="2"/>
      <c r="E16326" s="2"/>
    </row>
    <row r="16327" spans="2:5" x14ac:dyDescent="0.35">
      <c r="B16327" s="42"/>
      <c r="C16327" s="2"/>
      <c r="E16327" s="2"/>
    </row>
    <row r="16328" spans="2:5" x14ac:dyDescent="0.35">
      <c r="B16328" s="42"/>
      <c r="C16328" s="2"/>
      <c r="E16328" s="2"/>
    </row>
    <row r="16329" spans="2:5" x14ac:dyDescent="0.35">
      <c r="B16329" s="42"/>
      <c r="C16329" s="2"/>
      <c r="E16329" s="2"/>
    </row>
    <row r="16330" spans="2:5" x14ac:dyDescent="0.35">
      <c r="B16330" s="42"/>
      <c r="C16330" s="2"/>
      <c r="E16330" s="2"/>
    </row>
    <row r="16331" spans="2:5" x14ac:dyDescent="0.35">
      <c r="B16331" s="42"/>
      <c r="C16331" s="2"/>
      <c r="E16331" s="2"/>
    </row>
    <row r="16332" spans="2:5" x14ac:dyDescent="0.35">
      <c r="B16332" s="42"/>
      <c r="C16332" s="2"/>
      <c r="E16332" s="2"/>
    </row>
    <row r="16333" spans="2:5" x14ac:dyDescent="0.35">
      <c r="B16333" s="42"/>
      <c r="C16333" s="2"/>
      <c r="E16333" s="2"/>
    </row>
    <row r="16334" spans="2:5" x14ac:dyDescent="0.35">
      <c r="B16334" s="42"/>
      <c r="C16334" s="2"/>
      <c r="E16334" s="2"/>
    </row>
    <row r="16335" spans="2:5" x14ac:dyDescent="0.35">
      <c r="B16335" s="42"/>
      <c r="C16335" s="2"/>
      <c r="E16335" s="2"/>
    </row>
    <row r="16336" spans="2:5" x14ac:dyDescent="0.35">
      <c r="B16336" s="42"/>
      <c r="C16336" s="2"/>
      <c r="E16336" s="2"/>
    </row>
    <row r="16337" spans="2:5" x14ac:dyDescent="0.35">
      <c r="B16337" s="42"/>
      <c r="C16337" s="2"/>
      <c r="E16337" s="2"/>
    </row>
    <row r="16338" spans="2:5" x14ac:dyDescent="0.35">
      <c r="B16338" s="42"/>
      <c r="C16338" s="2"/>
      <c r="E16338" s="2"/>
    </row>
    <row r="16339" spans="2:5" x14ac:dyDescent="0.35">
      <c r="B16339" s="42"/>
      <c r="C16339" s="2"/>
      <c r="E16339" s="2"/>
    </row>
    <row r="16340" spans="2:5" x14ac:dyDescent="0.35">
      <c r="B16340" s="42"/>
      <c r="C16340" s="2"/>
      <c r="E16340" s="2"/>
    </row>
    <row r="16341" spans="2:5" x14ac:dyDescent="0.35">
      <c r="B16341" s="42"/>
      <c r="C16341" s="2"/>
      <c r="E16341" s="2"/>
    </row>
    <row r="16342" spans="2:5" x14ac:dyDescent="0.35">
      <c r="B16342" s="42"/>
      <c r="C16342" s="2"/>
      <c r="E16342" s="2"/>
    </row>
    <row r="16343" spans="2:5" x14ac:dyDescent="0.35">
      <c r="B16343" s="42"/>
      <c r="C16343" s="2"/>
      <c r="E16343" s="2"/>
    </row>
    <row r="16344" spans="2:5" x14ac:dyDescent="0.35">
      <c r="B16344" s="42"/>
      <c r="C16344" s="2"/>
      <c r="E16344" s="2"/>
    </row>
    <row r="16345" spans="2:5" x14ac:dyDescent="0.35">
      <c r="B16345" s="42"/>
      <c r="C16345" s="2"/>
      <c r="E16345" s="2"/>
    </row>
    <row r="16346" spans="2:5" x14ac:dyDescent="0.35">
      <c r="B16346" s="42"/>
      <c r="C16346" s="2"/>
      <c r="E16346" s="2"/>
    </row>
    <row r="16347" spans="2:5" x14ac:dyDescent="0.35">
      <c r="B16347" s="42"/>
      <c r="C16347" s="2"/>
      <c r="E16347" s="2"/>
    </row>
    <row r="16348" spans="2:5" x14ac:dyDescent="0.35">
      <c r="B16348" s="42"/>
      <c r="C16348" s="2"/>
      <c r="E16348" s="2"/>
    </row>
    <row r="16349" spans="2:5" x14ac:dyDescent="0.35">
      <c r="B16349" s="42"/>
      <c r="C16349" s="2"/>
      <c r="E16349" s="2"/>
    </row>
    <row r="16350" spans="2:5" x14ac:dyDescent="0.35">
      <c r="B16350" s="42"/>
      <c r="C16350" s="2"/>
      <c r="E16350" s="2"/>
    </row>
    <row r="16351" spans="2:5" x14ac:dyDescent="0.35">
      <c r="B16351" s="42"/>
      <c r="C16351" s="2"/>
      <c r="E16351" s="2"/>
    </row>
    <row r="16352" spans="2:5" x14ac:dyDescent="0.35">
      <c r="B16352" s="42"/>
      <c r="C16352" s="2"/>
      <c r="E16352" s="2"/>
    </row>
    <row r="16353" spans="2:5" x14ac:dyDescent="0.35">
      <c r="B16353" s="42"/>
      <c r="C16353" s="2"/>
      <c r="E16353" s="2"/>
    </row>
    <row r="16354" spans="2:5" x14ac:dyDescent="0.35">
      <c r="B16354" s="42"/>
      <c r="C16354" s="2"/>
      <c r="E16354" s="2"/>
    </row>
    <row r="16355" spans="2:5" x14ac:dyDescent="0.35">
      <c r="B16355" s="42"/>
      <c r="C16355" s="2"/>
      <c r="E16355" s="2"/>
    </row>
    <row r="16356" spans="2:5" x14ac:dyDescent="0.35">
      <c r="B16356" s="42"/>
      <c r="C16356" s="2"/>
      <c r="E16356" s="2"/>
    </row>
    <row r="16357" spans="2:5" x14ac:dyDescent="0.35">
      <c r="B16357" s="42"/>
      <c r="C16357" s="2"/>
      <c r="E16357" s="2"/>
    </row>
    <row r="16358" spans="2:5" x14ac:dyDescent="0.35">
      <c r="B16358" s="42"/>
      <c r="C16358" s="2"/>
      <c r="E16358" s="2"/>
    </row>
    <row r="16359" spans="2:5" x14ac:dyDescent="0.35">
      <c r="B16359" s="42"/>
      <c r="C16359" s="2"/>
      <c r="E16359" s="2"/>
    </row>
    <row r="16360" spans="2:5" x14ac:dyDescent="0.35">
      <c r="B16360" s="42"/>
      <c r="C16360" s="2"/>
      <c r="E16360" s="2"/>
    </row>
    <row r="16361" spans="2:5" x14ac:dyDescent="0.35">
      <c r="B16361" s="42"/>
      <c r="C16361" s="2"/>
      <c r="E16361" s="2"/>
    </row>
    <row r="16362" spans="2:5" x14ac:dyDescent="0.35">
      <c r="B16362" s="42"/>
      <c r="C16362" s="2"/>
      <c r="E16362" s="2"/>
    </row>
    <row r="16363" spans="2:5" x14ac:dyDescent="0.35">
      <c r="B16363" s="42"/>
      <c r="C16363" s="2"/>
      <c r="E16363" s="2"/>
    </row>
    <row r="16364" spans="2:5" x14ac:dyDescent="0.35">
      <c r="B16364" s="42"/>
      <c r="C16364" s="2"/>
      <c r="E16364" s="2"/>
    </row>
    <row r="16365" spans="2:5" x14ac:dyDescent="0.35">
      <c r="B16365" s="42"/>
      <c r="C16365" s="2"/>
      <c r="E16365" s="2"/>
    </row>
    <row r="16366" spans="2:5" x14ac:dyDescent="0.35">
      <c r="B16366" s="42"/>
      <c r="C16366" s="2"/>
      <c r="E16366" s="2"/>
    </row>
    <row r="16367" spans="2:5" x14ac:dyDescent="0.35">
      <c r="B16367" s="42"/>
      <c r="C16367" s="2"/>
      <c r="E16367" s="2"/>
    </row>
    <row r="16368" spans="2:5" x14ac:dyDescent="0.35">
      <c r="B16368" s="42"/>
      <c r="C16368" s="2"/>
      <c r="E16368" s="2"/>
    </row>
    <row r="16369" spans="2:5" x14ac:dyDescent="0.35">
      <c r="B16369" s="42"/>
      <c r="C16369" s="2"/>
      <c r="E16369" s="2"/>
    </row>
    <row r="16370" spans="2:5" x14ac:dyDescent="0.35">
      <c r="B16370" s="42"/>
      <c r="C16370" s="2"/>
      <c r="E16370" s="2"/>
    </row>
    <row r="16371" spans="2:5" x14ac:dyDescent="0.35">
      <c r="B16371" s="42"/>
      <c r="C16371" s="2"/>
      <c r="E16371" s="2"/>
    </row>
    <row r="16372" spans="2:5" x14ac:dyDescent="0.35">
      <c r="B16372" s="42"/>
      <c r="C16372" s="2"/>
      <c r="E16372" s="2"/>
    </row>
    <row r="16373" spans="2:5" x14ac:dyDescent="0.35">
      <c r="B16373" s="42"/>
      <c r="C16373" s="2"/>
      <c r="E16373" s="2"/>
    </row>
    <row r="16374" spans="2:5" x14ac:dyDescent="0.35">
      <c r="B16374" s="42"/>
      <c r="C16374" s="2"/>
      <c r="E16374" s="2"/>
    </row>
    <row r="16375" spans="2:5" x14ac:dyDescent="0.35">
      <c r="B16375" s="42"/>
      <c r="C16375" s="2"/>
      <c r="E16375" s="2"/>
    </row>
    <row r="16376" spans="2:5" x14ac:dyDescent="0.35">
      <c r="B16376" s="42"/>
      <c r="C16376" s="2"/>
      <c r="E16376" s="2"/>
    </row>
    <row r="16377" spans="2:5" x14ac:dyDescent="0.35">
      <c r="B16377" s="42"/>
      <c r="C16377" s="2"/>
      <c r="E16377" s="2"/>
    </row>
    <row r="16378" spans="2:5" x14ac:dyDescent="0.35">
      <c r="B16378" s="42"/>
      <c r="C16378" s="2"/>
      <c r="E16378" s="2"/>
    </row>
    <row r="16379" spans="2:5" x14ac:dyDescent="0.35">
      <c r="B16379" s="42"/>
      <c r="C16379" s="2"/>
      <c r="E16379" s="2"/>
    </row>
    <row r="16380" spans="2:5" x14ac:dyDescent="0.35">
      <c r="B16380" s="42"/>
      <c r="C16380" s="2"/>
      <c r="E16380" s="2"/>
    </row>
    <row r="16381" spans="2:5" x14ac:dyDescent="0.35">
      <c r="B16381" s="42"/>
      <c r="C16381" s="2"/>
      <c r="E16381" s="2"/>
    </row>
    <row r="16382" spans="2:5" x14ac:dyDescent="0.35">
      <c r="B16382" s="42"/>
      <c r="C16382" s="2"/>
      <c r="E16382" s="2"/>
    </row>
    <row r="16383" spans="2:5" x14ac:dyDescent="0.35">
      <c r="B16383" s="42"/>
      <c r="C16383" s="2"/>
      <c r="E16383" s="2"/>
    </row>
    <row r="16384" spans="2:5" x14ac:dyDescent="0.35">
      <c r="B16384" s="42"/>
      <c r="C16384" s="2"/>
      <c r="E16384" s="2"/>
    </row>
    <row r="16385" spans="2:5" x14ac:dyDescent="0.35">
      <c r="B16385" s="42"/>
      <c r="C16385" s="2"/>
      <c r="E16385" s="2"/>
    </row>
    <row r="16386" spans="2:5" x14ac:dyDescent="0.35">
      <c r="B16386" s="42"/>
      <c r="C16386" s="2"/>
      <c r="E16386" s="2"/>
    </row>
    <row r="16387" spans="2:5" x14ac:dyDescent="0.35">
      <c r="B16387" s="42"/>
      <c r="C16387" s="2"/>
      <c r="E16387" s="2"/>
    </row>
    <row r="16388" spans="2:5" x14ac:dyDescent="0.35">
      <c r="B16388" s="42"/>
      <c r="C16388" s="2"/>
      <c r="E16388" s="2"/>
    </row>
    <row r="16389" spans="2:5" x14ac:dyDescent="0.35">
      <c r="B16389" s="42"/>
      <c r="C16389" s="2"/>
      <c r="E16389" s="2"/>
    </row>
    <row r="16390" spans="2:5" x14ac:dyDescent="0.35">
      <c r="B16390" s="42"/>
      <c r="C16390" s="2"/>
      <c r="E16390" s="2"/>
    </row>
    <row r="16391" spans="2:5" x14ac:dyDescent="0.35">
      <c r="B16391" s="42"/>
      <c r="C16391" s="2"/>
      <c r="E16391" s="2"/>
    </row>
    <row r="16392" spans="2:5" x14ac:dyDescent="0.35">
      <c r="B16392" s="42"/>
      <c r="C16392" s="2"/>
      <c r="E16392" s="2"/>
    </row>
    <row r="16393" spans="2:5" x14ac:dyDescent="0.35">
      <c r="B16393" s="42"/>
      <c r="C16393" s="2"/>
      <c r="E16393" s="2"/>
    </row>
    <row r="16394" spans="2:5" x14ac:dyDescent="0.35">
      <c r="B16394" s="42"/>
      <c r="C16394" s="2"/>
      <c r="E16394" s="2"/>
    </row>
    <row r="16395" spans="2:5" x14ac:dyDescent="0.35">
      <c r="B16395" s="42"/>
      <c r="C16395" s="2"/>
      <c r="E16395" s="2"/>
    </row>
    <row r="16396" spans="2:5" x14ac:dyDescent="0.35">
      <c r="B16396" s="42"/>
      <c r="C16396" s="2"/>
      <c r="E16396" s="2"/>
    </row>
    <row r="16397" spans="2:5" x14ac:dyDescent="0.35">
      <c r="B16397" s="42"/>
      <c r="C16397" s="2"/>
      <c r="E16397" s="2"/>
    </row>
    <row r="16398" spans="2:5" x14ac:dyDescent="0.35">
      <c r="B16398" s="42"/>
      <c r="C16398" s="2"/>
      <c r="E16398" s="2"/>
    </row>
    <row r="16399" spans="2:5" x14ac:dyDescent="0.35">
      <c r="B16399" s="42"/>
      <c r="C16399" s="2"/>
      <c r="E16399" s="2"/>
    </row>
    <row r="16400" spans="2:5" x14ac:dyDescent="0.35">
      <c r="B16400" s="42"/>
      <c r="C16400" s="2"/>
      <c r="E16400" s="2"/>
    </row>
    <row r="16401" spans="2:5" x14ac:dyDescent="0.35">
      <c r="B16401" s="42"/>
      <c r="C16401" s="2"/>
      <c r="E16401" s="2"/>
    </row>
    <row r="16402" spans="2:5" x14ac:dyDescent="0.35">
      <c r="B16402" s="42"/>
      <c r="C16402" s="2"/>
      <c r="E16402" s="2"/>
    </row>
    <row r="16403" spans="2:5" x14ac:dyDescent="0.35">
      <c r="B16403" s="42"/>
      <c r="C16403" s="2"/>
      <c r="E16403" s="2"/>
    </row>
    <row r="16404" spans="2:5" x14ac:dyDescent="0.35">
      <c r="B16404" s="42"/>
      <c r="C16404" s="2"/>
      <c r="E16404" s="2"/>
    </row>
    <row r="16405" spans="2:5" x14ac:dyDescent="0.35">
      <c r="B16405" s="42"/>
      <c r="C16405" s="2"/>
      <c r="E16405" s="2"/>
    </row>
    <row r="16406" spans="2:5" x14ac:dyDescent="0.35">
      <c r="B16406" s="42"/>
      <c r="C16406" s="2"/>
      <c r="E16406" s="2"/>
    </row>
    <row r="16407" spans="2:5" x14ac:dyDescent="0.35">
      <c r="B16407" s="42"/>
      <c r="C16407" s="2"/>
      <c r="E16407" s="2"/>
    </row>
    <row r="16408" spans="2:5" x14ac:dyDescent="0.35">
      <c r="B16408" s="42"/>
      <c r="C16408" s="2"/>
      <c r="E16408" s="2"/>
    </row>
    <row r="16409" spans="2:5" x14ac:dyDescent="0.35">
      <c r="B16409" s="42"/>
      <c r="C16409" s="2"/>
      <c r="E16409" s="2"/>
    </row>
    <row r="16410" spans="2:5" x14ac:dyDescent="0.35">
      <c r="B16410" s="42"/>
      <c r="C16410" s="2"/>
      <c r="E16410" s="2"/>
    </row>
    <row r="16411" spans="2:5" x14ac:dyDescent="0.35">
      <c r="B16411" s="42"/>
      <c r="C16411" s="2"/>
      <c r="E16411" s="2"/>
    </row>
    <row r="16412" spans="2:5" x14ac:dyDescent="0.35">
      <c r="B16412" s="42"/>
      <c r="C16412" s="2"/>
      <c r="E16412" s="2"/>
    </row>
    <row r="16413" spans="2:5" x14ac:dyDescent="0.35">
      <c r="B16413" s="42"/>
      <c r="C16413" s="2"/>
      <c r="E16413" s="2"/>
    </row>
    <row r="16414" spans="2:5" x14ac:dyDescent="0.35">
      <c r="B16414" s="42"/>
      <c r="C16414" s="2"/>
      <c r="E16414" s="2"/>
    </row>
    <row r="16415" spans="2:5" x14ac:dyDescent="0.35">
      <c r="B16415" s="42"/>
      <c r="C16415" s="2"/>
      <c r="E16415" s="2"/>
    </row>
    <row r="16416" spans="2:5" x14ac:dyDescent="0.35">
      <c r="B16416" s="42"/>
      <c r="C16416" s="2"/>
      <c r="E16416" s="2"/>
    </row>
    <row r="16417" spans="2:5" x14ac:dyDescent="0.35">
      <c r="B16417" s="42"/>
      <c r="C16417" s="2"/>
      <c r="E16417" s="2"/>
    </row>
    <row r="16418" spans="2:5" x14ac:dyDescent="0.35">
      <c r="B16418" s="42"/>
      <c r="C16418" s="2"/>
      <c r="E16418" s="2"/>
    </row>
    <row r="16419" spans="2:5" x14ac:dyDescent="0.35">
      <c r="B16419" s="42"/>
      <c r="C16419" s="2"/>
      <c r="E16419" s="2"/>
    </row>
    <row r="16420" spans="2:5" x14ac:dyDescent="0.35">
      <c r="B16420" s="42"/>
      <c r="C16420" s="2"/>
      <c r="E16420" s="2"/>
    </row>
    <row r="16421" spans="2:5" x14ac:dyDescent="0.35">
      <c r="B16421" s="42"/>
      <c r="C16421" s="2"/>
      <c r="E16421" s="2"/>
    </row>
    <row r="16422" spans="2:5" x14ac:dyDescent="0.35">
      <c r="B16422" s="42"/>
      <c r="C16422" s="2"/>
      <c r="E16422" s="2"/>
    </row>
    <row r="16423" spans="2:5" x14ac:dyDescent="0.35">
      <c r="B16423" s="42"/>
      <c r="C16423" s="2"/>
      <c r="E16423" s="2"/>
    </row>
    <row r="16424" spans="2:5" x14ac:dyDescent="0.35">
      <c r="B16424" s="42"/>
      <c r="C16424" s="2"/>
      <c r="E16424" s="2"/>
    </row>
    <row r="16425" spans="2:5" x14ac:dyDescent="0.35">
      <c r="B16425" s="42"/>
      <c r="C16425" s="2"/>
      <c r="E16425" s="2"/>
    </row>
    <row r="16426" spans="2:5" x14ac:dyDescent="0.35">
      <c r="B16426" s="42"/>
      <c r="C16426" s="2"/>
      <c r="E16426" s="2"/>
    </row>
    <row r="16427" spans="2:5" x14ac:dyDescent="0.35">
      <c r="B16427" s="42"/>
      <c r="C16427" s="2"/>
      <c r="E16427" s="2"/>
    </row>
    <row r="16428" spans="2:5" x14ac:dyDescent="0.35">
      <c r="B16428" s="42"/>
      <c r="C16428" s="2"/>
      <c r="E16428" s="2"/>
    </row>
    <row r="16429" spans="2:5" x14ac:dyDescent="0.35">
      <c r="B16429" s="42"/>
      <c r="C16429" s="2"/>
      <c r="E16429" s="2"/>
    </row>
    <row r="16430" spans="2:5" x14ac:dyDescent="0.35">
      <c r="B16430" s="42"/>
      <c r="C16430" s="2"/>
      <c r="E16430" s="2"/>
    </row>
    <row r="16431" spans="2:5" x14ac:dyDescent="0.35">
      <c r="B16431" s="42"/>
      <c r="C16431" s="2"/>
      <c r="E16431" s="2"/>
    </row>
    <row r="16432" spans="2:5" x14ac:dyDescent="0.35">
      <c r="B16432" s="42"/>
      <c r="C16432" s="2"/>
      <c r="E16432" s="2"/>
    </row>
    <row r="16433" spans="2:5" x14ac:dyDescent="0.35">
      <c r="B16433" s="42"/>
      <c r="C16433" s="2"/>
      <c r="E16433" s="2"/>
    </row>
    <row r="16434" spans="2:5" x14ac:dyDescent="0.35">
      <c r="B16434" s="42"/>
      <c r="C16434" s="2"/>
      <c r="E16434" s="2"/>
    </row>
    <row r="16435" spans="2:5" x14ac:dyDescent="0.35">
      <c r="B16435" s="42"/>
      <c r="C16435" s="2"/>
      <c r="E16435" s="2"/>
    </row>
    <row r="16436" spans="2:5" x14ac:dyDescent="0.35">
      <c r="B16436" s="42"/>
      <c r="C16436" s="2"/>
      <c r="E16436" s="2"/>
    </row>
    <row r="16437" spans="2:5" x14ac:dyDescent="0.35">
      <c r="B16437" s="42"/>
      <c r="C16437" s="2"/>
      <c r="E16437" s="2"/>
    </row>
    <row r="16438" spans="2:5" x14ac:dyDescent="0.35">
      <c r="B16438" s="42"/>
      <c r="C16438" s="2"/>
      <c r="E16438" s="2"/>
    </row>
    <row r="16439" spans="2:5" x14ac:dyDescent="0.35">
      <c r="B16439" s="42"/>
      <c r="C16439" s="2"/>
      <c r="E16439" s="2"/>
    </row>
    <row r="16440" spans="2:5" x14ac:dyDescent="0.35">
      <c r="B16440" s="42"/>
      <c r="C16440" s="2"/>
      <c r="E16440" s="2"/>
    </row>
    <row r="16441" spans="2:5" x14ac:dyDescent="0.35">
      <c r="B16441" s="42"/>
      <c r="C16441" s="2"/>
      <c r="E16441" s="2"/>
    </row>
    <row r="16442" spans="2:5" x14ac:dyDescent="0.35">
      <c r="B16442" s="42"/>
      <c r="C16442" s="2"/>
      <c r="E16442" s="2"/>
    </row>
    <row r="16443" spans="2:5" x14ac:dyDescent="0.35">
      <c r="B16443" s="42"/>
      <c r="C16443" s="2"/>
      <c r="E16443" s="2"/>
    </row>
    <row r="16444" spans="2:5" x14ac:dyDescent="0.35">
      <c r="B16444" s="42"/>
      <c r="C16444" s="2"/>
      <c r="E16444" s="2"/>
    </row>
    <row r="16445" spans="2:5" x14ac:dyDescent="0.35">
      <c r="B16445" s="42"/>
      <c r="C16445" s="2"/>
      <c r="E16445" s="2"/>
    </row>
    <row r="16446" spans="2:5" x14ac:dyDescent="0.35">
      <c r="B16446" s="42"/>
      <c r="C16446" s="2"/>
      <c r="E16446" s="2"/>
    </row>
    <row r="16447" spans="2:5" x14ac:dyDescent="0.35">
      <c r="B16447" s="42"/>
      <c r="C16447" s="2"/>
      <c r="E16447" s="2"/>
    </row>
    <row r="16448" spans="2:5" x14ac:dyDescent="0.35">
      <c r="B16448" s="42"/>
      <c r="C16448" s="2"/>
      <c r="E16448" s="2"/>
    </row>
    <row r="16449" spans="2:5" x14ac:dyDescent="0.35">
      <c r="B16449" s="42"/>
      <c r="C16449" s="2"/>
      <c r="E16449" s="2"/>
    </row>
    <row r="16450" spans="2:5" x14ac:dyDescent="0.35">
      <c r="B16450" s="42"/>
      <c r="C16450" s="2"/>
      <c r="E16450" s="2"/>
    </row>
    <row r="16451" spans="2:5" x14ac:dyDescent="0.35">
      <c r="B16451" s="42"/>
      <c r="C16451" s="2"/>
      <c r="E16451" s="2"/>
    </row>
    <row r="16452" spans="2:5" x14ac:dyDescent="0.35">
      <c r="B16452" s="42"/>
      <c r="C16452" s="2"/>
      <c r="E16452" s="2"/>
    </row>
    <row r="16453" spans="2:5" x14ac:dyDescent="0.35">
      <c r="B16453" s="42"/>
      <c r="C16453" s="2"/>
      <c r="E16453" s="2"/>
    </row>
    <row r="16454" spans="2:5" x14ac:dyDescent="0.35">
      <c r="B16454" s="42"/>
      <c r="C16454" s="2"/>
      <c r="E16454" s="2"/>
    </row>
    <row r="16455" spans="2:5" x14ac:dyDescent="0.35">
      <c r="B16455" s="42"/>
      <c r="C16455" s="2"/>
      <c r="E16455" s="2"/>
    </row>
    <row r="16456" spans="2:5" x14ac:dyDescent="0.35">
      <c r="B16456" s="42"/>
      <c r="C16456" s="2"/>
      <c r="E16456" s="2"/>
    </row>
    <row r="16457" spans="2:5" x14ac:dyDescent="0.35">
      <c r="B16457" s="42"/>
      <c r="C16457" s="2"/>
      <c r="E16457" s="2"/>
    </row>
    <row r="16458" spans="2:5" x14ac:dyDescent="0.35">
      <c r="B16458" s="42"/>
      <c r="C16458" s="2"/>
      <c r="E16458" s="2"/>
    </row>
    <row r="16459" spans="2:5" x14ac:dyDescent="0.35">
      <c r="B16459" s="42"/>
      <c r="C16459" s="2"/>
      <c r="E16459" s="2"/>
    </row>
    <row r="16460" spans="2:5" x14ac:dyDescent="0.35">
      <c r="B16460" s="42"/>
      <c r="C16460" s="2"/>
      <c r="E16460" s="2"/>
    </row>
    <row r="16461" spans="2:5" x14ac:dyDescent="0.35">
      <c r="B16461" s="42"/>
      <c r="C16461" s="2"/>
      <c r="E16461" s="2"/>
    </row>
    <row r="16462" spans="2:5" x14ac:dyDescent="0.35">
      <c r="B16462" s="42"/>
      <c r="C16462" s="2"/>
      <c r="E16462" s="2"/>
    </row>
    <row r="16463" spans="2:5" x14ac:dyDescent="0.35">
      <c r="B16463" s="42"/>
      <c r="C16463" s="2"/>
      <c r="E16463" s="2"/>
    </row>
    <row r="16464" spans="2:5" x14ac:dyDescent="0.35">
      <c r="B16464" s="42"/>
      <c r="C16464" s="2"/>
      <c r="E16464" s="2"/>
    </row>
    <row r="16465" spans="2:5" x14ac:dyDescent="0.35">
      <c r="B16465" s="42"/>
      <c r="C16465" s="2"/>
      <c r="E16465" s="2"/>
    </row>
    <row r="16466" spans="2:5" x14ac:dyDescent="0.35">
      <c r="B16466" s="42"/>
      <c r="C16466" s="2"/>
      <c r="E16466" s="2"/>
    </row>
    <row r="16467" spans="2:5" x14ac:dyDescent="0.35">
      <c r="B16467" s="42"/>
      <c r="C16467" s="2"/>
      <c r="E16467" s="2"/>
    </row>
    <row r="16468" spans="2:5" x14ac:dyDescent="0.35">
      <c r="B16468" s="42"/>
      <c r="C16468" s="2"/>
      <c r="E16468" s="2"/>
    </row>
    <row r="16469" spans="2:5" x14ac:dyDescent="0.35">
      <c r="B16469" s="42"/>
      <c r="C16469" s="2"/>
      <c r="E16469" s="2"/>
    </row>
    <row r="16470" spans="2:5" x14ac:dyDescent="0.35">
      <c r="B16470" s="42"/>
      <c r="C16470" s="2"/>
      <c r="E16470" s="2"/>
    </row>
    <row r="16471" spans="2:5" x14ac:dyDescent="0.35">
      <c r="B16471" s="42"/>
      <c r="C16471" s="2"/>
      <c r="E16471" s="2"/>
    </row>
    <row r="16472" spans="2:5" x14ac:dyDescent="0.35">
      <c r="B16472" s="42"/>
      <c r="C16472" s="2"/>
      <c r="E16472" s="2"/>
    </row>
    <row r="16473" spans="2:5" x14ac:dyDescent="0.35">
      <c r="B16473" s="42"/>
      <c r="C16473" s="2"/>
      <c r="E16473" s="2"/>
    </row>
    <row r="16474" spans="2:5" x14ac:dyDescent="0.35">
      <c r="B16474" s="42"/>
      <c r="C16474" s="2"/>
      <c r="E16474" s="2"/>
    </row>
    <row r="16475" spans="2:5" x14ac:dyDescent="0.35">
      <c r="B16475" s="42"/>
      <c r="C16475" s="2"/>
      <c r="E16475" s="2"/>
    </row>
    <row r="16476" spans="2:5" x14ac:dyDescent="0.35">
      <c r="B16476" s="42"/>
      <c r="C16476" s="2"/>
      <c r="E16476" s="2"/>
    </row>
    <row r="16477" spans="2:5" x14ac:dyDescent="0.35">
      <c r="B16477" s="42"/>
      <c r="C16477" s="2"/>
      <c r="E16477" s="2"/>
    </row>
    <row r="16478" spans="2:5" x14ac:dyDescent="0.35">
      <c r="B16478" s="42"/>
      <c r="C16478" s="2"/>
      <c r="E16478" s="2"/>
    </row>
    <row r="16479" spans="2:5" x14ac:dyDescent="0.35">
      <c r="B16479" s="42"/>
      <c r="C16479" s="2"/>
      <c r="E16479" s="2"/>
    </row>
    <row r="16480" spans="2:5" x14ac:dyDescent="0.35">
      <c r="B16480" s="42"/>
      <c r="C16480" s="2"/>
      <c r="E16480" s="2"/>
    </row>
    <row r="16481" spans="2:5" x14ac:dyDescent="0.35">
      <c r="B16481" s="42"/>
      <c r="C16481" s="2"/>
      <c r="E16481" s="2"/>
    </row>
    <row r="16482" spans="2:5" x14ac:dyDescent="0.35">
      <c r="B16482" s="42"/>
      <c r="C16482" s="2"/>
      <c r="E16482" s="2"/>
    </row>
    <row r="16483" spans="2:5" x14ac:dyDescent="0.35">
      <c r="B16483" s="42"/>
      <c r="C16483" s="2"/>
      <c r="E16483" s="2"/>
    </row>
    <row r="16484" spans="2:5" x14ac:dyDescent="0.35">
      <c r="B16484" s="42"/>
      <c r="C16484" s="2"/>
      <c r="E16484" s="2"/>
    </row>
    <row r="16485" spans="2:5" x14ac:dyDescent="0.35">
      <c r="B16485" s="42"/>
      <c r="C16485" s="2"/>
      <c r="E16485" s="2"/>
    </row>
    <row r="16486" spans="2:5" x14ac:dyDescent="0.35">
      <c r="B16486" s="42"/>
      <c r="C16486" s="2"/>
      <c r="E16486" s="2"/>
    </row>
    <row r="16487" spans="2:5" x14ac:dyDescent="0.35">
      <c r="B16487" s="42"/>
      <c r="C16487" s="2"/>
      <c r="E16487" s="2"/>
    </row>
    <row r="16488" spans="2:5" x14ac:dyDescent="0.35">
      <c r="B16488" s="42"/>
      <c r="C16488" s="2"/>
      <c r="E16488" s="2"/>
    </row>
    <row r="16489" spans="2:5" x14ac:dyDescent="0.35">
      <c r="B16489" s="42"/>
      <c r="C16489" s="2"/>
      <c r="E16489" s="2"/>
    </row>
    <row r="16490" spans="2:5" x14ac:dyDescent="0.35">
      <c r="B16490" s="42"/>
      <c r="C16490" s="2"/>
      <c r="E16490" s="2"/>
    </row>
    <row r="16491" spans="2:5" x14ac:dyDescent="0.35">
      <c r="B16491" s="42"/>
      <c r="C16491" s="2"/>
      <c r="E16491" s="2"/>
    </row>
    <row r="16492" spans="2:5" x14ac:dyDescent="0.35">
      <c r="B16492" s="42"/>
      <c r="C16492" s="2"/>
      <c r="E16492" s="2"/>
    </row>
    <row r="16493" spans="2:5" x14ac:dyDescent="0.35">
      <c r="B16493" s="42"/>
      <c r="C16493" s="2"/>
      <c r="E16493" s="2"/>
    </row>
    <row r="16494" spans="2:5" x14ac:dyDescent="0.35">
      <c r="B16494" s="42"/>
      <c r="C16494" s="2"/>
      <c r="E16494" s="2"/>
    </row>
    <row r="16495" spans="2:5" x14ac:dyDescent="0.35">
      <c r="B16495" s="42"/>
      <c r="C16495" s="2"/>
      <c r="E16495" s="2"/>
    </row>
    <row r="16496" spans="2:5" x14ac:dyDescent="0.35">
      <c r="B16496" s="42"/>
      <c r="C16496" s="2"/>
      <c r="E16496" s="2"/>
    </row>
    <row r="16497" spans="2:5" x14ac:dyDescent="0.35">
      <c r="B16497" s="42"/>
      <c r="C16497" s="2"/>
      <c r="E16497" s="2"/>
    </row>
    <row r="16498" spans="2:5" x14ac:dyDescent="0.35">
      <c r="B16498" s="42"/>
      <c r="C16498" s="2"/>
      <c r="E16498" s="2"/>
    </row>
    <row r="16499" spans="2:5" x14ac:dyDescent="0.35">
      <c r="B16499" s="42"/>
      <c r="C16499" s="2"/>
      <c r="E16499" s="2"/>
    </row>
    <row r="16500" spans="2:5" x14ac:dyDescent="0.35">
      <c r="B16500" s="42"/>
      <c r="C16500" s="2"/>
      <c r="E16500" s="2"/>
    </row>
    <row r="16501" spans="2:5" x14ac:dyDescent="0.35">
      <c r="B16501" s="42"/>
      <c r="C16501" s="2"/>
      <c r="E16501" s="2"/>
    </row>
    <row r="16502" spans="2:5" x14ac:dyDescent="0.35">
      <c r="B16502" s="42"/>
      <c r="C16502" s="2"/>
      <c r="E16502" s="2"/>
    </row>
    <row r="16503" spans="2:5" x14ac:dyDescent="0.35">
      <c r="B16503" s="42"/>
      <c r="C16503" s="2"/>
      <c r="E16503" s="2"/>
    </row>
    <row r="16504" spans="2:5" x14ac:dyDescent="0.35">
      <c r="B16504" s="42"/>
      <c r="C16504" s="2"/>
      <c r="E16504" s="2"/>
    </row>
    <row r="16505" spans="2:5" x14ac:dyDescent="0.35">
      <c r="B16505" s="42"/>
      <c r="C16505" s="2"/>
      <c r="E16505" s="2"/>
    </row>
    <row r="16506" spans="2:5" x14ac:dyDescent="0.35">
      <c r="B16506" s="42"/>
      <c r="C16506" s="2"/>
      <c r="E16506" s="2"/>
    </row>
    <row r="16507" spans="2:5" x14ac:dyDescent="0.35">
      <c r="B16507" s="42"/>
      <c r="C16507" s="2"/>
      <c r="E16507" s="2"/>
    </row>
    <row r="16508" spans="2:5" x14ac:dyDescent="0.35">
      <c r="B16508" s="42"/>
      <c r="C16508" s="2"/>
      <c r="E16508" s="2"/>
    </row>
    <row r="16509" spans="2:5" x14ac:dyDescent="0.35">
      <c r="B16509" s="42"/>
      <c r="C16509" s="2"/>
      <c r="E16509" s="2"/>
    </row>
    <row r="16510" spans="2:5" x14ac:dyDescent="0.35">
      <c r="B16510" s="42"/>
      <c r="C16510" s="2"/>
      <c r="E16510" s="2"/>
    </row>
    <row r="16511" spans="2:5" x14ac:dyDescent="0.35">
      <c r="B16511" s="42"/>
      <c r="C16511" s="2"/>
      <c r="E16511" s="2"/>
    </row>
    <row r="16512" spans="2:5" x14ac:dyDescent="0.35">
      <c r="B16512" s="42"/>
      <c r="C16512" s="2"/>
      <c r="E16512" s="2"/>
    </row>
    <row r="16513" spans="2:5" x14ac:dyDescent="0.35">
      <c r="B16513" s="42"/>
      <c r="C16513" s="2"/>
      <c r="E16513" s="2"/>
    </row>
    <row r="16514" spans="2:5" x14ac:dyDescent="0.35">
      <c r="B16514" s="42"/>
      <c r="C16514" s="2"/>
      <c r="E16514" s="2"/>
    </row>
    <row r="16515" spans="2:5" x14ac:dyDescent="0.35">
      <c r="B16515" s="42"/>
      <c r="C16515" s="2"/>
      <c r="E16515" s="2"/>
    </row>
    <row r="16516" spans="2:5" x14ac:dyDescent="0.35">
      <c r="B16516" s="42"/>
      <c r="C16516" s="2"/>
      <c r="E16516" s="2"/>
    </row>
    <row r="16517" spans="2:5" x14ac:dyDescent="0.35">
      <c r="B16517" s="42"/>
      <c r="C16517" s="2"/>
      <c r="E16517" s="2"/>
    </row>
    <row r="16518" spans="2:5" x14ac:dyDescent="0.35">
      <c r="B16518" s="42"/>
      <c r="C16518" s="2"/>
      <c r="E16518" s="2"/>
    </row>
    <row r="16519" spans="2:5" x14ac:dyDescent="0.35">
      <c r="B16519" s="42"/>
      <c r="C16519" s="2"/>
      <c r="E16519" s="2"/>
    </row>
    <row r="16520" spans="2:5" x14ac:dyDescent="0.35">
      <c r="B16520" s="42"/>
      <c r="C16520" s="2"/>
      <c r="E16520" s="2"/>
    </row>
    <row r="16521" spans="2:5" x14ac:dyDescent="0.35">
      <c r="B16521" s="42"/>
      <c r="C16521" s="2"/>
      <c r="E16521" s="2"/>
    </row>
    <row r="16522" spans="2:5" x14ac:dyDescent="0.35">
      <c r="B16522" s="42"/>
      <c r="C16522" s="2"/>
      <c r="E16522" s="2"/>
    </row>
    <row r="16523" spans="2:5" x14ac:dyDescent="0.35">
      <c r="B16523" s="42"/>
      <c r="C16523" s="2"/>
      <c r="E16523" s="2"/>
    </row>
    <row r="16524" spans="2:5" x14ac:dyDescent="0.35">
      <c r="B16524" s="42"/>
      <c r="C16524" s="2"/>
      <c r="E16524" s="2"/>
    </row>
    <row r="16525" spans="2:5" x14ac:dyDescent="0.35">
      <c r="B16525" s="42"/>
      <c r="C16525" s="2"/>
      <c r="E16525" s="2"/>
    </row>
    <row r="16526" spans="2:5" x14ac:dyDescent="0.35">
      <c r="B16526" s="42"/>
      <c r="C16526" s="2"/>
      <c r="E16526" s="2"/>
    </row>
    <row r="16527" spans="2:5" x14ac:dyDescent="0.35">
      <c r="B16527" s="42"/>
      <c r="C16527" s="2"/>
      <c r="E16527" s="2"/>
    </row>
    <row r="16528" spans="2:5" x14ac:dyDescent="0.35">
      <c r="B16528" s="42"/>
      <c r="C16528" s="2"/>
      <c r="E16528" s="2"/>
    </row>
    <row r="16529" spans="2:5" x14ac:dyDescent="0.35">
      <c r="B16529" s="42"/>
      <c r="C16529" s="2"/>
      <c r="E16529" s="2"/>
    </row>
    <row r="16530" spans="2:5" x14ac:dyDescent="0.35">
      <c r="B16530" s="42"/>
      <c r="C16530" s="2"/>
      <c r="E16530" s="2"/>
    </row>
    <row r="16531" spans="2:5" x14ac:dyDescent="0.35">
      <c r="B16531" s="42"/>
      <c r="C16531" s="2"/>
      <c r="E16531" s="2"/>
    </row>
    <row r="16532" spans="2:5" x14ac:dyDescent="0.35">
      <c r="B16532" s="42"/>
      <c r="C16532" s="2"/>
      <c r="E16532" s="2"/>
    </row>
    <row r="16533" spans="2:5" x14ac:dyDescent="0.35">
      <c r="B16533" s="42"/>
      <c r="C16533" s="2"/>
      <c r="E16533" s="2"/>
    </row>
    <row r="16534" spans="2:5" x14ac:dyDescent="0.35">
      <c r="B16534" s="42"/>
      <c r="C16534" s="2"/>
      <c r="E16534" s="2"/>
    </row>
    <row r="16535" spans="2:5" x14ac:dyDescent="0.35">
      <c r="B16535" s="42"/>
      <c r="C16535" s="2"/>
      <c r="E16535" s="2"/>
    </row>
    <row r="16536" spans="2:5" x14ac:dyDescent="0.35">
      <c r="B16536" s="42"/>
      <c r="C16536" s="2"/>
      <c r="E16536" s="2"/>
    </row>
    <row r="16537" spans="2:5" x14ac:dyDescent="0.35">
      <c r="B16537" s="42"/>
      <c r="C16537" s="2"/>
      <c r="E16537" s="2"/>
    </row>
    <row r="16538" spans="2:5" x14ac:dyDescent="0.35">
      <c r="B16538" s="42"/>
      <c r="C16538" s="2"/>
      <c r="E16538" s="2"/>
    </row>
    <row r="16539" spans="2:5" x14ac:dyDescent="0.35">
      <c r="B16539" s="42"/>
      <c r="C16539" s="2"/>
      <c r="E16539" s="2"/>
    </row>
    <row r="16540" spans="2:5" x14ac:dyDescent="0.35">
      <c r="B16540" s="42"/>
      <c r="C16540" s="2"/>
      <c r="E16540" s="2"/>
    </row>
    <row r="16541" spans="2:5" x14ac:dyDescent="0.35">
      <c r="B16541" s="42"/>
      <c r="C16541" s="2"/>
      <c r="E16541" s="2"/>
    </row>
    <row r="16542" spans="2:5" x14ac:dyDescent="0.35">
      <c r="B16542" s="42"/>
      <c r="C16542" s="2"/>
      <c r="E16542" s="2"/>
    </row>
    <row r="16543" spans="2:5" x14ac:dyDescent="0.35">
      <c r="B16543" s="42"/>
      <c r="C16543" s="2"/>
      <c r="E16543" s="2"/>
    </row>
    <row r="16544" spans="2:5" x14ac:dyDescent="0.35">
      <c r="B16544" s="42"/>
      <c r="C16544" s="2"/>
      <c r="E16544" s="2"/>
    </row>
    <row r="16545" spans="2:5" x14ac:dyDescent="0.35">
      <c r="B16545" s="42"/>
      <c r="C16545" s="2"/>
      <c r="E16545" s="2"/>
    </row>
    <row r="16546" spans="2:5" x14ac:dyDescent="0.35">
      <c r="B16546" s="42"/>
      <c r="C16546" s="2"/>
      <c r="E16546" s="2"/>
    </row>
    <row r="16547" spans="2:5" x14ac:dyDescent="0.35">
      <c r="B16547" s="42"/>
      <c r="C16547" s="2"/>
      <c r="E16547" s="2"/>
    </row>
    <row r="16548" spans="2:5" x14ac:dyDescent="0.35">
      <c r="B16548" s="42"/>
      <c r="C16548" s="2"/>
      <c r="E16548" s="2"/>
    </row>
    <row r="16549" spans="2:5" x14ac:dyDescent="0.35">
      <c r="B16549" s="42"/>
      <c r="C16549" s="2"/>
      <c r="E16549" s="2"/>
    </row>
    <row r="16550" spans="2:5" x14ac:dyDescent="0.35">
      <c r="B16550" s="42"/>
      <c r="C16550" s="2"/>
      <c r="E16550" s="2"/>
    </row>
    <row r="16551" spans="2:5" x14ac:dyDescent="0.35">
      <c r="B16551" s="42"/>
      <c r="C16551" s="2"/>
      <c r="E16551" s="2"/>
    </row>
    <row r="16552" spans="2:5" x14ac:dyDescent="0.35">
      <c r="B16552" s="42"/>
      <c r="C16552" s="2"/>
      <c r="E16552" s="2"/>
    </row>
    <row r="16553" spans="2:5" x14ac:dyDescent="0.35">
      <c r="B16553" s="42"/>
      <c r="C16553" s="2"/>
      <c r="E16553" s="2"/>
    </row>
    <row r="16554" spans="2:5" x14ac:dyDescent="0.35">
      <c r="B16554" s="42"/>
      <c r="C16554" s="2"/>
      <c r="E16554" s="2"/>
    </row>
    <row r="16555" spans="2:5" x14ac:dyDescent="0.35">
      <c r="B16555" s="42"/>
      <c r="C16555" s="2"/>
      <c r="E16555" s="2"/>
    </row>
    <row r="16556" spans="2:5" x14ac:dyDescent="0.35">
      <c r="B16556" s="42"/>
      <c r="C16556" s="2"/>
      <c r="E16556" s="2"/>
    </row>
    <row r="16557" spans="2:5" x14ac:dyDescent="0.35">
      <c r="B16557" s="42"/>
      <c r="C16557" s="2"/>
      <c r="E16557" s="2"/>
    </row>
    <row r="16558" spans="2:5" x14ac:dyDescent="0.35">
      <c r="B16558" s="42"/>
      <c r="C16558" s="2"/>
      <c r="E16558" s="2"/>
    </row>
    <row r="16559" spans="2:5" x14ac:dyDescent="0.35">
      <c r="B16559" s="42"/>
      <c r="C16559" s="2"/>
      <c r="E16559" s="2"/>
    </row>
    <row r="16560" spans="2:5" x14ac:dyDescent="0.35">
      <c r="B16560" s="42"/>
      <c r="C16560" s="2"/>
      <c r="E16560" s="2"/>
    </row>
    <row r="16561" spans="2:5" x14ac:dyDescent="0.35">
      <c r="B16561" s="42"/>
      <c r="C16561" s="2"/>
      <c r="E16561" s="2"/>
    </row>
    <row r="16562" spans="2:5" x14ac:dyDescent="0.35">
      <c r="B16562" s="42"/>
      <c r="C16562" s="2"/>
      <c r="E16562" s="2"/>
    </row>
    <row r="16563" spans="2:5" x14ac:dyDescent="0.35">
      <c r="B16563" s="42"/>
      <c r="C16563" s="2"/>
      <c r="E16563" s="2"/>
    </row>
    <row r="16564" spans="2:5" x14ac:dyDescent="0.35">
      <c r="B16564" s="42"/>
      <c r="C16564" s="2"/>
      <c r="E16564" s="2"/>
    </row>
    <row r="16565" spans="2:5" x14ac:dyDescent="0.35">
      <c r="B16565" s="42"/>
      <c r="C16565" s="2"/>
      <c r="E16565" s="2"/>
    </row>
    <row r="16566" spans="2:5" x14ac:dyDescent="0.35">
      <c r="B16566" s="42"/>
      <c r="C16566" s="2"/>
      <c r="E16566" s="2"/>
    </row>
    <row r="16567" spans="2:5" x14ac:dyDescent="0.35">
      <c r="B16567" s="42"/>
      <c r="C16567" s="2"/>
      <c r="E16567" s="2"/>
    </row>
    <row r="16568" spans="2:5" x14ac:dyDescent="0.35">
      <c r="B16568" s="42"/>
      <c r="C16568" s="2"/>
      <c r="E16568" s="2"/>
    </row>
    <row r="16569" spans="2:5" x14ac:dyDescent="0.35">
      <c r="B16569" s="42"/>
      <c r="C16569" s="2"/>
      <c r="E16569" s="2"/>
    </row>
    <row r="16570" spans="2:5" x14ac:dyDescent="0.35">
      <c r="B16570" s="42"/>
      <c r="C16570" s="2"/>
      <c r="E16570" s="2"/>
    </row>
    <row r="16571" spans="2:5" x14ac:dyDescent="0.35">
      <c r="B16571" s="42"/>
      <c r="C16571" s="2"/>
      <c r="E16571" s="2"/>
    </row>
    <row r="16572" spans="2:5" x14ac:dyDescent="0.35">
      <c r="B16572" s="42"/>
      <c r="C16572" s="2"/>
      <c r="E16572" s="2"/>
    </row>
    <row r="16573" spans="2:5" x14ac:dyDescent="0.35">
      <c r="B16573" s="42"/>
      <c r="C16573" s="2"/>
      <c r="E16573" s="2"/>
    </row>
    <row r="16574" spans="2:5" x14ac:dyDescent="0.35">
      <c r="B16574" s="42"/>
      <c r="C16574" s="2"/>
      <c r="E16574" s="2"/>
    </row>
    <row r="16575" spans="2:5" x14ac:dyDescent="0.35">
      <c r="B16575" s="42"/>
      <c r="C16575" s="2"/>
      <c r="E16575" s="2"/>
    </row>
    <row r="16576" spans="2:5" x14ac:dyDescent="0.35">
      <c r="B16576" s="42"/>
      <c r="C16576" s="2"/>
      <c r="E16576" s="2"/>
    </row>
    <row r="16577" spans="2:5" x14ac:dyDescent="0.35">
      <c r="B16577" s="42"/>
      <c r="C16577" s="2"/>
      <c r="E16577" s="2"/>
    </row>
    <row r="16578" spans="2:5" x14ac:dyDescent="0.35">
      <c r="B16578" s="42"/>
      <c r="C16578" s="2"/>
      <c r="E16578" s="2"/>
    </row>
    <row r="16579" spans="2:5" x14ac:dyDescent="0.35">
      <c r="B16579" s="42"/>
      <c r="C16579" s="2"/>
      <c r="E16579" s="2"/>
    </row>
    <row r="16580" spans="2:5" x14ac:dyDescent="0.35">
      <c r="B16580" s="42"/>
      <c r="C16580" s="2"/>
      <c r="E16580" s="2"/>
    </row>
    <row r="16581" spans="2:5" x14ac:dyDescent="0.35">
      <c r="B16581" s="42"/>
      <c r="C16581" s="2"/>
      <c r="E16581" s="2"/>
    </row>
    <row r="16582" spans="2:5" x14ac:dyDescent="0.35">
      <c r="B16582" s="42"/>
      <c r="C16582" s="2"/>
      <c r="E16582" s="2"/>
    </row>
    <row r="16583" spans="2:5" x14ac:dyDescent="0.35">
      <c r="B16583" s="42"/>
      <c r="C16583" s="2"/>
      <c r="E16583" s="2"/>
    </row>
    <row r="16584" spans="2:5" x14ac:dyDescent="0.35">
      <c r="B16584" s="42"/>
      <c r="C16584" s="2"/>
      <c r="E16584" s="2"/>
    </row>
    <row r="16585" spans="2:5" x14ac:dyDescent="0.35">
      <c r="B16585" s="42"/>
      <c r="C16585" s="2"/>
      <c r="E16585" s="2"/>
    </row>
    <row r="16586" spans="2:5" x14ac:dyDescent="0.35">
      <c r="B16586" s="42"/>
      <c r="C16586" s="2"/>
      <c r="E16586" s="2"/>
    </row>
    <row r="16587" spans="2:5" x14ac:dyDescent="0.35">
      <c r="B16587" s="42"/>
      <c r="C16587" s="2"/>
      <c r="E16587" s="2"/>
    </row>
    <row r="16588" spans="2:5" x14ac:dyDescent="0.35">
      <c r="B16588" s="42"/>
      <c r="C16588" s="2"/>
      <c r="E16588" s="2"/>
    </row>
    <row r="16589" spans="2:5" x14ac:dyDescent="0.35">
      <c r="B16589" s="42"/>
      <c r="C16589" s="2"/>
      <c r="E16589" s="2"/>
    </row>
    <row r="16590" spans="2:5" x14ac:dyDescent="0.35">
      <c r="B16590" s="42"/>
      <c r="C16590" s="2"/>
      <c r="E16590" s="2"/>
    </row>
    <row r="16591" spans="2:5" x14ac:dyDescent="0.35">
      <c r="B16591" s="42"/>
      <c r="C16591" s="2"/>
      <c r="E16591" s="2"/>
    </row>
    <row r="16592" spans="2:5" x14ac:dyDescent="0.35">
      <c r="B16592" s="42"/>
      <c r="C16592" s="2"/>
      <c r="E16592" s="2"/>
    </row>
    <row r="16593" spans="2:5" x14ac:dyDescent="0.35">
      <c r="B16593" s="42"/>
      <c r="C16593" s="2"/>
      <c r="E16593" s="2"/>
    </row>
    <row r="16594" spans="2:5" x14ac:dyDescent="0.35">
      <c r="B16594" s="42"/>
      <c r="C16594" s="2"/>
      <c r="E16594" s="2"/>
    </row>
    <row r="16595" spans="2:5" x14ac:dyDescent="0.35">
      <c r="B16595" s="42"/>
      <c r="C16595" s="2"/>
      <c r="E16595" s="2"/>
    </row>
    <row r="16596" spans="2:5" x14ac:dyDescent="0.35">
      <c r="B16596" s="42"/>
      <c r="C16596" s="2"/>
      <c r="E16596" s="2"/>
    </row>
    <row r="16597" spans="2:5" x14ac:dyDescent="0.35">
      <c r="B16597" s="42"/>
      <c r="C16597" s="2"/>
      <c r="E16597" s="2"/>
    </row>
    <row r="16598" spans="2:5" x14ac:dyDescent="0.35">
      <c r="B16598" s="42"/>
      <c r="C16598" s="2"/>
      <c r="E16598" s="2"/>
    </row>
    <row r="16599" spans="2:5" x14ac:dyDescent="0.35">
      <c r="B16599" s="42"/>
      <c r="C16599" s="2"/>
      <c r="E16599" s="2"/>
    </row>
    <row r="16600" spans="2:5" x14ac:dyDescent="0.35">
      <c r="B16600" s="42"/>
      <c r="C16600" s="2"/>
      <c r="E16600" s="2"/>
    </row>
    <row r="16601" spans="2:5" x14ac:dyDescent="0.35">
      <c r="B16601" s="42"/>
      <c r="C16601" s="2"/>
      <c r="E16601" s="2"/>
    </row>
    <row r="16602" spans="2:5" x14ac:dyDescent="0.35">
      <c r="B16602" s="42"/>
      <c r="C16602" s="2"/>
      <c r="E16602" s="2"/>
    </row>
    <row r="16603" spans="2:5" x14ac:dyDescent="0.35">
      <c r="B16603" s="42"/>
      <c r="C16603" s="2"/>
      <c r="E16603" s="2"/>
    </row>
    <row r="16604" spans="2:5" x14ac:dyDescent="0.35">
      <c r="B16604" s="42"/>
      <c r="C16604" s="2"/>
      <c r="E16604" s="2"/>
    </row>
    <row r="16605" spans="2:5" x14ac:dyDescent="0.35">
      <c r="B16605" s="42"/>
      <c r="C16605" s="2"/>
      <c r="E16605" s="2"/>
    </row>
    <row r="16606" spans="2:5" x14ac:dyDescent="0.35">
      <c r="B16606" s="42"/>
      <c r="C16606" s="2"/>
      <c r="E16606" s="2"/>
    </row>
    <row r="16607" spans="2:5" x14ac:dyDescent="0.35">
      <c r="B16607" s="42"/>
      <c r="C16607" s="2"/>
      <c r="E16607" s="2"/>
    </row>
    <row r="16608" spans="2:5" x14ac:dyDescent="0.35">
      <c r="B16608" s="42"/>
      <c r="C16608" s="2"/>
      <c r="E16608" s="2"/>
    </row>
    <row r="16609" spans="2:5" x14ac:dyDescent="0.35">
      <c r="B16609" s="42"/>
      <c r="C16609" s="2"/>
      <c r="E16609" s="2"/>
    </row>
    <row r="16610" spans="2:5" x14ac:dyDescent="0.35">
      <c r="B16610" s="42"/>
      <c r="C16610" s="2"/>
      <c r="E16610" s="2"/>
    </row>
    <row r="16611" spans="2:5" x14ac:dyDescent="0.35">
      <c r="B16611" s="42"/>
      <c r="C16611" s="2"/>
      <c r="E16611" s="2"/>
    </row>
    <row r="16612" spans="2:5" x14ac:dyDescent="0.35">
      <c r="B16612" s="42"/>
      <c r="C16612" s="2"/>
      <c r="E16612" s="2"/>
    </row>
    <row r="16613" spans="2:5" x14ac:dyDescent="0.35">
      <c r="B16613" s="42"/>
      <c r="C16613" s="2"/>
      <c r="E16613" s="2"/>
    </row>
    <row r="16614" spans="2:5" x14ac:dyDescent="0.35">
      <c r="B16614" s="42"/>
      <c r="C16614" s="2"/>
      <c r="E16614" s="2"/>
    </row>
    <row r="16615" spans="2:5" x14ac:dyDescent="0.35">
      <c r="B16615" s="42"/>
      <c r="C16615" s="2"/>
      <c r="E16615" s="2"/>
    </row>
    <row r="16616" spans="2:5" x14ac:dyDescent="0.35">
      <c r="B16616" s="42"/>
      <c r="C16616" s="2"/>
      <c r="E16616" s="2"/>
    </row>
    <row r="16617" spans="2:5" x14ac:dyDescent="0.35">
      <c r="B16617" s="42"/>
      <c r="C16617" s="2"/>
      <c r="E16617" s="2"/>
    </row>
    <row r="16618" spans="2:5" x14ac:dyDescent="0.35">
      <c r="B16618" s="42"/>
      <c r="C16618" s="2"/>
      <c r="E16618" s="2"/>
    </row>
    <row r="16619" spans="2:5" x14ac:dyDescent="0.35">
      <c r="B16619" s="42"/>
      <c r="C16619" s="2"/>
      <c r="E16619" s="2"/>
    </row>
    <row r="16620" spans="2:5" x14ac:dyDescent="0.35">
      <c r="B16620" s="42"/>
      <c r="C16620" s="2"/>
      <c r="E16620" s="2"/>
    </row>
    <row r="16621" spans="2:5" x14ac:dyDescent="0.35">
      <c r="B16621" s="42"/>
      <c r="C16621" s="2"/>
      <c r="E16621" s="2"/>
    </row>
    <row r="16622" spans="2:5" x14ac:dyDescent="0.35">
      <c r="B16622" s="42"/>
      <c r="C16622" s="2"/>
      <c r="E16622" s="2"/>
    </row>
    <row r="16623" spans="2:5" x14ac:dyDescent="0.35">
      <c r="B16623" s="42"/>
      <c r="C16623" s="2"/>
      <c r="E16623" s="2"/>
    </row>
    <row r="16624" spans="2:5" x14ac:dyDescent="0.35">
      <c r="B16624" s="42"/>
      <c r="C16624" s="2"/>
      <c r="E16624" s="2"/>
    </row>
    <row r="16625" spans="2:5" x14ac:dyDescent="0.35">
      <c r="B16625" s="42"/>
      <c r="C16625" s="2"/>
      <c r="E16625" s="2"/>
    </row>
    <row r="16626" spans="2:5" x14ac:dyDescent="0.35">
      <c r="B16626" s="42"/>
      <c r="C16626" s="2"/>
      <c r="E16626" s="2"/>
    </row>
    <row r="16627" spans="2:5" x14ac:dyDescent="0.35">
      <c r="B16627" s="42"/>
      <c r="C16627" s="2"/>
      <c r="E16627" s="2"/>
    </row>
    <row r="16628" spans="2:5" x14ac:dyDescent="0.35">
      <c r="B16628" s="42"/>
      <c r="C16628" s="2"/>
      <c r="E16628" s="2"/>
    </row>
    <row r="16629" spans="2:5" x14ac:dyDescent="0.35">
      <c r="B16629" s="42"/>
      <c r="C16629" s="2"/>
      <c r="E16629" s="2"/>
    </row>
    <row r="16630" spans="2:5" x14ac:dyDescent="0.35">
      <c r="B16630" s="42"/>
      <c r="C16630" s="2"/>
      <c r="E16630" s="2"/>
    </row>
    <row r="16631" spans="2:5" x14ac:dyDescent="0.35">
      <c r="B16631" s="42"/>
      <c r="C16631" s="2"/>
      <c r="E16631" s="2"/>
    </row>
    <row r="16632" spans="2:5" x14ac:dyDescent="0.35">
      <c r="B16632" s="42"/>
      <c r="C16632" s="2"/>
      <c r="E16632" s="2"/>
    </row>
    <row r="16633" spans="2:5" x14ac:dyDescent="0.35">
      <c r="B16633" s="42"/>
      <c r="C16633" s="2"/>
      <c r="E16633" s="2"/>
    </row>
    <row r="16634" spans="2:5" x14ac:dyDescent="0.35">
      <c r="B16634" s="42"/>
      <c r="C16634" s="2"/>
      <c r="E16634" s="2"/>
    </row>
    <row r="16635" spans="2:5" x14ac:dyDescent="0.35">
      <c r="B16635" s="42"/>
      <c r="C16635" s="2"/>
      <c r="E16635" s="2"/>
    </row>
    <row r="16636" spans="2:5" x14ac:dyDescent="0.35">
      <c r="B16636" s="42"/>
      <c r="C16636" s="2"/>
      <c r="E16636" s="2"/>
    </row>
    <row r="16637" spans="2:5" x14ac:dyDescent="0.35">
      <c r="B16637" s="42"/>
      <c r="C16637" s="2"/>
      <c r="E16637" s="2"/>
    </row>
    <row r="16638" spans="2:5" x14ac:dyDescent="0.35">
      <c r="B16638" s="42"/>
      <c r="C16638" s="2"/>
      <c r="E16638" s="2"/>
    </row>
    <row r="16639" spans="2:5" x14ac:dyDescent="0.35">
      <c r="B16639" s="42"/>
      <c r="C16639" s="2"/>
      <c r="E16639" s="2"/>
    </row>
    <row r="16640" spans="2:5" x14ac:dyDescent="0.35">
      <c r="B16640" s="42"/>
      <c r="C16640" s="2"/>
      <c r="E16640" s="2"/>
    </row>
    <row r="16641" spans="2:5" x14ac:dyDescent="0.35">
      <c r="B16641" s="42"/>
      <c r="C16641" s="2"/>
      <c r="E16641" s="2"/>
    </row>
    <row r="16642" spans="2:5" x14ac:dyDescent="0.35">
      <c r="B16642" s="42"/>
      <c r="C16642" s="2"/>
      <c r="E16642" s="2"/>
    </row>
    <row r="16643" spans="2:5" x14ac:dyDescent="0.35">
      <c r="B16643" s="42"/>
      <c r="C16643" s="2"/>
      <c r="E16643" s="2"/>
    </row>
    <row r="16644" spans="2:5" x14ac:dyDescent="0.35">
      <c r="B16644" s="42"/>
      <c r="C16644" s="2"/>
      <c r="E16644" s="2"/>
    </row>
    <row r="16645" spans="2:5" x14ac:dyDescent="0.35">
      <c r="B16645" s="42"/>
      <c r="C16645" s="2"/>
      <c r="E16645" s="2"/>
    </row>
    <row r="16646" spans="2:5" x14ac:dyDescent="0.35">
      <c r="B16646" s="42"/>
      <c r="C16646" s="2"/>
      <c r="E16646" s="2"/>
    </row>
    <row r="16647" spans="2:5" x14ac:dyDescent="0.35">
      <c r="B16647" s="42"/>
      <c r="C16647" s="2"/>
      <c r="E16647" s="2"/>
    </row>
    <row r="16648" spans="2:5" x14ac:dyDescent="0.35">
      <c r="B16648" s="42"/>
      <c r="C16648" s="2"/>
      <c r="E16648" s="2"/>
    </row>
    <row r="16649" spans="2:5" x14ac:dyDescent="0.35">
      <c r="B16649" s="42"/>
      <c r="C16649" s="2"/>
      <c r="E16649" s="2"/>
    </row>
    <row r="16650" spans="2:5" x14ac:dyDescent="0.35">
      <c r="B16650" s="42"/>
      <c r="C16650" s="2"/>
      <c r="E16650" s="2"/>
    </row>
    <row r="16651" spans="2:5" x14ac:dyDescent="0.35">
      <c r="B16651" s="42"/>
      <c r="C16651" s="2"/>
      <c r="E16651" s="2"/>
    </row>
    <row r="16652" spans="2:5" x14ac:dyDescent="0.35">
      <c r="B16652" s="42"/>
      <c r="C16652" s="2"/>
      <c r="E16652" s="2"/>
    </row>
    <row r="16653" spans="2:5" x14ac:dyDescent="0.35">
      <c r="B16653" s="42"/>
      <c r="C16653" s="2"/>
      <c r="E16653" s="2"/>
    </row>
    <row r="16654" spans="2:5" x14ac:dyDescent="0.35">
      <c r="B16654" s="42"/>
      <c r="C16654" s="2"/>
      <c r="E16654" s="2"/>
    </row>
    <row r="16655" spans="2:5" x14ac:dyDescent="0.35">
      <c r="B16655" s="42"/>
      <c r="C16655" s="2"/>
      <c r="E16655" s="2"/>
    </row>
    <row r="16656" spans="2:5" x14ac:dyDescent="0.35">
      <c r="B16656" s="42"/>
      <c r="C16656" s="2"/>
      <c r="E16656" s="2"/>
    </row>
    <row r="16657" spans="2:5" x14ac:dyDescent="0.35">
      <c r="B16657" s="42"/>
      <c r="C16657" s="2"/>
      <c r="E16657" s="2"/>
    </row>
    <row r="16658" spans="2:5" x14ac:dyDescent="0.35">
      <c r="B16658" s="42"/>
      <c r="C16658" s="2"/>
      <c r="E16658" s="2"/>
    </row>
    <row r="16659" spans="2:5" x14ac:dyDescent="0.35">
      <c r="B16659" s="42"/>
      <c r="C16659" s="2"/>
      <c r="E16659" s="2"/>
    </row>
    <row r="16660" spans="2:5" x14ac:dyDescent="0.35">
      <c r="B16660" s="42"/>
      <c r="C16660" s="2"/>
      <c r="E16660" s="2"/>
    </row>
    <row r="16661" spans="2:5" x14ac:dyDescent="0.35">
      <c r="B16661" s="42"/>
      <c r="C16661" s="2"/>
      <c r="E16661" s="2"/>
    </row>
    <row r="16662" spans="2:5" x14ac:dyDescent="0.35">
      <c r="B16662" s="42"/>
      <c r="C16662" s="2"/>
      <c r="E16662" s="2"/>
    </row>
    <row r="16663" spans="2:5" x14ac:dyDescent="0.35">
      <c r="B16663" s="42"/>
      <c r="C16663" s="2"/>
      <c r="E16663" s="2"/>
    </row>
    <row r="16664" spans="2:5" x14ac:dyDescent="0.35">
      <c r="B16664" s="42"/>
      <c r="C16664" s="2"/>
      <c r="E16664" s="2"/>
    </row>
    <row r="16665" spans="2:5" x14ac:dyDescent="0.35">
      <c r="B16665" s="42"/>
      <c r="C16665" s="2"/>
      <c r="E16665" s="2"/>
    </row>
    <row r="16666" spans="2:5" x14ac:dyDescent="0.35">
      <c r="B16666" s="42"/>
      <c r="C16666" s="2"/>
      <c r="E16666" s="2"/>
    </row>
    <row r="16667" spans="2:5" x14ac:dyDescent="0.35">
      <c r="B16667" s="42"/>
      <c r="C16667" s="2"/>
      <c r="E16667" s="2"/>
    </row>
    <row r="16668" spans="2:5" x14ac:dyDescent="0.35">
      <c r="B16668" s="42"/>
      <c r="C16668" s="2"/>
      <c r="E16668" s="2"/>
    </row>
    <row r="16669" spans="2:5" x14ac:dyDescent="0.35">
      <c r="B16669" s="42"/>
      <c r="C16669" s="2"/>
      <c r="E16669" s="2"/>
    </row>
    <row r="16670" spans="2:5" x14ac:dyDescent="0.35">
      <c r="B16670" s="42"/>
      <c r="C16670" s="2"/>
      <c r="E16670" s="2"/>
    </row>
    <row r="16671" spans="2:5" x14ac:dyDescent="0.35">
      <c r="B16671" s="42"/>
      <c r="C16671" s="2"/>
      <c r="E16671" s="2"/>
    </row>
    <row r="16672" spans="2:5" x14ac:dyDescent="0.35">
      <c r="B16672" s="42"/>
      <c r="C16672" s="2"/>
      <c r="E16672" s="2"/>
    </row>
    <row r="16673" spans="2:5" x14ac:dyDescent="0.35">
      <c r="B16673" s="42"/>
      <c r="C16673" s="2"/>
      <c r="E16673" s="2"/>
    </row>
    <row r="16674" spans="2:5" x14ac:dyDescent="0.35">
      <c r="B16674" s="42"/>
      <c r="C16674" s="2"/>
      <c r="E16674" s="2"/>
    </row>
    <row r="16675" spans="2:5" x14ac:dyDescent="0.35">
      <c r="B16675" s="42"/>
      <c r="C16675" s="2"/>
      <c r="E16675" s="2"/>
    </row>
    <row r="16676" spans="2:5" x14ac:dyDescent="0.35">
      <c r="B16676" s="42"/>
      <c r="C16676" s="2"/>
      <c r="E16676" s="2"/>
    </row>
    <row r="16677" spans="2:5" x14ac:dyDescent="0.35">
      <c r="B16677" s="42"/>
      <c r="C16677" s="2"/>
      <c r="E16677" s="2"/>
    </row>
    <row r="16678" spans="2:5" x14ac:dyDescent="0.35">
      <c r="B16678" s="42"/>
      <c r="C16678" s="2"/>
      <c r="E16678" s="2"/>
    </row>
    <row r="16679" spans="2:5" x14ac:dyDescent="0.35">
      <c r="B16679" s="42"/>
      <c r="C16679" s="2"/>
      <c r="E16679" s="2"/>
    </row>
    <row r="16680" spans="2:5" x14ac:dyDescent="0.35">
      <c r="B16680" s="42"/>
      <c r="C16680" s="2"/>
      <c r="E16680" s="2"/>
    </row>
    <row r="16681" spans="2:5" x14ac:dyDescent="0.35">
      <c r="B16681" s="42"/>
      <c r="C16681" s="2"/>
      <c r="E16681" s="2"/>
    </row>
    <row r="16682" spans="2:5" x14ac:dyDescent="0.35">
      <c r="B16682" s="42"/>
      <c r="C16682" s="2"/>
      <c r="E16682" s="2"/>
    </row>
    <row r="16683" spans="2:5" x14ac:dyDescent="0.35">
      <c r="B16683" s="42"/>
      <c r="C16683" s="2"/>
      <c r="E16683" s="2"/>
    </row>
    <row r="16684" spans="2:5" x14ac:dyDescent="0.35">
      <c r="B16684" s="42"/>
      <c r="C16684" s="2"/>
      <c r="E16684" s="2"/>
    </row>
    <row r="16685" spans="2:5" x14ac:dyDescent="0.35">
      <c r="B16685" s="42"/>
      <c r="C16685" s="2"/>
      <c r="E16685" s="2"/>
    </row>
    <row r="16686" spans="2:5" x14ac:dyDescent="0.35">
      <c r="B16686" s="42"/>
      <c r="C16686" s="2"/>
      <c r="E16686" s="2"/>
    </row>
    <row r="16687" spans="2:5" x14ac:dyDescent="0.35">
      <c r="B16687" s="42"/>
      <c r="C16687" s="2"/>
      <c r="E16687" s="2"/>
    </row>
    <row r="16688" spans="2:5" x14ac:dyDescent="0.35">
      <c r="B16688" s="42"/>
      <c r="C16688" s="2"/>
      <c r="E16688" s="2"/>
    </row>
    <row r="16689" spans="2:5" x14ac:dyDescent="0.35">
      <c r="B16689" s="42"/>
      <c r="C16689" s="2"/>
      <c r="E16689" s="2"/>
    </row>
    <row r="16690" spans="2:5" x14ac:dyDescent="0.35">
      <c r="B16690" s="42"/>
      <c r="C16690" s="2"/>
      <c r="E16690" s="2"/>
    </row>
    <row r="16691" spans="2:5" x14ac:dyDescent="0.35">
      <c r="B16691" s="42"/>
      <c r="C16691" s="2"/>
      <c r="E16691" s="2"/>
    </row>
    <row r="16692" spans="2:5" x14ac:dyDescent="0.35">
      <c r="B16692" s="42"/>
      <c r="C16692" s="2"/>
      <c r="E16692" s="2"/>
    </row>
    <row r="16693" spans="2:5" x14ac:dyDescent="0.35">
      <c r="B16693" s="42"/>
      <c r="C16693" s="2"/>
      <c r="E16693" s="2"/>
    </row>
    <row r="16694" spans="2:5" x14ac:dyDescent="0.35">
      <c r="B16694" s="42"/>
      <c r="C16694" s="2"/>
      <c r="E16694" s="2"/>
    </row>
    <row r="16695" spans="2:5" x14ac:dyDescent="0.35">
      <c r="B16695" s="42"/>
      <c r="C16695" s="2"/>
      <c r="E16695" s="2"/>
    </row>
    <row r="16696" spans="2:5" x14ac:dyDescent="0.35">
      <c r="B16696" s="42"/>
      <c r="C16696" s="2"/>
      <c r="E16696" s="2"/>
    </row>
    <row r="16697" spans="2:5" x14ac:dyDescent="0.35">
      <c r="B16697" s="42"/>
      <c r="C16697" s="2"/>
      <c r="E16697" s="2"/>
    </row>
    <row r="16698" spans="2:5" x14ac:dyDescent="0.35">
      <c r="B16698" s="42"/>
      <c r="C16698" s="2"/>
      <c r="E16698" s="2"/>
    </row>
    <row r="16699" spans="2:5" x14ac:dyDescent="0.35">
      <c r="B16699" s="42"/>
      <c r="C16699" s="2"/>
      <c r="E16699" s="2"/>
    </row>
    <row r="16700" spans="2:5" x14ac:dyDescent="0.35">
      <c r="B16700" s="42"/>
      <c r="C16700" s="2"/>
      <c r="E16700" s="2"/>
    </row>
    <row r="16701" spans="2:5" x14ac:dyDescent="0.35">
      <c r="B16701" s="42"/>
      <c r="C16701" s="2"/>
      <c r="E16701" s="2"/>
    </row>
    <row r="16702" spans="2:5" x14ac:dyDescent="0.35">
      <c r="B16702" s="42"/>
      <c r="C16702" s="2"/>
      <c r="E16702" s="2"/>
    </row>
    <row r="16703" spans="2:5" x14ac:dyDescent="0.35">
      <c r="B16703" s="42"/>
      <c r="C16703" s="2"/>
      <c r="E16703" s="2"/>
    </row>
    <row r="16704" spans="2:5" x14ac:dyDescent="0.35">
      <c r="B16704" s="42"/>
      <c r="C16704" s="2"/>
      <c r="E16704" s="2"/>
    </row>
    <row r="16705" spans="2:5" x14ac:dyDescent="0.35">
      <c r="B16705" s="42"/>
      <c r="C16705" s="2"/>
      <c r="E16705" s="2"/>
    </row>
    <row r="16706" spans="2:5" x14ac:dyDescent="0.35">
      <c r="B16706" s="42"/>
      <c r="C16706" s="2"/>
      <c r="E16706" s="2"/>
    </row>
    <row r="16707" spans="2:5" x14ac:dyDescent="0.35">
      <c r="B16707" s="42"/>
      <c r="C16707" s="2"/>
      <c r="E16707" s="2"/>
    </row>
    <row r="16708" spans="2:5" x14ac:dyDescent="0.35">
      <c r="B16708" s="42"/>
      <c r="C16708" s="2"/>
      <c r="E16708" s="2"/>
    </row>
    <row r="16709" spans="2:5" x14ac:dyDescent="0.35">
      <c r="B16709" s="42"/>
      <c r="C16709" s="2"/>
      <c r="E16709" s="2"/>
    </row>
    <row r="16710" spans="2:5" x14ac:dyDescent="0.35">
      <c r="B16710" s="42"/>
      <c r="C16710" s="2"/>
      <c r="E16710" s="2"/>
    </row>
    <row r="16711" spans="2:5" x14ac:dyDescent="0.35">
      <c r="B16711" s="42"/>
      <c r="C16711" s="2"/>
      <c r="E16711" s="2"/>
    </row>
    <row r="16712" spans="2:5" x14ac:dyDescent="0.35">
      <c r="B16712" s="42"/>
      <c r="C16712" s="2"/>
      <c r="E16712" s="2"/>
    </row>
    <row r="16713" spans="2:5" x14ac:dyDescent="0.35">
      <c r="B16713" s="42"/>
      <c r="C16713" s="2"/>
      <c r="E16713" s="2"/>
    </row>
    <row r="16714" spans="2:5" x14ac:dyDescent="0.35">
      <c r="B16714" s="42"/>
      <c r="C16714" s="2"/>
      <c r="E16714" s="2"/>
    </row>
    <row r="16715" spans="2:5" x14ac:dyDescent="0.35">
      <c r="B16715" s="42"/>
      <c r="C16715" s="2"/>
      <c r="E16715" s="2"/>
    </row>
    <row r="16716" spans="2:5" x14ac:dyDescent="0.35">
      <c r="B16716" s="42"/>
      <c r="C16716" s="2"/>
      <c r="E16716" s="2"/>
    </row>
    <row r="16717" spans="2:5" x14ac:dyDescent="0.35">
      <c r="B16717" s="42"/>
      <c r="C16717" s="2"/>
      <c r="E16717" s="2"/>
    </row>
    <row r="16718" spans="2:5" x14ac:dyDescent="0.35">
      <c r="B16718" s="42"/>
      <c r="C16718" s="2"/>
      <c r="E16718" s="2"/>
    </row>
    <row r="16719" spans="2:5" x14ac:dyDescent="0.35">
      <c r="B16719" s="42"/>
      <c r="C16719" s="2"/>
      <c r="E16719" s="2"/>
    </row>
    <row r="16720" spans="2:5" x14ac:dyDescent="0.35">
      <c r="B16720" s="42"/>
      <c r="C16720" s="2"/>
      <c r="E16720" s="2"/>
    </row>
    <row r="16721" spans="2:5" x14ac:dyDescent="0.35">
      <c r="B16721" s="42"/>
      <c r="C16721" s="2"/>
      <c r="E16721" s="2"/>
    </row>
    <row r="16722" spans="2:5" x14ac:dyDescent="0.35">
      <c r="B16722" s="42"/>
      <c r="C16722" s="2"/>
      <c r="E16722" s="2"/>
    </row>
    <row r="16723" spans="2:5" x14ac:dyDescent="0.35">
      <c r="B16723" s="42"/>
      <c r="C16723" s="2"/>
      <c r="E16723" s="2"/>
    </row>
    <row r="16724" spans="2:5" x14ac:dyDescent="0.35">
      <c r="B16724" s="42"/>
      <c r="C16724" s="2"/>
      <c r="E16724" s="2"/>
    </row>
    <row r="16725" spans="2:5" x14ac:dyDescent="0.35">
      <c r="B16725" s="42"/>
      <c r="C16725" s="2"/>
      <c r="E16725" s="2"/>
    </row>
    <row r="16726" spans="2:5" x14ac:dyDescent="0.35">
      <c r="B16726" s="42"/>
      <c r="C16726" s="2"/>
      <c r="E16726" s="2"/>
    </row>
    <row r="16727" spans="2:5" x14ac:dyDescent="0.35">
      <c r="B16727" s="42"/>
      <c r="C16727" s="2"/>
      <c r="E16727" s="2"/>
    </row>
    <row r="16728" spans="2:5" x14ac:dyDescent="0.35">
      <c r="B16728" s="42"/>
      <c r="C16728" s="2"/>
      <c r="E16728" s="2"/>
    </row>
    <row r="16729" spans="2:5" x14ac:dyDescent="0.35">
      <c r="B16729" s="42"/>
      <c r="C16729" s="2"/>
      <c r="E16729" s="2"/>
    </row>
    <row r="16730" spans="2:5" x14ac:dyDescent="0.35">
      <c r="B16730" s="42"/>
      <c r="C16730" s="2"/>
      <c r="E16730" s="2"/>
    </row>
    <row r="16731" spans="2:5" x14ac:dyDescent="0.35">
      <c r="B16731" s="42"/>
      <c r="C16731" s="2"/>
      <c r="E16731" s="2"/>
    </row>
    <row r="16732" spans="2:5" x14ac:dyDescent="0.35">
      <c r="B16732" s="42"/>
      <c r="C16732" s="2"/>
      <c r="E16732" s="2"/>
    </row>
    <row r="16733" spans="2:5" x14ac:dyDescent="0.35">
      <c r="B16733" s="42"/>
      <c r="C16733" s="2"/>
      <c r="E16733" s="2"/>
    </row>
    <row r="16734" spans="2:5" x14ac:dyDescent="0.35">
      <c r="B16734" s="42"/>
      <c r="C16734" s="2"/>
      <c r="E16734" s="2"/>
    </row>
    <row r="16735" spans="2:5" x14ac:dyDescent="0.35">
      <c r="B16735" s="42"/>
      <c r="C16735" s="2"/>
      <c r="E16735" s="2"/>
    </row>
    <row r="16736" spans="2:5" x14ac:dyDescent="0.35">
      <c r="B16736" s="42"/>
      <c r="C16736" s="2"/>
      <c r="E16736" s="2"/>
    </row>
    <row r="16737" spans="2:5" x14ac:dyDescent="0.35">
      <c r="B16737" s="42"/>
      <c r="C16737" s="2"/>
      <c r="E16737" s="2"/>
    </row>
    <row r="16738" spans="2:5" x14ac:dyDescent="0.35">
      <c r="B16738" s="42"/>
      <c r="C16738" s="2"/>
      <c r="E16738" s="2"/>
    </row>
    <row r="16739" spans="2:5" x14ac:dyDescent="0.35">
      <c r="B16739" s="42"/>
      <c r="C16739" s="2"/>
      <c r="E16739" s="2"/>
    </row>
    <row r="16740" spans="2:5" x14ac:dyDescent="0.35">
      <c r="B16740" s="42"/>
      <c r="C16740" s="2"/>
      <c r="E16740" s="2"/>
    </row>
    <row r="16741" spans="2:5" x14ac:dyDescent="0.35">
      <c r="B16741" s="42"/>
      <c r="C16741" s="2"/>
      <c r="E16741" s="2"/>
    </row>
    <row r="16742" spans="2:5" x14ac:dyDescent="0.35">
      <c r="B16742" s="42"/>
      <c r="C16742" s="2"/>
      <c r="E16742" s="2"/>
    </row>
    <row r="16743" spans="2:5" x14ac:dyDescent="0.35">
      <c r="B16743" s="42"/>
      <c r="C16743" s="2"/>
      <c r="E16743" s="2"/>
    </row>
    <row r="16744" spans="2:5" x14ac:dyDescent="0.35">
      <c r="B16744" s="42"/>
      <c r="C16744" s="2"/>
      <c r="E16744" s="2"/>
    </row>
    <row r="16745" spans="2:5" x14ac:dyDescent="0.35">
      <c r="B16745" s="42"/>
      <c r="C16745" s="2"/>
      <c r="E16745" s="2"/>
    </row>
    <row r="16746" spans="2:5" x14ac:dyDescent="0.35">
      <c r="B16746" s="42"/>
      <c r="C16746" s="2"/>
      <c r="E16746" s="2"/>
    </row>
    <row r="16747" spans="2:5" x14ac:dyDescent="0.35">
      <c r="B16747" s="42"/>
      <c r="C16747" s="2"/>
      <c r="E16747" s="2"/>
    </row>
    <row r="16748" spans="2:5" x14ac:dyDescent="0.35">
      <c r="B16748" s="42"/>
      <c r="C16748" s="2"/>
      <c r="E16748" s="2"/>
    </row>
    <row r="16749" spans="2:5" x14ac:dyDescent="0.35">
      <c r="B16749" s="42"/>
      <c r="C16749" s="2"/>
      <c r="E16749" s="2"/>
    </row>
    <row r="16750" spans="2:5" x14ac:dyDescent="0.35">
      <c r="B16750" s="42"/>
      <c r="C16750" s="2"/>
      <c r="E16750" s="2"/>
    </row>
    <row r="16751" spans="2:5" x14ac:dyDescent="0.35">
      <c r="B16751" s="42"/>
      <c r="C16751" s="2"/>
      <c r="E16751" s="2"/>
    </row>
    <row r="16752" spans="2:5" x14ac:dyDescent="0.35">
      <c r="B16752" s="42"/>
      <c r="C16752" s="2"/>
      <c r="E16752" s="2"/>
    </row>
    <row r="16753" spans="2:5" x14ac:dyDescent="0.35">
      <c r="B16753" s="42"/>
      <c r="C16753" s="2"/>
      <c r="E16753" s="2"/>
    </row>
    <row r="16754" spans="2:5" x14ac:dyDescent="0.35">
      <c r="B16754" s="42"/>
      <c r="C16754" s="2"/>
      <c r="E16754" s="2"/>
    </row>
    <row r="16755" spans="2:5" x14ac:dyDescent="0.35">
      <c r="B16755" s="42"/>
      <c r="C16755" s="2"/>
      <c r="E16755" s="2"/>
    </row>
    <row r="16756" spans="2:5" x14ac:dyDescent="0.35">
      <c r="B16756" s="42"/>
      <c r="C16756" s="2"/>
      <c r="E16756" s="2"/>
    </row>
    <row r="16757" spans="2:5" x14ac:dyDescent="0.35">
      <c r="B16757" s="42"/>
      <c r="C16757" s="2"/>
      <c r="E16757" s="2"/>
    </row>
    <row r="16758" spans="2:5" x14ac:dyDescent="0.35">
      <c r="B16758" s="42"/>
      <c r="C16758" s="2"/>
      <c r="E16758" s="2"/>
    </row>
    <row r="16759" spans="2:5" x14ac:dyDescent="0.35">
      <c r="B16759" s="42"/>
      <c r="C16759" s="2"/>
      <c r="E16759" s="2"/>
    </row>
    <row r="16760" spans="2:5" x14ac:dyDescent="0.35">
      <c r="B16760" s="42"/>
      <c r="C16760" s="2"/>
      <c r="E16760" s="2"/>
    </row>
    <row r="16761" spans="2:5" x14ac:dyDescent="0.35">
      <c r="B16761" s="42"/>
      <c r="C16761" s="2"/>
      <c r="E16761" s="2"/>
    </row>
    <row r="16762" spans="2:5" x14ac:dyDescent="0.35">
      <c r="B16762" s="42"/>
      <c r="C16762" s="2"/>
      <c r="E16762" s="2"/>
    </row>
    <row r="16763" spans="2:5" x14ac:dyDescent="0.35">
      <c r="B16763" s="42"/>
      <c r="C16763" s="2"/>
      <c r="E16763" s="2"/>
    </row>
    <row r="16764" spans="2:5" x14ac:dyDescent="0.35">
      <c r="B16764" s="42"/>
      <c r="C16764" s="2"/>
      <c r="E16764" s="2"/>
    </row>
    <row r="16765" spans="2:5" x14ac:dyDescent="0.35">
      <c r="B16765" s="42"/>
      <c r="C16765" s="2"/>
      <c r="E16765" s="2"/>
    </row>
    <row r="16766" spans="2:5" x14ac:dyDescent="0.35">
      <c r="B16766" s="42"/>
      <c r="C16766" s="2"/>
      <c r="E16766" s="2"/>
    </row>
    <row r="16767" spans="2:5" x14ac:dyDescent="0.35">
      <c r="B16767" s="42"/>
      <c r="C16767" s="2"/>
      <c r="E16767" s="2"/>
    </row>
    <row r="16768" spans="2:5" x14ac:dyDescent="0.35">
      <c r="B16768" s="42"/>
      <c r="C16768" s="2"/>
      <c r="E16768" s="2"/>
    </row>
    <row r="16769" spans="2:5" x14ac:dyDescent="0.35">
      <c r="B16769" s="42"/>
      <c r="C16769" s="2"/>
      <c r="E16769" s="2"/>
    </row>
    <row r="16770" spans="2:5" x14ac:dyDescent="0.35">
      <c r="B16770" s="42"/>
      <c r="C16770" s="2"/>
      <c r="E16770" s="2"/>
    </row>
    <row r="16771" spans="2:5" x14ac:dyDescent="0.35">
      <c r="B16771" s="42"/>
      <c r="C16771" s="2"/>
      <c r="E16771" s="2"/>
    </row>
    <row r="16772" spans="2:5" x14ac:dyDescent="0.35">
      <c r="B16772" s="42"/>
      <c r="C16772" s="2"/>
      <c r="E16772" s="2"/>
    </row>
    <row r="16773" spans="2:5" x14ac:dyDescent="0.35">
      <c r="B16773" s="42"/>
      <c r="C16773" s="2"/>
      <c r="E16773" s="2"/>
    </row>
    <row r="16774" spans="2:5" x14ac:dyDescent="0.35">
      <c r="B16774" s="42"/>
      <c r="C16774" s="2"/>
      <c r="E16774" s="2"/>
    </row>
    <row r="16775" spans="2:5" x14ac:dyDescent="0.35">
      <c r="B16775" s="42"/>
      <c r="C16775" s="2"/>
      <c r="E16775" s="2"/>
    </row>
    <row r="16776" spans="2:5" x14ac:dyDescent="0.35">
      <c r="B16776" s="42"/>
      <c r="C16776" s="2"/>
      <c r="E16776" s="2"/>
    </row>
    <row r="16777" spans="2:5" x14ac:dyDescent="0.35">
      <c r="B16777" s="42"/>
      <c r="C16777" s="2"/>
      <c r="E16777" s="2"/>
    </row>
    <row r="16778" spans="2:5" x14ac:dyDescent="0.35">
      <c r="B16778" s="42"/>
      <c r="C16778" s="2"/>
      <c r="E16778" s="2"/>
    </row>
    <row r="16779" spans="2:5" x14ac:dyDescent="0.35">
      <c r="B16779" s="42"/>
      <c r="C16779" s="2"/>
      <c r="E16779" s="2"/>
    </row>
    <row r="16780" spans="2:5" x14ac:dyDescent="0.35">
      <c r="B16780" s="42"/>
      <c r="C16780" s="2"/>
      <c r="E16780" s="2"/>
    </row>
    <row r="16781" spans="2:5" x14ac:dyDescent="0.35">
      <c r="B16781" s="42"/>
      <c r="C16781" s="2"/>
      <c r="E16781" s="2"/>
    </row>
    <row r="16782" spans="2:5" x14ac:dyDescent="0.35">
      <c r="B16782" s="42"/>
      <c r="C16782" s="2"/>
      <c r="E16782" s="2"/>
    </row>
    <row r="16783" spans="2:5" x14ac:dyDescent="0.35">
      <c r="B16783" s="42"/>
      <c r="C16783" s="2"/>
      <c r="E16783" s="2"/>
    </row>
    <row r="16784" spans="2:5" x14ac:dyDescent="0.35">
      <c r="B16784" s="42"/>
      <c r="C16784" s="2"/>
      <c r="E16784" s="2"/>
    </row>
    <row r="16785" spans="2:5" x14ac:dyDescent="0.35">
      <c r="B16785" s="42"/>
      <c r="C16785" s="2"/>
      <c r="E16785" s="2"/>
    </row>
    <row r="16786" spans="2:5" x14ac:dyDescent="0.35">
      <c r="B16786" s="42"/>
      <c r="C16786" s="2"/>
      <c r="E16786" s="2"/>
    </row>
    <row r="16787" spans="2:5" x14ac:dyDescent="0.35">
      <c r="B16787" s="42"/>
      <c r="C16787" s="2"/>
      <c r="E16787" s="2"/>
    </row>
    <row r="16788" spans="2:5" x14ac:dyDescent="0.35">
      <c r="B16788" s="42"/>
      <c r="C16788" s="2"/>
      <c r="E16788" s="2"/>
    </row>
    <row r="16789" spans="2:5" x14ac:dyDescent="0.35">
      <c r="B16789" s="42"/>
      <c r="C16789" s="2"/>
      <c r="E16789" s="2"/>
    </row>
    <row r="16790" spans="2:5" x14ac:dyDescent="0.35">
      <c r="B16790" s="42"/>
      <c r="C16790" s="2"/>
      <c r="E16790" s="2"/>
    </row>
    <row r="16791" spans="2:5" x14ac:dyDescent="0.35">
      <c r="B16791" s="42"/>
      <c r="C16791" s="2"/>
      <c r="E16791" s="2"/>
    </row>
    <row r="16792" spans="2:5" x14ac:dyDescent="0.35">
      <c r="B16792" s="42"/>
      <c r="C16792" s="2"/>
      <c r="E16792" s="2"/>
    </row>
    <row r="16793" spans="2:5" x14ac:dyDescent="0.35">
      <c r="B16793" s="42"/>
      <c r="C16793" s="2"/>
      <c r="E16793" s="2"/>
    </row>
    <row r="16794" spans="2:5" x14ac:dyDescent="0.35">
      <c r="B16794" s="42"/>
      <c r="C16794" s="2"/>
      <c r="E16794" s="2"/>
    </row>
    <row r="16795" spans="2:5" x14ac:dyDescent="0.35">
      <c r="B16795" s="42"/>
      <c r="C16795" s="2"/>
      <c r="E16795" s="2"/>
    </row>
    <row r="16796" spans="2:5" x14ac:dyDescent="0.35">
      <c r="B16796" s="42"/>
      <c r="C16796" s="2"/>
      <c r="E16796" s="2"/>
    </row>
    <row r="16797" spans="2:5" x14ac:dyDescent="0.35">
      <c r="B16797" s="42"/>
      <c r="C16797" s="2"/>
      <c r="E16797" s="2"/>
    </row>
    <row r="16798" spans="2:5" x14ac:dyDescent="0.35">
      <c r="B16798" s="42"/>
      <c r="C16798" s="2"/>
      <c r="E16798" s="2"/>
    </row>
    <row r="16799" spans="2:5" x14ac:dyDescent="0.35">
      <c r="B16799" s="42"/>
      <c r="C16799" s="2"/>
      <c r="E16799" s="2"/>
    </row>
    <row r="16800" spans="2:5" x14ac:dyDescent="0.35">
      <c r="B16800" s="42"/>
      <c r="C16800" s="2"/>
      <c r="E16800" s="2"/>
    </row>
    <row r="16801" spans="2:5" x14ac:dyDescent="0.35">
      <c r="B16801" s="42"/>
      <c r="C16801" s="2"/>
      <c r="E16801" s="2"/>
    </row>
    <row r="16802" spans="2:5" x14ac:dyDescent="0.35">
      <c r="B16802" s="42"/>
      <c r="C16802" s="2"/>
      <c r="E16802" s="2"/>
    </row>
    <row r="16803" spans="2:5" x14ac:dyDescent="0.35">
      <c r="B16803" s="42"/>
      <c r="C16803" s="2"/>
      <c r="E16803" s="2"/>
    </row>
    <row r="16804" spans="2:5" x14ac:dyDescent="0.35">
      <c r="B16804" s="42"/>
      <c r="C16804" s="2"/>
      <c r="E16804" s="2"/>
    </row>
    <row r="16805" spans="2:5" x14ac:dyDescent="0.35">
      <c r="B16805" s="42"/>
      <c r="C16805" s="2"/>
      <c r="E16805" s="2"/>
    </row>
    <row r="16806" spans="2:5" x14ac:dyDescent="0.35">
      <c r="B16806" s="42"/>
      <c r="C16806" s="2"/>
      <c r="E16806" s="2"/>
    </row>
    <row r="16807" spans="2:5" x14ac:dyDescent="0.35">
      <c r="B16807" s="42"/>
      <c r="C16807" s="2"/>
      <c r="E16807" s="2"/>
    </row>
    <row r="16808" spans="2:5" x14ac:dyDescent="0.35">
      <c r="B16808" s="42"/>
      <c r="C16808" s="2"/>
      <c r="E16808" s="2"/>
    </row>
    <row r="16809" spans="2:5" x14ac:dyDescent="0.35">
      <c r="B16809" s="42"/>
      <c r="C16809" s="2"/>
      <c r="E16809" s="2"/>
    </row>
    <row r="16810" spans="2:5" x14ac:dyDescent="0.35">
      <c r="B16810" s="42"/>
      <c r="C16810" s="2"/>
      <c r="E16810" s="2"/>
    </row>
    <row r="16811" spans="2:5" x14ac:dyDescent="0.35">
      <c r="B16811" s="42"/>
      <c r="C16811" s="2"/>
      <c r="E16811" s="2"/>
    </row>
    <row r="16812" spans="2:5" x14ac:dyDescent="0.35">
      <c r="B16812" s="42"/>
      <c r="C16812" s="2"/>
      <c r="E16812" s="2"/>
    </row>
    <row r="16813" spans="2:5" x14ac:dyDescent="0.35">
      <c r="B16813" s="42"/>
      <c r="C16813" s="2"/>
      <c r="E16813" s="2"/>
    </row>
    <row r="16814" spans="2:5" x14ac:dyDescent="0.35">
      <c r="B16814" s="42"/>
      <c r="C16814" s="2"/>
      <c r="E16814" s="2"/>
    </row>
    <row r="16815" spans="2:5" x14ac:dyDescent="0.35">
      <c r="B16815" s="42"/>
      <c r="C16815" s="2"/>
      <c r="E16815" s="2"/>
    </row>
    <row r="16816" spans="2:5" x14ac:dyDescent="0.35">
      <c r="B16816" s="42"/>
      <c r="C16816" s="2"/>
      <c r="E16816" s="2"/>
    </row>
    <row r="16817" spans="2:5" x14ac:dyDescent="0.35">
      <c r="B16817" s="42"/>
      <c r="C16817" s="2"/>
      <c r="E16817" s="2"/>
    </row>
    <row r="16818" spans="2:5" x14ac:dyDescent="0.35">
      <c r="B16818" s="42"/>
      <c r="C16818" s="2"/>
      <c r="E16818" s="2"/>
    </row>
    <row r="16819" spans="2:5" x14ac:dyDescent="0.35">
      <c r="B16819" s="42"/>
      <c r="C16819" s="2"/>
      <c r="E16819" s="2"/>
    </row>
    <row r="16820" spans="2:5" x14ac:dyDescent="0.35">
      <c r="B16820" s="42"/>
      <c r="C16820" s="2"/>
      <c r="E16820" s="2"/>
    </row>
    <row r="16821" spans="2:5" x14ac:dyDescent="0.35">
      <c r="B16821" s="42"/>
      <c r="C16821" s="2"/>
      <c r="E16821" s="2"/>
    </row>
    <row r="16822" spans="2:5" x14ac:dyDescent="0.35">
      <c r="B16822" s="42"/>
      <c r="C16822" s="2"/>
      <c r="E16822" s="2"/>
    </row>
    <row r="16823" spans="2:5" x14ac:dyDescent="0.35">
      <c r="B16823" s="42"/>
      <c r="C16823" s="2"/>
      <c r="E16823" s="2"/>
    </row>
    <row r="16824" spans="2:5" x14ac:dyDescent="0.35">
      <c r="B16824" s="42"/>
      <c r="C16824" s="2"/>
      <c r="E16824" s="2"/>
    </row>
    <row r="16825" spans="2:5" x14ac:dyDescent="0.35">
      <c r="B16825" s="42"/>
      <c r="C16825" s="2"/>
      <c r="E16825" s="2"/>
    </row>
    <row r="16826" spans="2:5" x14ac:dyDescent="0.35">
      <c r="B16826" s="42"/>
      <c r="C16826" s="2"/>
      <c r="E16826" s="2"/>
    </row>
    <row r="16827" spans="2:5" x14ac:dyDescent="0.35">
      <c r="B16827" s="42"/>
      <c r="C16827" s="2"/>
      <c r="E16827" s="2"/>
    </row>
    <row r="16828" spans="2:5" x14ac:dyDescent="0.35">
      <c r="B16828" s="42"/>
      <c r="C16828" s="2"/>
      <c r="E16828" s="2"/>
    </row>
    <row r="16829" spans="2:5" x14ac:dyDescent="0.35">
      <c r="B16829" s="42"/>
      <c r="C16829" s="2"/>
      <c r="E16829" s="2"/>
    </row>
    <row r="16830" spans="2:5" x14ac:dyDescent="0.35">
      <c r="B16830" s="42"/>
      <c r="C16830" s="2"/>
      <c r="E16830" s="2"/>
    </row>
    <row r="16831" spans="2:5" x14ac:dyDescent="0.35">
      <c r="B16831" s="42"/>
      <c r="C16831" s="2"/>
      <c r="E16831" s="2"/>
    </row>
    <row r="16832" spans="2:5" x14ac:dyDescent="0.35">
      <c r="B16832" s="42"/>
      <c r="C16832" s="2"/>
      <c r="E16832" s="2"/>
    </row>
    <row r="16833" spans="2:5" x14ac:dyDescent="0.35">
      <c r="B16833" s="42"/>
      <c r="C16833" s="2"/>
      <c r="E16833" s="2"/>
    </row>
    <row r="16834" spans="2:5" x14ac:dyDescent="0.35">
      <c r="B16834" s="42"/>
      <c r="C16834" s="2"/>
      <c r="E16834" s="2"/>
    </row>
    <row r="16835" spans="2:5" x14ac:dyDescent="0.35">
      <c r="B16835" s="42"/>
      <c r="C16835" s="2"/>
      <c r="E16835" s="2"/>
    </row>
    <row r="16836" spans="2:5" x14ac:dyDescent="0.35">
      <c r="B16836" s="42"/>
      <c r="C16836" s="2"/>
      <c r="E16836" s="2"/>
    </row>
    <row r="16837" spans="2:5" x14ac:dyDescent="0.35">
      <c r="B16837" s="42"/>
      <c r="C16837" s="2"/>
      <c r="E16837" s="2"/>
    </row>
    <row r="16838" spans="2:5" x14ac:dyDescent="0.35">
      <c r="B16838" s="42"/>
      <c r="C16838" s="2"/>
      <c r="E16838" s="2"/>
    </row>
    <row r="16839" spans="2:5" x14ac:dyDescent="0.35">
      <c r="B16839" s="42"/>
      <c r="C16839" s="2"/>
      <c r="E16839" s="2"/>
    </row>
    <row r="16840" spans="2:5" x14ac:dyDescent="0.35">
      <c r="B16840" s="42"/>
      <c r="C16840" s="2"/>
      <c r="E16840" s="2"/>
    </row>
    <row r="16841" spans="2:5" x14ac:dyDescent="0.35">
      <c r="B16841" s="42"/>
      <c r="C16841" s="2"/>
      <c r="E16841" s="2"/>
    </row>
    <row r="16842" spans="2:5" x14ac:dyDescent="0.35">
      <c r="B16842" s="42"/>
      <c r="C16842" s="2"/>
      <c r="E16842" s="2"/>
    </row>
    <row r="16843" spans="2:5" x14ac:dyDescent="0.35">
      <c r="B16843" s="42"/>
      <c r="C16843" s="2"/>
      <c r="E16843" s="2"/>
    </row>
    <row r="16844" spans="2:5" x14ac:dyDescent="0.35">
      <c r="B16844" s="42"/>
      <c r="C16844" s="2"/>
      <c r="E16844" s="2"/>
    </row>
    <row r="16845" spans="2:5" x14ac:dyDescent="0.35">
      <c r="B16845" s="42"/>
      <c r="C16845" s="2"/>
      <c r="E16845" s="2"/>
    </row>
    <row r="16846" spans="2:5" x14ac:dyDescent="0.35">
      <c r="B16846" s="42"/>
      <c r="C16846" s="2"/>
      <c r="E16846" s="2"/>
    </row>
    <row r="16847" spans="2:5" x14ac:dyDescent="0.35">
      <c r="B16847" s="42"/>
      <c r="C16847" s="2"/>
      <c r="E16847" s="2"/>
    </row>
    <row r="16848" spans="2:5" x14ac:dyDescent="0.35">
      <c r="B16848" s="42"/>
      <c r="C16848" s="2"/>
      <c r="E16848" s="2"/>
    </row>
    <row r="16849" spans="2:5" x14ac:dyDescent="0.35">
      <c r="B16849" s="42"/>
      <c r="C16849" s="2"/>
      <c r="E16849" s="2"/>
    </row>
    <row r="16850" spans="2:5" x14ac:dyDescent="0.35">
      <c r="B16850" s="42"/>
      <c r="C16850" s="2"/>
      <c r="E16850" s="2"/>
    </row>
    <row r="16851" spans="2:5" x14ac:dyDescent="0.35">
      <c r="B16851" s="42"/>
      <c r="C16851" s="2"/>
      <c r="E16851" s="2"/>
    </row>
    <row r="16852" spans="2:5" x14ac:dyDescent="0.35">
      <c r="B16852" s="42"/>
      <c r="C16852" s="2"/>
      <c r="E16852" s="2"/>
    </row>
    <row r="16853" spans="2:5" x14ac:dyDescent="0.35">
      <c r="B16853" s="42"/>
      <c r="C16853" s="2"/>
      <c r="E16853" s="2"/>
    </row>
    <row r="16854" spans="2:5" x14ac:dyDescent="0.35">
      <c r="B16854" s="42"/>
      <c r="C16854" s="2"/>
      <c r="E16854" s="2"/>
    </row>
    <row r="16855" spans="2:5" x14ac:dyDescent="0.35">
      <c r="B16855" s="42"/>
      <c r="C16855" s="2"/>
      <c r="E16855" s="2"/>
    </row>
    <row r="16856" spans="2:5" x14ac:dyDescent="0.35">
      <c r="B16856" s="42"/>
      <c r="C16856" s="2"/>
      <c r="E16856" s="2"/>
    </row>
    <row r="16857" spans="2:5" x14ac:dyDescent="0.35">
      <c r="B16857" s="42"/>
      <c r="C16857" s="2"/>
      <c r="E16857" s="2"/>
    </row>
    <row r="16858" spans="2:5" x14ac:dyDescent="0.35">
      <c r="B16858" s="42"/>
      <c r="C16858" s="2"/>
      <c r="E16858" s="2"/>
    </row>
    <row r="16859" spans="2:5" x14ac:dyDescent="0.35">
      <c r="B16859" s="42"/>
      <c r="C16859" s="2"/>
      <c r="E16859" s="2"/>
    </row>
    <row r="16860" spans="2:5" x14ac:dyDescent="0.35">
      <c r="B16860" s="42"/>
      <c r="C16860" s="2"/>
      <c r="E16860" s="2"/>
    </row>
    <row r="16861" spans="2:5" x14ac:dyDescent="0.35">
      <c r="B16861" s="42"/>
      <c r="C16861" s="2"/>
      <c r="E16861" s="2"/>
    </row>
    <row r="16862" spans="2:5" x14ac:dyDescent="0.35">
      <c r="B16862" s="42"/>
      <c r="C16862" s="2"/>
      <c r="E16862" s="2"/>
    </row>
    <row r="16863" spans="2:5" x14ac:dyDescent="0.35">
      <c r="B16863" s="42"/>
      <c r="C16863" s="2"/>
      <c r="E16863" s="2"/>
    </row>
    <row r="16864" spans="2:5" x14ac:dyDescent="0.35">
      <c r="B16864" s="42"/>
      <c r="C16864" s="2"/>
      <c r="E16864" s="2"/>
    </row>
    <row r="16865" spans="2:5" x14ac:dyDescent="0.35">
      <c r="B16865" s="42"/>
      <c r="C16865" s="2"/>
      <c r="E16865" s="2"/>
    </row>
    <row r="16866" spans="2:5" x14ac:dyDescent="0.35">
      <c r="B16866" s="42"/>
      <c r="C16866" s="2"/>
      <c r="E16866" s="2"/>
    </row>
    <row r="16867" spans="2:5" x14ac:dyDescent="0.35">
      <c r="B16867" s="42"/>
      <c r="C16867" s="2"/>
      <c r="E16867" s="2"/>
    </row>
    <row r="16868" spans="2:5" x14ac:dyDescent="0.35">
      <c r="B16868" s="42"/>
      <c r="C16868" s="2"/>
      <c r="E16868" s="2"/>
    </row>
    <row r="16869" spans="2:5" x14ac:dyDescent="0.35">
      <c r="B16869" s="42"/>
      <c r="C16869" s="2"/>
      <c r="E16869" s="2"/>
    </row>
    <row r="16870" spans="2:5" x14ac:dyDescent="0.35">
      <c r="B16870" s="42"/>
      <c r="C16870" s="2"/>
      <c r="E16870" s="2"/>
    </row>
    <row r="16871" spans="2:5" x14ac:dyDescent="0.35">
      <c r="B16871" s="42"/>
      <c r="C16871" s="2"/>
      <c r="E16871" s="2"/>
    </row>
    <row r="16872" spans="2:5" x14ac:dyDescent="0.35">
      <c r="B16872" s="42"/>
      <c r="C16872" s="2"/>
      <c r="E16872" s="2"/>
    </row>
    <row r="16873" spans="2:5" x14ac:dyDescent="0.35">
      <c r="B16873" s="42"/>
      <c r="C16873" s="2"/>
      <c r="E16873" s="2"/>
    </row>
    <row r="16874" spans="2:5" x14ac:dyDescent="0.35">
      <c r="B16874" s="42"/>
      <c r="C16874" s="2"/>
      <c r="E16874" s="2"/>
    </row>
    <row r="16875" spans="2:5" x14ac:dyDescent="0.35">
      <c r="B16875" s="42"/>
      <c r="C16875" s="2"/>
      <c r="E16875" s="2"/>
    </row>
    <row r="16876" spans="2:5" x14ac:dyDescent="0.35">
      <c r="B16876" s="42"/>
      <c r="C16876" s="2"/>
      <c r="E16876" s="2"/>
    </row>
    <row r="16877" spans="2:5" x14ac:dyDescent="0.35">
      <c r="B16877" s="42"/>
      <c r="C16877" s="2"/>
      <c r="E16877" s="2"/>
    </row>
    <row r="16878" spans="2:5" x14ac:dyDescent="0.35">
      <c r="B16878" s="42"/>
      <c r="C16878" s="2"/>
      <c r="E16878" s="2"/>
    </row>
    <row r="16879" spans="2:5" x14ac:dyDescent="0.35">
      <c r="B16879" s="42"/>
      <c r="C16879" s="2"/>
      <c r="E16879" s="2"/>
    </row>
    <row r="16880" spans="2:5" x14ac:dyDescent="0.35">
      <c r="B16880" s="42"/>
      <c r="C16880" s="2"/>
      <c r="E16880" s="2"/>
    </row>
    <row r="16881" spans="2:5" x14ac:dyDescent="0.35">
      <c r="B16881" s="42"/>
      <c r="C16881" s="2"/>
      <c r="E16881" s="2"/>
    </row>
    <row r="16882" spans="2:5" x14ac:dyDescent="0.35">
      <c r="B16882" s="42"/>
      <c r="C16882" s="2"/>
      <c r="E16882" s="2"/>
    </row>
    <row r="16883" spans="2:5" x14ac:dyDescent="0.35">
      <c r="B16883" s="42"/>
      <c r="C16883" s="2"/>
      <c r="E16883" s="2"/>
    </row>
    <row r="16884" spans="2:5" x14ac:dyDescent="0.35">
      <c r="B16884" s="42"/>
      <c r="C16884" s="2"/>
      <c r="E16884" s="2"/>
    </row>
    <row r="16885" spans="2:5" x14ac:dyDescent="0.35">
      <c r="B16885" s="42"/>
      <c r="C16885" s="2"/>
      <c r="E16885" s="2"/>
    </row>
    <row r="16886" spans="2:5" x14ac:dyDescent="0.35">
      <c r="B16886" s="42"/>
      <c r="C16886" s="2"/>
      <c r="E16886" s="2"/>
    </row>
    <row r="16887" spans="2:5" x14ac:dyDescent="0.35">
      <c r="B16887" s="42"/>
      <c r="C16887" s="2"/>
      <c r="E16887" s="2"/>
    </row>
    <row r="16888" spans="2:5" x14ac:dyDescent="0.35">
      <c r="B16888" s="42"/>
      <c r="C16888" s="2"/>
      <c r="E16888" s="2"/>
    </row>
    <row r="16889" spans="2:5" x14ac:dyDescent="0.35">
      <c r="B16889" s="42"/>
      <c r="C16889" s="2"/>
      <c r="E16889" s="2"/>
    </row>
    <row r="16890" spans="2:5" x14ac:dyDescent="0.35">
      <c r="B16890" s="42"/>
      <c r="C16890" s="2"/>
      <c r="E16890" s="2"/>
    </row>
    <row r="16891" spans="2:5" x14ac:dyDescent="0.35">
      <c r="B16891" s="42"/>
      <c r="C16891" s="2"/>
      <c r="E16891" s="2"/>
    </row>
    <row r="16892" spans="2:5" x14ac:dyDescent="0.35">
      <c r="B16892" s="42"/>
      <c r="C16892" s="2"/>
      <c r="E16892" s="2"/>
    </row>
    <row r="16893" spans="2:5" x14ac:dyDescent="0.35">
      <c r="B16893" s="42"/>
      <c r="C16893" s="2"/>
      <c r="E16893" s="2"/>
    </row>
    <row r="16894" spans="2:5" x14ac:dyDescent="0.35">
      <c r="B16894" s="42"/>
      <c r="C16894" s="2"/>
      <c r="E16894" s="2"/>
    </row>
    <row r="16895" spans="2:5" x14ac:dyDescent="0.35">
      <c r="B16895" s="42"/>
      <c r="C16895" s="2"/>
      <c r="E16895" s="2"/>
    </row>
    <row r="16896" spans="2:5" x14ac:dyDescent="0.35">
      <c r="B16896" s="42"/>
      <c r="C16896" s="2"/>
      <c r="E16896" s="2"/>
    </row>
    <row r="16897" spans="2:5" x14ac:dyDescent="0.35">
      <c r="B16897" s="42"/>
      <c r="C16897" s="2"/>
      <c r="E16897" s="2"/>
    </row>
    <row r="16898" spans="2:5" x14ac:dyDescent="0.35">
      <c r="B16898" s="42"/>
      <c r="C16898" s="2"/>
      <c r="E16898" s="2"/>
    </row>
    <row r="16899" spans="2:5" x14ac:dyDescent="0.35">
      <c r="B16899" s="42"/>
      <c r="C16899" s="2"/>
      <c r="E16899" s="2"/>
    </row>
    <row r="16900" spans="2:5" x14ac:dyDescent="0.35">
      <c r="B16900" s="42"/>
      <c r="C16900" s="2"/>
      <c r="E16900" s="2"/>
    </row>
    <row r="16901" spans="2:5" x14ac:dyDescent="0.35">
      <c r="B16901" s="42"/>
      <c r="C16901" s="2"/>
      <c r="E16901" s="2"/>
    </row>
    <row r="16902" spans="2:5" x14ac:dyDescent="0.35">
      <c r="B16902" s="42"/>
      <c r="C16902" s="2"/>
      <c r="E16902" s="2"/>
    </row>
    <row r="16903" spans="2:5" x14ac:dyDescent="0.35">
      <c r="B16903" s="42"/>
      <c r="C16903" s="2"/>
      <c r="E16903" s="2"/>
    </row>
    <row r="16904" spans="2:5" x14ac:dyDescent="0.35">
      <c r="B16904" s="42"/>
      <c r="C16904" s="2"/>
      <c r="E16904" s="2"/>
    </row>
    <row r="16905" spans="2:5" x14ac:dyDescent="0.35">
      <c r="B16905" s="42"/>
      <c r="C16905" s="2"/>
      <c r="E16905" s="2"/>
    </row>
    <row r="16906" spans="2:5" x14ac:dyDescent="0.35">
      <c r="B16906" s="42"/>
      <c r="C16906" s="2"/>
      <c r="E16906" s="2"/>
    </row>
    <row r="16907" spans="2:5" x14ac:dyDescent="0.35">
      <c r="B16907" s="42"/>
      <c r="C16907" s="2"/>
      <c r="E16907" s="2"/>
    </row>
    <row r="16908" spans="2:5" x14ac:dyDescent="0.35">
      <c r="B16908" s="42"/>
      <c r="C16908" s="2"/>
      <c r="E16908" s="2"/>
    </row>
    <row r="16909" spans="2:5" x14ac:dyDescent="0.35">
      <c r="B16909" s="42"/>
      <c r="C16909" s="2"/>
      <c r="E16909" s="2"/>
    </row>
    <row r="16910" spans="2:5" x14ac:dyDescent="0.35">
      <c r="B16910" s="42"/>
      <c r="C16910" s="2"/>
      <c r="E16910" s="2"/>
    </row>
    <row r="16911" spans="2:5" x14ac:dyDescent="0.35">
      <c r="B16911" s="42"/>
      <c r="C16911" s="2"/>
      <c r="E16911" s="2"/>
    </row>
    <row r="16912" spans="2:5" x14ac:dyDescent="0.35">
      <c r="B16912" s="42"/>
      <c r="C16912" s="2"/>
      <c r="E16912" s="2"/>
    </row>
    <row r="16913" spans="2:5" x14ac:dyDescent="0.35">
      <c r="B16913" s="42"/>
      <c r="C16913" s="2"/>
      <c r="E16913" s="2"/>
    </row>
    <row r="16914" spans="2:5" x14ac:dyDescent="0.35">
      <c r="B16914" s="42"/>
      <c r="C16914" s="2"/>
      <c r="E16914" s="2"/>
    </row>
    <row r="16915" spans="2:5" x14ac:dyDescent="0.35">
      <c r="B16915" s="42"/>
      <c r="C16915" s="2"/>
      <c r="E16915" s="2"/>
    </row>
    <row r="16916" spans="2:5" x14ac:dyDescent="0.35">
      <c r="B16916" s="42"/>
      <c r="C16916" s="2"/>
      <c r="E16916" s="2"/>
    </row>
    <row r="16917" spans="2:5" x14ac:dyDescent="0.35">
      <c r="B16917" s="42"/>
      <c r="C16917" s="2"/>
      <c r="E16917" s="2"/>
    </row>
    <row r="16918" spans="2:5" x14ac:dyDescent="0.35">
      <c r="B16918" s="42"/>
      <c r="C16918" s="2"/>
      <c r="E16918" s="2"/>
    </row>
    <row r="16919" spans="2:5" x14ac:dyDescent="0.35">
      <c r="B16919" s="42"/>
      <c r="C16919" s="2"/>
      <c r="E16919" s="2"/>
    </row>
    <row r="16920" spans="2:5" x14ac:dyDescent="0.35">
      <c r="B16920" s="42"/>
      <c r="C16920" s="2"/>
      <c r="E16920" s="2"/>
    </row>
    <row r="16921" spans="2:5" x14ac:dyDescent="0.35">
      <c r="B16921" s="42"/>
      <c r="C16921" s="2"/>
      <c r="E16921" s="2"/>
    </row>
    <row r="16922" spans="2:5" x14ac:dyDescent="0.35">
      <c r="B16922" s="42"/>
      <c r="C16922" s="2"/>
      <c r="E16922" s="2"/>
    </row>
    <row r="16923" spans="2:5" x14ac:dyDescent="0.35">
      <c r="B16923" s="42"/>
      <c r="C16923" s="2"/>
      <c r="E16923" s="2"/>
    </row>
    <row r="16924" spans="2:5" x14ac:dyDescent="0.35">
      <c r="B16924" s="42"/>
      <c r="C16924" s="2"/>
      <c r="E16924" s="2"/>
    </row>
    <row r="16925" spans="2:5" x14ac:dyDescent="0.35">
      <c r="B16925" s="42"/>
      <c r="C16925" s="2"/>
      <c r="E16925" s="2"/>
    </row>
    <row r="16926" spans="2:5" x14ac:dyDescent="0.35">
      <c r="B16926" s="42"/>
      <c r="C16926" s="2"/>
      <c r="E16926" s="2"/>
    </row>
    <row r="16927" spans="2:5" x14ac:dyDescent="0.35">
      <c r="B16927" s="42"/>
      <c r="C16927" s="2"/>
      <c r="E16927" s="2"/>
    </row>
    <row r="16928" spans="2:5" x14ac:dyDescent="0.35">
      <c r="B16928" s="42"/>
      <c r="C16928" s="2"/>
      <c r="E16928" s="2"/>
    </row>
    <row r="16929" spans="2:5" x14ac:dyDescent="0.35">
      <c r="B16929" s="42"/>
      <c r="C16929" s="2"/>
      <c r="E16929" s="2"/>
    </row>
    <row r="16930" spans="2:5" x14ac:dyDescent="0.35">
      <c r="B16930" s="42"/>
      <c r="C16930" s="2"/>
      <c r="E16930" s="2"/>
    </row>
    <row r="16931" spans="2:5" x14ac:dyDescent="0.35">
      <c r="B16931" s="42"/>
      <c r="C16931" s="2"/>
      <c r="E16931" s="2"/>
    </row>
    <row r="16932" spans="2:5" x14ac:dyDescent="0.35">
      <c r="B16932" s="42"/>
      <c r="C16932" s="2"/>
      <c r="E16932" s="2"/>
    </row>
    <row r="16933" spans="2:5" x14ac:dyDescent="0.35">
      <c r="B16933" s="42"/>
      <c r="C16933" s="2"/>
      <c r="E16933" s="2"/>
    </row>
    <row r="16934" spans="2:5" x14ac:dyDescent="0.35">
      <c r="B16934" s="42"/>
      <c r="C16934" s="2"/>
      <c r="E16934" s="2"/>
    </row>
    <row r="16935" spans="2:5" x14ac:dyDescent="0.35">
      <c r="B16935" s="42"/>
      <c r="C16935" s="2"/>
      <c r="E16935" s="2"/>
    </row>
    <row r="16936" spans="2:5" x14ac:dyDescent="0.35">
      <c r="B16936" s="42"/>
      <c r="C16936" s="2"/>
      <c r="E16936" s="2"/>
    </row>
    <row r="16937" spans="2:5" x14ac:dyDescent="0.35">
      <c r="B16937" s="42"/>
      <c r="C16937" s="2"/>
      <c r="E16937" s="2"/>
    </row>
    <row r="16938" spans="2:5" x14ac:dyDescent="0.35">
      <c r="B16938" s="42"/>
      <c r="C16938" s="2"/>
      <c r="E16938" s="2"/>
    </row>
    <row r="16939" spans="2:5" x14ac:dyDescent="0.35">
      <c r="B16939" s="42"/>
      <c r="C16939" s="2"/>
      <c r="E16939" s="2"/>
    </row>
    <row r="16940" spans="2:5" x14ac:dyDescent="0.35">
      <c r="B16940" s="42"/>
      <c r="C16940" s="2"/>
      <c r="E16940" s="2"/>
    </row>
    <row r="16941" spans="2:5" x14ac:dyDescent="0.35">
      <c r="B16941" s="42"/>
      <c r="C16941" s="2"/>
      <c r="E16941" s="2"/>
    </row>
    <row r="16942" spans="2:5" x14ac:dyDescent="0.35">
      <c r="B16942" s="42"/>
      <c r="C16942" s="2"/>
      <c r="E16942" s="2"/>
    </row>
    <row r="16943" spans="2:5" x14ac:dyDescent="0.35">
      <c r="B16943" s="42"/>
      <c r="C16943" s="2"/>
      <c r="E16943" s="2"/>
    </row>
    <row r="16944" spans="2:5" x14ac:dyDescent="0.35">
      <c r="B16944" s="42"/>
      <c r="C16944" s="2"/>
      <c r="E16944" s="2"/>
    </row>
    <row r="16945" spans="2:5" x14ac:dyDescent="0.35">
      <c r="B16945" s="42"/>
      <c r="C16945" s="2"/>
      <c r="E16945" s="2"/>
    </row>
    <row r="16946" spans="2:5" x14ac:dyDescent="0.35">
      <c r="B16946" s="42"/>
      <c r="C16946" s="2"/>
      <c r="E16946" s="2"/>
    </row>
    <row r="16947" spans="2:5" x14ac:dyDescent="0.35">
      <c r="B16947" s="42"/>
      <c r="C16947" s="2"/>
      <c r="E16947" s="2"/>
    </row>
    <row r="16948" spans="2:5" x14ac:dyDescent="0.35">
      <c r="B16948" s="42"/>
      <c r="C16948" s="2"/>
      <c r="E16948" s="2"/>
    </row>
    <row r="16949" spans="2:5" x14ac:dyDescent="0.35">
      <c r="B16949" s="42"/>
      <c r="C16949" s="2"/>
      <c r="E16949" s="2"/>
    </row>
    <row r="16950" spans="2:5" x14ac:dyDescent="0.35">
      <c r="B16950" s="42"/>
      <c r="C16950" s="2"/>
      <c r="E16950" s="2"/>
    </row>
    <row r="16951" spans="2:5" x14ac:dyDescent="0.35">
      <c r="B16951" s="42"/>
      <c r="C16951" s="2"/>
      <c r="E16951" s="2"/>
    </row>
    <row r="16952" spans="2:5" x14ac:dyDescent="0.35">
      <c r="B16952" s="42"/>
      <c r="C16952" s="2"/>
      <c r="E16952" s="2"/>
    </row>
    <row r="16953" spans="2:5" x14ac:dyDescent="0.35">
      <c r="B16953" s="42"/>
      <c r="C16953" s="2"/>
      <c r="E16953" s="2"/>
    </row>
    <row r="16954" spans="2:5" x14ac:dyDescent="0.35">
      <c r="B16954" s="42"/>
      <c r="C16954" s="2"/>
      <c r="E16954" s="2"/>
    </row>
    <row r="16955" spans="2:5" x14ac:dyDescent="0.35">
      <c r="B16955" s="42"/>
      <c r="C16955" s="2"/>
      <c r="E16955" s="2"/>
    </row>
    <row r="16956" spans="2:5" x14ac:dyDescent="0.35">
      <c r="B16956" s="42"/>
      <c r="C16956" s="2"/>
      <c r="E16956" s="2"/>
    </row>
    <row r="16957" spans="2:5" x14ac:dyDescent="0.35">
      <c r="B16957" s="42"/>
      <c r="C16957" s="2"/>
      <c r="E16957" s="2"/>
    </row>
    <row r="16958" spans="2:5" x14ac:dyDescent="0.35">
      <c r="B16958" s="42"/>
      <c r="C16958" s="2"/>
      <c r="E16958" s="2"/>
    </row>
    <row r="16959" spans="2:5" x14ac:dyDescent="0.35">
      <c r="B16959" s="42"/>
      <c r="C16959" s="2"/>
      <c r="E16959" s="2"/>
    </row>
    <row r="16960" spans="2:5" x14ac:dyDescent="0.35">
      <c r="B16960" s="42"/>
      <c r="C16960" s="2"/>
      <c r="E16960" s="2"/>
    </row>
    <row r="16961" spans="2:5" x14ac:dyDescent="0.35">
      <c r="B16961" s="42"/>
      <c r="C16961" s="2"/>
      <c r="E16961" s="2"/>
    </row>
    <row r="16962" spans="2:5" x14ac:dyDescent="0.35">
      <c r="B16962" s="42"/>
      <c r="C16962" s="2"/>
      <c r="E16962" s="2"/>
    </row>
    <row r="16963" spans="2:5" x14ac:dyDescent="0.35">
      <c r="B16963" s="42"/>
      <c r="C16963" s="2"/>
      <c r="E16963" s="2"/>
    </row>
    <row r="16964" spans="2:5" x14ac:dyDescent="0.35">
      <c r="B16964" s="42"/>
      <c r="C16964" s="2"/>
      <c r="E16964" s="2"/>
    </row>
    <row r="16965" spans="2:5" x14ac:dyDescent="0.35">
      <c r="B16965" s="42"/>
      <c r="C16965" s="2"/>
      <c r="E16965" s="2"/>
    </row>
    <row r="16966" spans="2:5" x14ac:dyDescent="0.35">
      <c r="B16966" s="42"/>
      <c r="C16966" s="2"/>
      <c r="E16966" s="2"/>
    </row>
    <row r="16967" spans="2:5" x14ac:dyDescent="0.35">
      <c r="B16967" s="42"/>
      <c r="C16967" s="2"/>
      <c r="E16967" s="2"/>
    </row>
    <row r="16968" spans="2:5" x14ac:dyDescent="0.35">
      <c r="B16968" s="42"/>
      <c r="C16968" s="2"/>
      <c r="E16968" s="2"/>
    </row>
    <row r="16969" spans="2:5" x14ac:dyDescent="0.35">
      <c r="B16969" s="42"/>
      <c r="C16969" s="2"/>
      <c r="E16969" s="2"/>
    </row>
    <row r="16970" spans="2:5" x14ac:dyDescent="0.35">
      <c r="B16970" s="42"/>
      <c r="C16970" s="2"/>
      <c r="E16970" s="2"/>
    </row>
    <row r="16971" spans="2:5" x14ac:dyDescent="0.35">
      <c r="B16971" s="42"/>
      <c r="C16971" s="2"/>
      <c r="E16971" s="2"/>
    </row>
    <row r="16972" spans="2:5" x14ac:dyDescent="0.35">
      <c r="B16972" s="42"/>
      <c r="C16972" s="2"/>
      <c r="E16972" s="2"/>
    </row>
    <row r="16973" spans="2:5" x14ac:dyDescent="0.35">
      <c r="B16973" s="42"/>
      <c r="C16973" s="2"/>
      <c r="E16973" s="2"/>
    </row>
    <row r="16974" spans="2:5" x14ac:dyDescent="0.35">
      <c r="B16974" s="42"/>
      <c r="C16974" s="2"/>
      <c r="E16974" s="2"/>
    </row>
    <row r="16975" spans="2:5" x14ac:dyDescent="0.35">
      <c r="B16975" s="42"/>
      <c r="C16975" s="2"/>
      <c r="E16975" s="2"/>
    </row>
    <row r="16976" spans="2:5" x14ac:dyDescent="0.35">
      <c r="B16976" s="42"/>
      <c r="C16976" s="2"/>
      <c r="E16976" s="2"/>
    </row>
    <row r="16977" spans="2:5" x14ac:dyDescent="0.35">
      <c r="B16977" s="42"/>
      <c r="C16977" s="2"/>
      <c r="E16977" s="2"/>
    </row>
    <row r="16978" spans="2:5" x14ac:dyDescent="0.35">
      <c r="B16978" s="42"/>
      <c r="C16978" s="2"/>
      <c r="E16978" s="2"/>
    </row>
    <row r="16979" spans="2:5" x14ac:dyDescent="0.35">
      <c r="B16979" s="42"/>
      <c r="C16979" s="2"/>
      <c r="E16979" s="2"/>
    </row>
    <row r="16980" spans="2:5" x14ac:dyDescent="0.35">
      <c r="B16980" s="42"/>
      <c r="C16980" s="2"/>
      <c r="E16980" s="2"/>
    </row>
    <row r="16981" spans="2:5" x14ac:dyDescent="0.35">
      <c r="B16981" s="42"/>
      <c r="C16981" s="2"/>
      <c r="E16981" s="2"/>
    </row>
    <row r="16982" spans="2:5" x14ac:dyDescent="0.35">
      <c r="B16982" s="42"/>
      <c r="C16982" s="2"/>
      <c r="E16982" s="2"/>
    </row>
    <row r="16983" spans="2:5" x14ac:dyDescent="0.35">
      <c r="B16983" s="42"/>
      <c r="C16983" s="2"/>
      <c r="E16983" s="2"/>
    </row>
    <row r="16984" spans="2:5" x14ac:dyDescent="0.35">
      <c r="B16984" s="42"/>
      <c r="C16984" s="2"/>
      <c r="E16984" s="2"/>
    </row>
    <row r="16985" spans="2:5" x14ac:dyDescent="0.35">
      <c r="B16985" s="42"/>
      <c r="C16985" s="2"/>
      <c r="E16985" s="2"/>
    </row>
    <row r="16986" spans="2:5" x14ac:dyDescent="0.35">
      <c r="B16986" s="42"/>
      <c r="C16986" s="2"/>
      <c r="E16986" s="2"/>
    </row>
    <row r="16987" spans="2:5" x14ac:dyDescent="0.35">
      <c r="B16987" s="42"/>
      <c r="C16987" s="2"/>
      <c r="E16987" s="2"/>
    </row>
    <row r="16988" spans="2:5" x14ac:dyDescent="0.35">
      <c r="B16988" s="42"/>
      <c r="C16988" s="2"/>
      <c r="E16988" s="2"/>
    </row>
    <row r="16989" spans="2:5" x14ac:dyDescent="0.35">
      <c r="B16989" s="42"/>
      <c r="C16989" s="2"/>
      <c r="E16989" s="2"/>
    </row>
    <row r="16990" spans="2:5" x14ac:dyDescent="0.35">
      <c r="B16990" s="42"/>
      <c r="C16990" s="2"/>
      <c r="E16990" s="2"/>
    </row>
    <row r="16991" spans="2:5" x14ac:dyDescent="0.35">
      <c r="B16991" s="42"/>
      <c r="C16991" s="2"/>
      <c r="E16991" s="2"/>
    </row>
    <row r="16992" spans="2:5" x14ac:dyDescent="0.35">
      <c r="B16992" s="42"/>
      <c r="C16992" s="2"/>
      <c r="E16992" s="2"/>
    </row>
    <row r="16993" spans="2:5" x14ac:dyDescent="0.35">
      <c r="B16993" s="42"/>
      <c r="C16993" s="2"/>
      <c r="E16993" s="2"/>
    </row>
    <row r="16994" spans="2:5" x14ac:dyDescent="0.35">
      <c r="B16994" s="42"/>
      <c r="C16994" s="2"/>
      <c r="E16994" s="2"/>
    </row>
    <row r="16995" spans="2:5" x14ac:dyDescent="0.35">
      <c r="B16995" s="42"/>
      <c r="C16995" s="2"/>
      <c r="E16995" s="2"/>
    </row>
    <row r="16996" spans="2:5" x14ac:dyDescent="0.35">
      <c r="B16996" s="42"/>
      <c r="C16996" s="2"/>
      <c r="E16996" s="2"/>
    </row>
    <row r="16997" spans="2:5" x14ac:dyDescent="0.35">
      <c r="B16997" s="42"/>
      <c r="C16997" s="2"/>
      <c r="E16997" s="2"/>
    </row>
    <row r="16998" spans="2:5" x14ac:dyDescent="0.35">
      <c r="B16998" s="42"/>
      <c r="C16998" s="2"/>
      <c r="E16998" s="2"/>
    </row>
    <row r="16999" spans="2:5" x14ac:dyDescent="0.35">
      <c r="B16999" s="42"/>
      <c r="C16999" s="2"/>
      <c r="E16999" s="2"/>
    </row>
    <row r="17000" spans="2:5" x14ac:dyDescent="0.35">
      <c r="B17000" s="42"/>
      <c r="C17000" s="2"/>
      <c r="E17000" s="2"/>
    </row>
    <row r="17001" spans="2:5" x14ac:dyDescent="0.35">
      <c r="B17001" s="42"/>
      <c r="C17001" s="2"/>
      <c r="E17001" s="2"/>
    </row>
    <row r="17002" spans="2:5" x14ac:dyDescent="0.35">
      <c r="B17002" s="42"/>
      <c r="C17002" s="2"/>
      <c r="E17002" s="2"/>
    </row>
    <row r="17003" spans="2:5" x14ac:dyDescent="0.35">
      <c r="B17003" s="42"/>
      <c r="C17003" s="2"/>
      <c r="E17003" s="2"/>
    </row>
    <row r="17004" spans="2:5" x14ac:dyDescent="0.35">
      <c r="B17004" s="42"/>
      <c r="C17004" s="2"/>
      <c r="E17004" s="2"/>
    </row>
    <row r="17005" spans="2:5" x14ac:dyDescent="0.35">
      <c r="B17005" s="42"/>
      <c r="C17005" s="2"/>
      <c r="E17005" s="2"/>
    </row>
    <row r="17006" spans="2:5" x14ac:dyDescent="0.35">
      <c r="B17006" s="42"/>
      <c r="C17006" s="2"/>
      <c r="E17006" s="2"/>
    </row>
    <row r="17007" spans="2:5" x14ac:dyDescent="0.35">
      <c r="B17007" s="42"/>
      <c r="C17007" s="2"/>
      <c r="E17007" s="2"/>
    </row>
    <row r="17008" spans="2:5" x14ac:dyDescent="0.35">
      <c r="B17008" s="42"/>
      <c r="C17008" s="2"/>
      <c r="E17008" s="2"/>
    </row>
    <row r="17009" spans="2:5" x14ac:dyDescent="0.35">
      <c r="B17009" s="42"/>
      <c r="C17009" s="2"/>
      <c r="E17009" s="2"/>
    </row>
    <row r="17010" spans="2:5" x14ac:dyDescent="0.35">
      <c r="B17010" s="42"/>
      <c r="C17010" s="2"/>
      <c r="E17010" s="2"/>
    </row>
    <row r="17011" spans="2:5" x14ac:dyDescent="0.35">
      <c r="B17011" s="42"/>
      <c r="C17011" s="2"/>
      <c r="E17011" s="2"/>
    </row>
    <row r="17012" spans="2:5" x14ac:dyDescent="0.35">
      <c r="B17012" s="42"/>
      <c r="C17012" s="2"/>
      <c r="E17012" s="2"/>
    </row>
    <row r="17013" spans="2:5" x14ac:dyDescent="0.35">
      <c r="B17013" s="42"/>
      <c r="C17013" s="2"/>
      <c r="E17013" s="2"/>
    </row>
    <row r="17014" spans="2:5" x14ac:dyDescent="0.35">
      <c r="B17014" s="42"/>
      <c r="C17014" s="2"/>
      <c r="E17014" s="2"/>
    </row>
    <row r="17015" spans="2:5" x14ac:dyDescent="0.35">
      <c r="B17015" s="42"/>
      <c r="C17015" s="2"/>
      <c r="E17015" s="2"/>
    </row>
    <row r="17016" spans="2:5" x14ac:dyDescent="0.35">
      <c r="B17016" s="42"/>
      <c r="C17016" s="2"/>
      <c r="E17016" s="2"/>
    </row>
    <row r="17017" spans="2:5" x14ac:dyDescent="0.35">
      <c r="B17017" s="42"/>
      <c r="C17017" s="2"/>
      <c r="E17017" s="2"/>
    </row>
    <row r="17018" spans="2:5" x14ac:dyDescent="0.35">
      <c r="B17018" s="42"/>
      <c r="C17018" s="2"/>
      <c r="E17018" s="2"/>
    </row>
    <row r="17019" spans="2:5" x14ac:dyDescent="0.35">
      <c r="B17019" s="42"/>
      <c r="C17019" s="2"/>
      <c r="E17019" s="2"/>
    </row>
    <row r="17020" spans="2:5" x14ac:dyDescent="0.35">
      <c r="B17020" s="42"/>
      <c r="C17020" s="2"/>
      <c r="E17020" s="2"/>
    </row>
    <row r="17021" spans="2:5" x14ac:dyDescent="0.35">
      <c r="B17021" s="42"/>
      <c r="C17021" s="2"/>
      <c r="E17021" s="2"/>
    </row>
    <row r="17022" spans="2:5" x14ac:dyDescent="0.35">
      <c r="B17022" s="42"/>
      <c r="C17022" s="2"/>
      <c r="E17022" s="2"/>
    </row>
    <row r="17023" spans="2:5" x14ac:dyDescent="0.35">
      <c r="B17023" s="42"/>
      <c r="C17023" s="2"/>
      <c r="E17023" s="2"/>
    </row>
    <row r="17024" spans="2:5" x14ac:dyDescent="0.35">
      <c r="B17024" s="42"/>
      <c r="C17024" s="2"/>
      <c r="E17024" s="2"/>
    </row>
    <row r="17025" spans="2:5" x14ac:dyDescent="0.35">
      <c r="B17025" s="42"/>
      <c r="C17025" s="2"/>
      <c r="E17025" s="2"/>
    </row>
    <row r="17026" spans="2:5" x14ac:dyDescent="0.35">
      <c r="B17026" s="42"/>
      <c r="C17026" s="2"/>
      <c r="E17026" s="2"/>
    </row>
    <row r="17027" spans="2:5" x14ac:dyDescent="0.35">
      <c r="B17027" s="42"/>
      <c r="C17027" s="2"/>
      <c r="E17027" s="2"/>
    </row>
    <row r="17028" spans="2:5" x14ac:dyDescent="0.35">
      <c r="B17028" s="42"/>
      <c r="C17028" s="2"/>
      <c r="E17028" s="2"/>
    </row>
    <row r="17029" spans="2:5" x14ac:dyDescent="0.35">
      <c r="B17029" s="42"/>
      <c r="C17029" s="2"/>
      <c r="E17029" s="2"/>
    </row>
    <row r="17030" spans="2:5" x14ac:dyDescent="0.35">
      <c r="B17030" s="42"/>
      <c r="C17030" s="2"/>
      <c r="E17030" s="2"/>
    </row>
    <row r="17031" spans="2:5" x14ac:dyDescent="0.35">
      <c r="B17031" s="42"/>
      <c r="C17031" s="2"/>
      <c r="E17031" s="2"/>
    </row>
    <row r="17032" spans="2:5" x14ac:dyDescent="0.35">
      <c r="B17032" s="42"/>
      <c r="C17032" s="2"/>
      <c r="E17032" s="2"/>
    </row>
    <row r="17033" spans="2:5" x14ac:dyDescent="0.35">
      <c r="B17033" s="42"/>
      <c r="C17033" s="2"/>
      <c r="E17033" s="2"/>
    </row>
    <row r="17034" spans="2:5" x14ac:dyDescent="0.35">
      <c r="B17034" s="42"/>
      <c r="C17034" s="2"/>
      <c r="E17034" s="2"/>
    </row>
    <row r="17035" spans="2:5" x14ac:dyDescent="0.35">
      <c r="B17035" s="42"/>
      <c r="C17035" s="2"/>
      <c r="E17035" s="2"/>
    </row>
    <row r="17036" spans="2:5" x14ac:dyDescent="0.35">
      <c r="B17036" s="42"/>
      <c r="C17036" s="2"/>
      <c r="E17036" s="2"/>
    </row>
    <row r="17037" spans="2:5" x14ac:dyDescent="0.35">
      <c r="B17037" s="42"/>
      <c r="C17037" s="2"/>
      <c r="E17037" s="2"/>
    </row>
    <row r="17038" spans="2:5" x14ac:dyDescent="0.35">
      <c r="B17038" s="42"/>
      <c r="C17038" s="2"/>
      <c r="E17038" s="2"/>
    </row>
    <row r="17039" spans="2:5" x14ac:dyDescent="0.35">
      <c r="B17039" s="42"/>
      <c r="C17039" s="2"/>
      <c r="E17039" s="2"/>
    </row>
    <row r="17040" spans="2:5" x14ac:dyDescent="0.35">
      <c r="B17040" s="42"/>
      <c r="C17040" s="2"/>
      <c r="E17040" s="2"/>
    </row>
    <row r="17041" spans="2:5" x14ac:dyDescent="0.35">
      <c r="B17041" s="42"/>
      <c r="C17041" s="2"/>
      <c r="E17041" s="2"/>
    </row>
    <row r="17042" spans="2:5" x14ac:dyDescent="0.35">
      <c r="B17042" s="42"/>
      <c r="C17042" s="2"/>
      <c r="E17042" s="2"/>
    </row>
    <row r="17043" spans="2:5" x14ac:dyDescent="0.35">
      <c r="B17043" s="42"/>
      <c r="C17043" s="2"/>
      <c r="E17043" s="2"/>
    </row>
    <row r="17044" spans="2:5" x14ac:dyDescent="0.35">
      <c r="B17044" s="42"/>
      <c r="C17044" s="2"/>
      <c r="E17044" s="2"/>
    </row>
    <row r="17045" spans="2:5" x14ac:dyDescent="0.35">
      <c r="B17045" s="42"/>
      <c r="C17045" s="2"/>
      <c r="E17045" s="2"/>
    </row>
    <row r="17046" spans="2:5" x14ac:dyDescent="0.35">
      <c r="B17046" s="42"/>
      <c r="C17046" s="2"/>
      <c r="E17046" s="2"/>
    </row>
    <row r="17047" spans="2:5" x14ac:dyDescent="0.35">
      <c r="B17047" s="42"/>
      <c r="C17047" s="2"/>
      <c r="E17047" s="2"/>
    </row>
    <row r="17048" spans="2:5" x14ac:dyDescent="0.35">
      <c r="B17048" s="42"/>
      <c r="C17048" s="2"/>
      <c r="E17048" s="2"/>
    </row>
    <row r="17049" spans="2:5" x14ac:dyDescent="0.35">
      <c r="B17049" s="42"/>
      <c r="C17049" s="2"/>
      <c r="E17049" s="2"/>
    </row>
    <row r="17050" spans="2:5" x14ac:dyDescent="0.35">
      <c r="B17050" s="42"/>
      <c r="C17050" s="2"/>
      <c r="E17050" s="2"/>
    </row>
    <row r="17051" spans="2:5" x14ac:dyDescent="0.35">
      <c r="B17051" s="42"/>
      <c r="C17051" s="2"/>
      <c r="E17051" s="2"/>
    </row>
    <row r="17052" spans="2:5" x14ac:dyDescent="0.35">
      <c r="B17052" s="42"/>
      <c r="C17052" s="2"/>
      <c r="E17052" s="2"/>
    </row>
    <row r="17053" spans="2:5" x14ac:dyDescent="0.35">
      <c r="B17053" s="42"/>
      <c r="C17053" s="2"/>
      <c r="E17053" s="2"/>
    </row>
    <row r="17054" spans="2:5" x14ac:dyDescent="0.35">
      <c r="B17054" s="42"/>
      <c r="C17054" s="2"/>
      <c r="E17054" s="2"/>
    </row>
    <row r="17055" spans="2:5" x14ac:dyDescent="0.35">
      <c r="B17055" s="42"/>
      <c r="C17055" s="2"/>
      <c r="E17055" s="2"/>
    </row>
    <row r="17056" spans="2:5" x14ac:dyDescent="0.35">
      <c r="B17056" s="42"/>
      <c r="C17056" s="2"/>
      <c r="E17056" s="2"/>
    </row>
    <row r="17057" spans="2:5" x14ac:dyDescent="0.35">
      <c r="B17057" s="42"/>
      <c r="C17057" s="2"/>
      <c r="E17057" s="2"/>
    </row>
    <row r="17058" spans="2:5" x14ac:dyDescent="0.35">
      <c r="B17058" s="42"/>
      <c r="C17058" s="2"/>
      <c r="E17058" s="2"/>
    </row>
    <row r="17059" spans="2:5" x14ac:dyDescent="0.35">
      <c r="B17059" s="42"/>
      <c r="C17059" s="2"/>
      <c r="E17059" s="2"/>
    </row>
    <row r="17060" spans="2:5" x14ac:dyDescent="0.35">
      <c r="B17060" s="42"/>
      <c r="C17060" s="2"/>
      <c r="E17060" s="2"/>
    </row>
    <row r="17061" spans="2:5" x14ac:dyDescent="0.35">
      <c r="B17061" s="42"/>
      <c r="C17061" s="2"/>
      <c r="E17061" s="2"/>
    </row>
    <row r="17062" spans="2:5" x14ac:dyDescent="0.35">
      <c r="B17062" s="42"/>
      <c r="C17062" s="2"/>
      <c r="E17062" s="2"/>
    </row>
    <row r="17063" spans="2:5" x14ac:dyDescent="0.35">
      <c r="B17063" s="42"/>
      <c r="C17063" s="2"/>
      <c r="E17063" s="2"/>
    </row>
    <row r="17064" spans="2:5" x14ac:dyDescent="0.35">
      <c r="B17064" s="42"/>
      <c r="C17064" s="2"/>
      <c r="E17064" s="2"/>
    </row>
    <row r="17065" spans="2:5" x14ac:dyDescent="0.35">
      <c r="B17065" s="42"/>
      <c r="C17065" s="2"/>
      <c r="E17065" s="2"/>
    </row>
    <row r="17066" spans="2:5" x14ac:dyDescent="0.35">
      <c r="B17066" s="42"/>
      <c r="C17066" s="2"/>
      <c r="E17066" s="2"/>
    </row>
    <row r="17067" spans="2:5" x14ac:dyDescent="0.35">
      <c r="B17067" s="42"/>
      <c r="C17067" s="2"/>
      <c r="E17067" s="2"/>
    </row>
    <row r="17068" spans="2:5" x14ac:dyDescent="0.35">
      <c r="B17068" s="42"/>
      <c r="C17068" s="2"/>
      <c r="E17068" s="2"/>
    </row>
    <row r="17069" spans="2:5" x14ac:dyDescent="0.35">
      <c r="B17069" s="42"/>
      <c r="C17069" s="2"/>
      <c r="E17069" s="2"/>
    </row>
    <row r="17070" spans="2:5" x14ac:dyDescent="0.35">
      <c r="B17070" s="42"/>
      <c r="C17070" s="2"/>
      <c r="E17070" s="2"/>
    </row>
    <row r="17071" spans="2:5" x14ac:dyDescent="0.35">
      <c r="B17071" s="42"/>
      <c r="C17071" s="2"/>
      <c r="E17071" s="2"/>
    </row>
    <row r="17072" spans="2:5" x14ac:dyDescent="0.35">
      <c r="B17072" s="42"/>
      <c r="C17072" s="2"/>
      <c r="E17072" s="2"/>
    </row>
    <row r="17073" spans="2:5" x14ac:dyDescent="0.35">
      <c r="B17073" s="42"/>
      <c r="C17073" s="2"/>
      <c r="E17073" s="2"/>
    </row>
    <row r="17074" spans="2:5" x14ac:dyDescent="0.35">
      <c r="B17074" s="42"/>
      <c r="C17074" s="2"/>
      <c r="E17074" s="2"/>
    </row>
    <row r="17075" spans="2:5" x14ac:dyDescent="0.35">
      <c r="B17075" s="42"/>
      <c r="C17075" s="2"/>
      <c r="E17075" s="2"/>
    </row>
    <row r="17076" spans="2:5" x14ac:dyDescent="0.35">
      <c r="B17076" s="42"/>
      <c r="C17076" s="2"/>
      <c r="E17076" s="2"/>
    </row>
    <row r="17077" spans="2:5" x14ac:dyDescent="0.35">
      <c r="B17077" s="42"/>
      <c r="C17077" s="2"/>
      <c r="E17077" s="2"/>
    </row>
    <row r="17078" spans="2:5" x14ac:dyDescent="0.35">
      <c r="B17078" s="42"/>
      <c r="C17078" s="2"/>
      <c r="E17078" s="2"/>
    </row>
    <row r="17079" spans="2:5" x14ac:dyDescent="0.35">
      <c r="B17079" s="42"/>
      <c r="C17079" s="2"/>
      <c r="E17079" s="2"/>
    </row>
    <row r="17080" spans="2:5" x14ac:dyDescent="0.35">
      <c r="B17080" s="42"/>
      <c r="C17080" s="2"/>
      <c r="E17080" s="2"/>
    </row>
    <row r="17081" spans="2:5" x14ac:dyDescent="0.35">
      <c r="B17081" s="42"/>
      <c r="C17081" s="2"/>
      <c r="E17081" s="2"/>
    </row>
    <row r="17082" spans="2:5" x14ac:dyDescent="0.35">
      <c r="B17082" s="42"/>
      <c r="C17082" s="2"/>
      <c r="E17082" s="2"/>
    </row>
    <row r="17083" spans="2:5" x14ac:dyDescent="0.35">
      <c r="B17083" s="42"/>
      <c r="C17083" s="2"/>
      <c r="E17083" s="2"/>
    </row>
    <row r="17084" spans="2:5" x14ac:dyDescent="0.35">
      <c r="B17084" s="42"/>
      <c r="C17084" s="2"/>
      <c r="E17084" s="2"/>
    </row>
    <row r="17085" spans="2:5" x14ac:dyDescent="0.35">
      <c r="B17085" s="42"/>
      <c r="C17085" s="2"/>
      <c r="E17085" s="2"/>
    </row>
    <row r="17086" spans="2:5" x14ac:dyDescent="0.35">
      <c r="B17086" s="42"/>
      <c r="C17086" s="2"/>
      <c r="E17086" s="2"/>
    </row>
    <row r="17087" spans="2:5" x14ac:dyDescent="0.35">
      <c r="B17087" s="42"/>
      <c r="C17087" s="2"/>
      <c r="E17087" s="2"/>
    </row>
    <row r="17088" spans="2:5" x14ac:dyDescent="0.35">
      <c r="B17088" s="42"/>
      <c r="C17088" s="2"/>
      <c r="E17088" s="2"/>
    </row>
    <row r="17089" spans="2:5" x14ac:dyDescent="0.35">
      <c r="B17089" s="42"/>
      <c r="C17089" s="2"/>
      <c r="E17089" s="2"/>
    </row>
    <row r="17090" spans="2:5" x14ac:dyDescent="0.35">
      <c r="B17090" s="42"/>
      <c r="C17090" s="2"/>
      <c r="E17090" s="2"/>
    </row>
    <row r="17091" spans="2:5" x14ac:dyDescent="0.35">
      <c r="B17091" s="42"/>
      <c r="C17091" s="2"/>
      <c r="E17091" s="2"/>
    </row>
    <row r="17092" spans="2:5" x14ac:dyDescent="0.35">
      <c r="B17092" s="42"/>
      <c r="C17092" s="2"/>
      <c r="E17092" s="2"/>
    </row>
    <row r="17093" spans="2:5" x14ac:dyDescent="0.35">
      <c r="B17093" s="42"/>
      <c r="C17093" s="2"/>
      <c r="E17093" s="2"/>
    </row>
    <row r="17094" spans="2:5" x14ac:dyDescent="0.35">
      <c r="B17094" s="42"/>
      <c r="C17094" s="2"/>
      <c r="E17094" s="2"/>
    </row>
    <row r="17095" spans="2:5" x14ac:dyDescent="0.35">
      <c r="B17095" s="42"/>
      <c r="C17095" s="2"/>
      <c r="E17095" s="2"/>
    </row>
    <row r="17096" spans="2:5" x14ac:dyDescent="0.35">
      <c r="B17096" s="42"/>
      <c r="C17096" s="2"/>
      <c r="E17096" s="2"/>
    </row>
    <row r="17097" spans="2:5" x14ac:dyDescent="0.35">
      <c r="B17097" s="42"/>
      <c r="C17097" s="2"/>
      <c r="E17097" s="2"/>
    </row>
    <row r="17098" spans="2:5" x14ac:dyDescent="0.35">
      <c r="B17098" s="42"/>
      <c r="C17098" s="2"/>
      <c r="E17098" s="2"/>
    </row>
    <row r="17099" spans="2:5" x14ac:dyDescent="0.35">
      <c r="B17099" s="42"/>
      <c r="C17099" s="2"/>
      <c r="E17099" s="2"/>
    </row>
    <row r="17100" spans="2:5" x14ac:dyDescent="0.35">
      <c r="B17100" s="42"/>
      <c r="C17100" s="2"/>
      <c r="E17100" s="2"/>
    </row>
    <row r="17101" spans="2:5" x14ac:dyDescent="0.35">
      <c r="B17101" s="42"/>
      <c r="C17101" s="2"/>
      <c r="E17101" s="2"/>
    </row>
    <row r="17102" spans="2:5" x14ac:dyDescent="0.35">
      <c r="B17102" s="42"/>
      <c r="C17102" s="2"/>
      <c r="E17102" s="2"/>
    </row>
    <row r="17103" spans="2:5" x14ac:dyDescent="0.35">
      <c r="B17103" s="42"/>
      <c r="C17103" s="2"/>
      <c r="E17103" s="2"/>
    </row>
    <row r="17104" spans="2:5" x14ac:dyDescent="0.35">
      <c r="B17104" s="42"/>
      <c r="C17104" s="2"/>
      <c r="E17104" s="2"/>
    </row>
    <row r="17105" spans="2:5" x14ac:dyDescent="0.35">
      <c r="B17105" s="42"/>
      <c r="C17105" s="2"/>
      <c r="E17105" s="2"/>
    </row>
    <row r="17106" spans="2:5" x14ac:dyDescent="0.35">
      <c r="B17106" s="42"/>
      <c r="C17106" s="2"/>
      <c r="E17106" s="2"/>
    </row>
    <row r="17107" spans="2:5" x14ac:dyDescent="0.35">
      <c r="B17107" s="42"/>
      <c r="C17107" s="2"/>
      <c r="E17107" s="2"/>
    </row>
    <row r="17108" spans="2:5" x14ac:dyDescent="0.35">
      <c r="B17108" s="42"/>
      <c r="C17108" s="2"/>
      <c r="E17108" s="2"/>
    </row>
    <row r="17109" spans="2:5" x14ac:dyDescent="0.35">
      <c r="B17109" s="42"/>
      <c r="C17109" s="2"/>
      <c r="E17109" s="2"/>
    </row>
    <row r="17110" spans="2:5" x14ac:dyDescent="0.35">
      <c r="B17110" s="42"/>
      <c r="C17110" s="2"/>
      <c r="E17110" s="2"/>
    </row>
    <row r="17111" spans="2:5" x14ac:dyDescent="0.35">
      <c r="B17111" s="42"/>
      <c r="C17111" s="2"/>
      <c r="E17111" s="2"/>
    </row>
    <row r="17112" spans="2:5" x14ac:dyDescent="0.35">
      <c r="B17112" s="42"/>
      <c r="C17112" s="2"/>
      <c r="E17112" s="2"/>
    </row>
    <row r="17113" spans="2:5" x14ac:dyDescent="0.35">
      <c r="B17113" s="42"/>
      <c r="C17113" s="2"/>
      <c r="E17113" s="2"/>
    </row>
    <row r="17114" spans="2:5" x14ac:dyDescent="0.35">
      <c r="B17114" s="42"/>
      <c r="C17114" s="2"/>
      <c r="E17114" s="2"/>
    </row>
    <row r="17115" spans="2:5" x14ac:dyDescent="0.35">
      <c r="B17115" s="42"/>
      <c r="C17115" s="2"/>
      <c r="E17115" s="2"/>
    </row>
    <row r="17116" spans="2:5" x14ac:dyDescent="0.35">
      <c r="B17116" s="42"/>
      <c r="C17116" s="2"/>
      <c r="E17116" s="2"/>
    </row>
    <row r="17117" spans="2:5" x14ac:dyDescent="0.35">
      <c r="B17117" s="42"/>
      <c r="C17117" s="2"/>
      <c r="E17117" s="2"/>
    </row>
    <row r="17118" spans="2:5" x14ac:dyDescent="0.35">
      <c r="B17118" s="42"/>
      <c r="C17118" s="2"/>
      <c r="E17118" s="2"/>
    </row>
    <row r="17119" spans="2:5" x14ac:dyDescent="0.35">
      <c r="B17119" s="42"/>
      <c r="C17119" s="2"/>
      <c r="E17119" s="2"/>
    </row>
    <row r="17120" spans="2:5" x14ac:dyDescent="0.35">
      <c r="B17120" s="42"/>
      <c r="C17120" s="2"/>
      <c r="E17120" s="2"/>
    </row>
    <row r="17121" spans="2:5" x14ac:dyDescent="0.35">
      <c r="B17121" s="42"/>
      <c r="C17121" s="2"/>
      <c r="E17121" s="2"/>
    </row>
    <row r="17122" spans="2:5" x14ac:dyDescent="0.35">
      <c r="B17122" s="42"/>
      <c r="C17122" s="2"/>
      <c r="E17122" s="2"/>
    </row>
    <row r="17123" spans="2:5" x14ac:dyDescent="0.35">
      <c r="B17123" s="42"/>
      <c r="C17123" s="2"/>
      <c r="E17123" s="2"/>
    </row>
    <row r="17124" spans="2:5" x14ac:dyDescent="0.35">
      <c r="B17124" s="42"/>
      <c r="C17124" s="2"/>
      <c r="E17124" s="2"/>
    </row>
    <row r="17125" spans="2:5" x14ac:dyDescent="0.35">
      <c r="B17125" s="42"/>
      <c r="C17125" s="2"/>
      <c r="E17125" s="2"/>
    </row>
    <row r="17126" spans="2:5" x14ac:dyDescent="0.35">
      <c r="B17126" s="42"/>
      <c r="C17126" s="2"/>
      <c r="E17126" s="2"/>
    </row>
    <row r="17127" spans="2:5" x14ac:dyDescent="0.35">
      <c r="B17127" s="42"/>
      <c r="C17127" s="2"/>
      <c r="E17127" s="2"/>
    </row>
    <row r="17128" spans="2:5" x14ac:dyDescent="0.35">
      <c r="B17128" s="42"/>
      <c r="C17128" s="2"/>
      <c r="E17128" s="2"/>
    </row>
    <row r="17129" spans="2:5" x14ac:dyDescent="0.35">
      <c r="B17129" s="42"/>
      <c r="C17129" s="2"/>
      <c r="E17129" s="2"/>
    </row>
    <row r="17130" spans="2:5" x14ac:dyDescent="0.35">
      <c r="B17130" s="42"/>
      <c r="C17130" s="2"/>
      <c r="E17130" s="2"/>
    </row>
    <row r="17131" spans="2:5" x14ac:dyDescent="0.35">
      <c r="B17131" s="42"/>
      <c r="C17131" s="2"/>
      <c r="E17131" s="2"/>
    </row>
    <row r="17132" spans="2:5" x14ac:dyDescent="0.35">
      <c r="B17132" s="42"/>
      <c r="C17132" s="2"/>
      <c r="E17132" s="2"/>
    </row>
    <row r="17133" spans="2:5" x14ac:dyDescent="0.35">
      <c r="B17133" s="42"/>
      <c r="C17133" s="2"/>
      <c r="E17133" s="2"/>
    </row>
    <row r="17134" spans="2:5" x14ac:dyDescent="0.35">
      <c r="B17134" s="42"/>
      <c r="C17134" s="2"/>
      <c r="E17134" s="2"/>
    </row>
    <row r="17135" spans="2:5" x14ac:dyDescent="0.35">
      <c r="B17135" s="42"/>
      <c r="C17135" s="2"/>
      <c r="E17135" s="2"/>
    </row>
    <row r="17136" spans="2:5" x14ac:dyDescent="0.35">
      <c r="B17136" s="42"/>
      <c r="C17136" s="2"/>
      <c r="E17136" s="2"/>
    </row>
    <row r="17137" spans="2:5" x14ac:dyDescent="0.35">
      <c r="B17137" s="42"/>
      <c r="C17137" s="2"/>
      <c r="E17137" s="2"/>
    </row>
    <row r="17138" spans="2:5" x14ac:dyDescent="0.35">
      <c r="B17138" s="42"/>
      <c r="C17138" s="2"/>
      <c r="E17138" s="2"/>
    </row>
    <row r="17139" spans="2:5" x14ac:dyDescent="0.35">
      <c r="B17139" s="42"/>
      <c r="C17139" s="2"/>
      <c r="E17139" s="2"/>
    </row>
    <row r="17140" spans="2:5" x14ac:dyDescent="0.35">
      <c r="B17140" s="42"/>
      <c r="C17140" s="2"/>
      <c r="E17140" s="2"/>
    </row>
    <row r="17141" spans="2:5" x14ac:dyDescent="0.35">
      <c r="B17141" s="42"/>
      <c r="C17141" s="2"/>
      <c r="E17141" s="2"/>
    </row>
    <row r="17142" spans="2:5" x14ac:dyDescent="0.35">
      <c r="B17142" s="42"/>
      <c r="C17142" s="2"/>
      <c r="E17142" s="2"/>
    </row>
    <row r="17143" spans="2:5" x14ac:dyDescent="0.35">
      <c r="B17143" s="42"/>
      <c r="C17143" s="2"/>
      <c r="E17143" s="2"/>
    </row>
    <row r="17144" spans="2:5" x14ac:dyDescent="0.35">
      <c r="B17144" s="42"/>
      <c r="C17144" s="2"/>
      <c r="E17144" s="2"/>
    </row>
    <row r="17145" spans="2:5" x14ac:dyDescent="0.35">
      <c r="B17145" s="42"/>
      <c r="C17145" s="2"/>
      <c r="E17145" s="2"/>
    </row>
    <row r="17146" spans="2:5" x14ac:dyDescent="0.35">
      <c r="B17146" s="42"/>
      <c r="C17146" s="2"/>
      <c r="E17146" s="2"/>
    </row>
    <row r="17147" spans="2:5" x14ac:dyDescent="0.35">
      <c r="B17147" s="42"/>
      <c r="C17147" s="2"/>
      <c r="E17147" s="2"/>
    </row>
    <row r="17148" spans="2:5" x14ac:dyDescent="0.35">
      <c r="B17148" s="42"/>
      <c r="C17148" s="2"/>
      <c r="E17148" s="2"/>
    </row>
    <row r="17149" spans="2:5" x14ac:dyDescent="0.35">
      <c r="B17149" s="42"/>
      <c r="C17149" s="2"/>
      <c r="E17149" s="2"/>
    </row>
    <row r="17150" spans="2:5" x14ac:dyDescent="0.35">
      <c r="B17150" s="42"/>
      <c r="C17150" s="2"/>
      <c r="E17150" s="2"/>
    </row>
    <row r="17151" spans="2:5" x14ac:dyDescent="0.35">
      <c r="B17151" s="42"/>
      <c r="C17151" s="2"/>
      <c r="E17151" s="2"/>
    </row>
    <row r="17152" spans="2:5" x14ac:dyDescent="0.35">
      <c r="B17152" s="42"/>
      <c r="C17152" s="2"/>
      <c r="E17152" s="2"/>
    </row>
    <row r="17153" spans="2:5" x14ac:dyDescent="0.35">
      <c r="B17153" s="42"/>
      <c r="C17153" s="2"/>
      <c r="E17153" s="2"/>
    </row>
    <row r="17154" spans="2:5" x14ac:dyDescent="0.35">
      <c r="B17154" s="42"/>
      <c r="C17154" s="2"/>
      <c r="E17154" s="2"/>
    </row>
    <row r="17155" spans="2:5" x14ac:dyDescent="0.35">
      <c r="B17155" s="42"/>
      <c r="C17155" s="2"/>
      <c r="E17155" s="2"/>
    </row>
    <row r="17156" spans="2:5" x14ac:dyDescent="0.35">
      <c r="B17156" s="42"/>
      <c r="C17156" s="2"/>
      <c r="E17156" s="2"/>
    </row>
    <row r="17157" spans="2:5" x14ac:dyDescent="0.35">
      <c r="B17157" s="42"/>
      <c r="C17157" s="2"/>
      <c r="E17157" s="2"/>
    </row>
    <row r="17158" spans="2:5" x14ac:dyDescent="0.35">
      <c r="B17158" s="42"/>
      <c r="C17158" s="2"/>
      <c r="E17158" s="2"/>
    </row>
    <row r="17159" spans="2:5" x14ac:dyDescent="0.35">
      <c r="B17159" s="42"/>
      <c r="C17159" s="2"/>
      <c r="E17159" s="2"/>
    </row>
    <row r="17160" spans="2:5" x14ac:dyDescent="0.35">
      <c r="B17160" s="42"/>
      <c r="C17160" s="2"/>
      <c r="E17160" s="2"/>
    </row>
    <row r="17161" spans="2:5" x14ac:dyDescent="0.35">
      <c r="B17161" s="42"/>
      <c r="C17161" s="2"/>
      <c r="E17161" s="2"/>
    </row>
    <row r="17162" spans="2:5" x14ac:dyDescent="0.35">
      <c r="B17162" s="42"/>
      <c r="C17162" s="2"/>
      <c r="E17162" s="2"/>
    </row>
    <row r="17163" spans="2:5" x14ac:dyDescent="0.35">
      <c r="B17163" s="42"/>
      <c r="C17163" s="2"/>
      <c r="E17163" s="2"/>
    </row>
    <row r="17164" spans="2:5" x14ac:dyDescent="0.35">
      <c r="B17164" s="42"/>
      <c r="C17164" s="2"/>
      <c r="E17164" s="2"/>
    </row>
    <row r="17165" spans="2:5" x14ac:dyDescent="0.35">
      <c r="B17165" s="42"/>
      <c r="C17165" s="2"/>
      <c r="E17165" s="2"/>
    </row>
    <row r="17166" spans="2:5" x14ac:dyDescent="0.35">
      <c r="B17166" s="42"/>
      <c r="C17166" s="2"/>
      <c r="E17166" s="2"/>
    </row>
    <row r="17167" spans="2:5" x14ac:dyDescent="0.35">
      <c r="B17167" s="42"/>
      <c r="C17167" s="2"/>
      <c r="E17167" s="2"/>
    </row>
    <row r="17168" spans="2:5" x14ac:dyDescent="0.35">
      <c r="B17168" s="42"/>
      <c r="C17168" s="2"/>
      <c r="E17168" s="2"/>
    </row>
    <row r="17169" spans="2:5" x14ac:dyDescent="0.35">
      <c r="B17169" s="42"/>
      <c r="C17169" s="2"/>
      <c r="E17169" s="2"/>
    </row>
    <row r="17170" spans="2:5" x14ac:dyDescent="0.35">
      <c r="B17170" s="42"/>
      <c r="C17170" s="2"/>
      <c r="E17170" s="2"/>
    </row>
    <row r="17171" spans="2:5" x14ac:dyDescent="0.35">
      <c r="B17171" s="42"/>
      <c r="C17171" s="2"/>
      <c r="E17171" s="2"/>
    </row>
    <row r="17172" spans="2:5" x14ac:dyDescent="0.35">
      <c r="B17172" s="42"/>
      <c r="C17172" s="2"/>
      <c r="E17172" s="2"/>
    </row>
    <row r="17173" spans="2:5" x14ac:dyDescent="0.35">
      <c r="B17173" s="42"/>
      <c r="C17173" s="2"/>
      <c r="E17173" s="2"/>
    </row>
    <row r="17174" spans="2:5" x14ac:dyDescent="0.35">
      <c r="B17174" s="42"/>
      <c r="C17174" s="2"/>
      <c r="E17174" s="2"/>
    </row>
    <row r="17175" spans="2:5" x14ac:dyDescent="0.35">
      <c r="B17175" s="42"/>
      <c r="C17175" s="2"/>
      <c r="E17175" s="2"/>
    </row>
    <row r="17176" spans="2:5" x14ac:dyDescent="0.35">
      <c r="B17176" s="42"/>
      <c r="C17176" s="2"/>
      <c r="E17176" s="2"/>
    </row>
    <row r="17177" spans="2:5" x14ac:dyDescent="0.35">
      <c r="B17177" s="42"/>
      <c r="C17177" s="2"/>
      <c r="E17177" s="2"/>
    </row>
    <row r="17178" spans="2:5" x14ac:dyDescent="0.35">
      <c r="B17178" s="42"/>
      <c r="C17178" s="2"/>
      <c r="E17178" s="2"/>
    </row>
    <row r="17179" spans="2:5" x14ac:dyDescent="0.35">
      <c r="B17179" s="42"/>
      <c r="C17179" s="2"/>
      <c r="E17179" s="2"/>
    </row>
    <row r="17180" spans="2:5" x14ac:dyDescent="0.35">
      <c r="B17180" s="42"/>
      <c r="C17180" s="2"/>
      <c r="E17180" s="2"/>
    </row>
    <row r="17181" spans="2:5" x14ac:dyDescent="0.35">
      <c r="B17181" s="42"/>
      <c r="C17181" s="2"/>
      <c r="E17181" s="2"/>
    </row>
    <row r="17182" spans="2:5" x14ac:dyDescent="0.35">
      <c r="B17182" s="42"/>
      <c r="C17182" s="2"/>
      <c r="E17182" s="2"/>
    </row>
    <row r="17183" spans="2:5" x14ac:dyDescent="0.35">
      <c r="B17183" s="42"/>
      <c r="C17183" s="2"/>
      <c r="E17183" s="2"/>
    </row>
    <row r="17184" spans="2:5" x14ac:dyDescent="0.35">
      <c r="B17184" s="42"/>
      <c r="C17184" s="2"/>
      <c r="E17184" s="2"/>
    </row>
    <row r="17185" spans="2:5" x14ac:dyDescent="0.35">
      <c r="B17185" s="42"/>
      <c r="C17185" s="2"/>
      <c r="E17185" s="2"/>
    </row>
    <row r="17186" spans="2:5" x14ac:dyDescent="0.35">
      <c r="B17186" s="42"/>
      <c r="C17186" s="2"/>
      <c r="E17186" s="2"/>
    </row>
    <row r="17187" spans="2:5" x14ac:dyDescent="0.35">
      <c r="B17187" s="42"/>
      <c r="C17187" s="2"/>
      <c r="E17187" s="2"/>
    </row>
    <row r="17188" spans="2:5" x14ac:dyDescent="0.35">
      <c r="B17188" s="42"/>
      <c r="C17188" s="2"/>
      <c r="E17188" s="2"/>
    </row>
    <row r="17189" spans="2:5" x14ac:dyDescent="0.35">
      <c r="B17189" s="42"/>
      <c r="C17189" s="2"/>
      <c r="E17189" s="2"/>
    </row>
    <row r="17190" spans="2:5" x14ac:dyDescent="0.35">
      <c r="B17190" s="42"/>
      <c r="C17190" s="2"/>
      <c r="E17190" s="2"/>
    </row>
    <row r="17191" spans="2:5" x14ac:dyDescent="0.35">
      <c r="B17191" s="42"/>
      <c r="C17191" s="2"/>
      <c r="E17191" s="2"/>
    </row>
    <row r="17192" spans="2:5" x14ac:dyDescent="0.35">
      <c r="B17192" s="42"/>
      <c r="C17192" s="2"/>
      <c r="E17192" s="2"/>
    </row>
    <row r="17193" spans="2:5" x14ac:dyDescent="0.35">
      <c r="B17193" s="42"/>
      <c r="C17193" s="2"/>
      <c r="E17193" s="2"/>
    </row>
    <row r="17194" spans="2:5" x14ac:dyDescent="0.35">
      <c r="B17194" s="42"/>
      <c r="C17194" s="2"/>
      <c r="E17194" s="2"/>
    </row>
    <row r="17195" spans="2:5" x14ac:dyDescent="0.35">
      <c r="B17195" s="42"/>
      <c r="C17195" s="2"/>
      <c r="E17195" s="2"/>
    </row>
    <row r="17196" spans="2:5" x14ac:dyDescent="0.35">
      <c r="B17196" s="42"/>
      <c r="C17196" s="2"/>
      <c r="E17196" s="2"/>
    </row>
    <row r="17197" spans="2:5" x14ac:dyDescent="0.35">
      <c r="B17197" s="42"/>
      <c r="C17197" s="2"/>
      <c r="E17197" s="2"/>
    </row>
    <row r="17198" spans="2:5" x14ac:dyDescent="0.35">
      <c r="B17198" s="42"/>
      <c r="C17198" s="2"/>
      <c r="E17198" s="2"/>
    </row>
    <row r="17199" spans="2:5" x14ac:dyDescent="0.35">
      <c r="B17199" s="42"/>
      <c r="C17199" s="2"/>
      <c r="E17199" s="2"/>
    </row>
    <row r="17200" spans="2:5" x14ac:dyDescent="0.35">
      <c r="B17200" s="42"/>
      <c r="C17200" s="2"/>
      <c r="E17200" s="2"/>
    </row>
    <row r="17201" spans="2:5" x14ac:dyDescent="0.35">
      <c r="B17201" s="42"/>
      <c r="C17201" s="2"/>
      <c r="E17201" s="2"/>
    </row>
    <row r="17202" spans="2:5" x14ac:dyDescent="0.35">
      <c r="B17202" s="42"/>
      <c r="C17202" s="2"/>
      <c r="E17202" s="2"/>
    </row>
    <row r="17203" spans="2:5" x14ac:dyDescent="0.35">
      <c r="B17203" s="42"/>
      <c r="C17203" s="2"/>
      <c r="E17203" s="2"/>
    </row>
    <row r="17204" spans="2:5" x14ac:dyDescent="0.35">
      <c r="B17204" s="42"/>
      <c r="C17204" s="2"/>
      <c r="E17204" s="2"/>
    </row>
    <row r="17205" spans="2:5" x14ac:dyDescent="0.35">
      <c r="B17205" s="42"/>
      <c r="C17205" s="2"/>
      <c r="E17205" s="2"/>
    </row>
    <row r="17206" spans="2:5" x14ac:dyDescent="0.35">
      <c r="B17206" s="42"/>
      <c r="C17206" s="2"/>
      <c r="E17206" s="2"/>
    </row>
    <row r="17207" spans="2:5" x14ac:dyDescent="0.35">
      <c r="B17207" s="42"/>
      <c r="C17207" s="2"/>
      <c r="E17207" s="2"/>
    </row>
    <row r="17208" spans="2:5" x14ac:dyDescent="0.35">
      <c r="B17208" s="42"/>
      <c r="C17208" s="2"/>
      <c r="E17208" s="2"/>
    </row>
    <row r="17209" spans="2:5" x14ac:dyDescent="0.35">
      <c r="B17209" s="42"/>
      <c r="C17209" s="2"/>
      <c r="E17209" s="2"/>
    </row>
    <row r="17210" spans="2:5" x14ac:dyDescent="0.35">
      <c r="B17210" s="42"/>
      <c r="C17210" s="2"/>
      <c r="E17210" s="2"/>
    </row>
    <row r="17211" spans="2:5" x14ac:dyDescent="0.35">
      <c r="B17211" s="42"/>
      <c r="C17211" s="2"/>
      <c r="E17211" s="2"/>
    </row>
    <row r="17212" spans="2:5" x14ac:dyDescent="0.35">
      <c r="B17212" s="42"/>
      <c r="C17212" s="2"/>
      <c r="E17212" s="2"/>
    </row>
    <row r="17213" spans="2:5" x14ac:dyDescent="0.35">
      <c r="B17213" s="42"/>
      <c r="C17213" s="2"/>
      <c r="E17213" s="2"/>
    </row>
    <row r="17214" spans="2:5" x14ac:dyDescent="0.35">
      <c r="B17214" s="42"/>
      <c r="C17214" s="2"/>
      <c r="E17214" s="2"/>
    </row>
    <row r="17215" spans="2:5" x14ac:dyDescent="0.35">
      <c r="B17215" s="42"/>
      <c r="C17215" s="2"/>
      <c r="E17215" s="2"/>
    </row>
    <row r="17216" spans="2:5" x14ac:dyDescent="0.35">
      <c r="B17216" s="42"/>
      <c r="C17216" s="2"/>
      <c r="E17216" s="2"/>
    </row>
    <row r="17217" spans="2:5" x14ac:dyDescent="0.35">
      <c r="B17217" s="42"/>
      <c r="C17217" s="2"/>
      <c r="E17217" s="2"/>
    </row>
    <row r="17218" spans="2:5" x14ac:dyDescent="0.35">
      <c r="B17218" s="42"/>
      <c r="C17218" s="2"/>
      <c r="E17218" s="2"/>
    </row>
    <row r="17219" spans="2:5" x14ac:dyDescent="0.35">
      <c r="B17219" s="42"/>
      <c r="C17219" s="2"/>
      <c r="E17219" s="2"/>
    </row>
    <row r="17220" spans="2:5" x14ac:dyDescent="0.35">
      <c r="B17220" s="42"/>
      <c r="C17220" s="2"/>
      <c r="E17220" s="2"/>
    </row>
    <row r="17221" spans="2:5" x14ac:dyDescent="0.35">
      <c r="B17221" s="42"/>
      <c r="C17221" s="2"/>
      <c r="E17221" s="2"/>
    </row>
    <row r="17222" spans="2:5" x14ac:dyDescent="0.35">
      <c r="B17222" s="42"/>
      <c r="C17222" s="2"/>
      <c r="E17222" s="2"/>
    </row>
    <row r="17223" spans="2:5" x14ac:dyDescent="0.35">
      <c r="B17223" s="42"/>
      <c r="C17223" s="2"/>
      <c r="E17223" s="2"/>
    </row>
    <row r="17224" spans="2:5" x14ac:dyDescent="0.35">
      <c r="B17224" s="42"/>
      <c r="C17224" s="2"/>
      <c r="E17224" s="2"/>
    </row>
    <row r="17225" spans="2:5" x14ac:dyDescent="0.35">
      <c r="B17225" s="42"/>
      <c r="C17225" s="2"/>
      <c r="E17225" s="2"/>
    </row>
    <row r="17226" spans="2:5" x14ac:dyDescent="0.35">
      <c r="B17226" s="42"/>
      <c r="C17226" s="2"/>
      <c r="E17226" s="2"/>
    </row>
    <row r="17227" spans="2:5" x14ac:dyDescent="0.35">
      <c r="B17227" s="42"/>
      <c r="C17227" s="2"/>
      <c r="E17227" s="2"/>
    </row>
    <row r="17228" spans="2:5" x14ac:dyDescent="0.35">
      <c r="B17228" s="42"/>
      <c r="C17228" s="2"/>
      <c r="E17228" s="2"/>
    </row>
    <row r="17229" spans="2:5" x14ac:dyDescent="0.35">
      <c r="B17229" s="42"/>
      <c r="C17229" s="2"/>
      <c r="E17229" s="2"/>
    </row>
    <row r="17230" spans="2:5" x14ac:dyDescent="0.35">
      <c r="B17230" s="42"/>
      <c r="C17230" s="2"/>
      <c r="E17230" s="2"/>
    </row>
    <row r="17231" spans="2:5" x14ac:dyDescent="0.35">
      <c r="B17231" s="42"/>
      <c r="C17231" s="2"/>
      <c r="E17231" s="2"/>
    </row>
    <row r="17232" spans="2:5" x14ac:dyDescent="0.35">
      <c r="B17232" s="42"/>
      <c r="C17232" s="2"/>
      <c r="E17232" s="2"/>
    </row>
    <row r="17233" spans="2:5" x14ac:dyDescent="0.35">
      <c r="B17233" s="42"/>
      <c r="C17233" s="2"/>
      <c r="E17233" s="2"/>
    </row>
    <row r="17234" spans="2:5" x14ac:dyDescent="0.35">
      <c r="B17234" s="42"/>
      <c r="C17234" s="2"/>
      <c r="E17234" s="2"/>
    </row>
    <row r="17235" spans="2:5" x14ac:dyDescent="0.35">
      <c r="B17235" s="42"/>
      <c r="C17235" s="2"/>
      <c r="E17235" s="2"/>
    </row>
    <row r="17236" spans="2:5" x14ac:dyDescent="0.35">
      <c r="B17236" s="42"/>
      <c r="C17236" s="2"/>
      <c r="E17236" s="2"/>
    </row>
    <row r="17237" spans="2:5" x14ac:dyDescent="0.35">
      <c r="B17237" s="42"/>
      <c r="C17237" s="2"/>
      <c r="E17237" s="2"/>
    </row>
    <row r="17238" spans="2:5" x14ac:dyDescent="0.35">
      <c r="B17238" s="42"/>
      <c r="C17238" s="2"/>
      <c r="E17238" s="2"/>
    </row>
    <row r="17239" spans="2:5" x14ac:dyDescent="0.35">
      <c r="B17239" s="42"/>
      <c r="C17239" s="2"/>
      <c r="E17239" s="2"/>
    </row>
    <row r="17240" spans="2:5" x14ac:dyDescent="0.35">
      <c r="B17240" s="42"/>
      <c r="C17240" s="2"/>
      <c r="E17240" s="2"/>
    </row>
    <row r="17241" spans="2:5" x14ac:dyDescent="0.35">
      <c r="B17241" s="42"/>
      <c r="C17241" s="2"/>
      <c r="E17241" s="2"/>
    </row>
    <row r="17242" spans="2:5" x14ac:dyDescent="0.35">
      <c r="B17242" s="42"/>
      <c r="C17242" s="2"/>
      <c r="E17242" s="2"/>
    </row>
    <row r="17243" spans="2:5" x14ac:dyDescent="0.35">
      <c r="B17243" s="42"/>
      <c r="C17243" s="2"/>
      <c r="E17243" s="2"/>
    </row>
    <row r="17244" spans="2:5" x14ac:dyDescent="0.35">
      <c r="B17244" s="42"/>
      <c r="C17244" s="2"/>
      <c r="E17244" s="2"/>
    </row>
    <row r="17245" spans="2:5" x14ac:dyDescent="0.35">
      <c r="B17245" s="42"/>
      <c r="C17245" s="2"/>
      <c r="E17245" s="2"/>
    </row>
    <row r="17246" spans="2:5" x14ac:dyDescent="0.35">
      <c r="B17246" s="42"/>
      <c r="C17246" s="2"/>
      <c r="E17246" s="2"/>
    </row>
    <row r="17247" spans="2:5" x14ac:dyDescent="0.35">
      <c r="B17247" s="42"/>
      <c r="C17247" s="2"/>
      <c r="E17247" s="2"/>
    </row>
    <row r="17248" spans="2:5" x14ac:dyDescent="0.35">
      <c r="B17248" s="42"/>
      <c r="C17248" s="2"/>
      <c r="E17248" s="2"/>
    </row>
    <row r="17249" spans="2:5" x14ac:dyDescent="0.35">
      <c r="B17249" s="42"/>
      <c r="C17249" s="2"/>
      <c r="E17249" s="2"/>
    </row>
    <row r="17250" spans="2:5" x14ac:dyDescent="0.35">
      <c r="B17250" s="42"/>
      <c r="C17250" s="2"/>
      <c r="E17250" s="2"/>
    </row>
    <row r="17251" spans="2:5" x14ac:dyDescent="0.35">
      <c r="B17251" s="42"/>
      <c r="C17251" s="2"/>
      <c r="E17251" s="2"/>
    </row>
    <row r="17252" spans="2:5" x14ac:dyDescent="0.35">
      <c r="B17252" s="42"/>
      <c r="C17252" s="2"/>
      <c r="E17252" s="2"/>
    </row>
    <row r="17253" spans="2:5" x14ac:dyDescent="0.35">
      <c r="B17253" s="42"/>
      <c r="C17253" s="2"/>
      <c r="E17253" s="2"/>
    </row>
    <row r="17254" spans="2:5" x14ac:dyDescent="0.35">
      <c r="B17254" s="42"/>
      <c r="C17254" s="2"/>
      <c r="E17254" s="2"/>
    </row>
    <row r="17255" spans="2:5" x14ac:dyDescent="0.35">
      <c r="B17255" s="42"/>
      <c r="C17255" s="2"/>
      <c r="E17255" s="2"/>
    </row>
    <row r="17256" spans="2:5" x14ac:dyDescent="0.35">
      <c r="B17256" s="42"/>
      <c r="C17256" s="2"/>
      <c r="E17256" s="2"/>
    </row>
    <row r="17257" spans="2:5" x14ac:dyDescent="0.35">
      <c r="B17257" s="42"/>
      <c r="C17257" s="2"/>
      <c r="E17257" s="2"/>
    </row>
    <row r="17258" spans="2:5" x14ac:dyDescent="0.35">
      <c r="B17258" s="42"/>
      <c r="C17258" s="2"/>
      <c r="E17258" s="2"/>
    </row>
    <row r="17259" spans="2:5" x14ac:dyDescent="0.35">
      <c r="B17259" s="42"/>
      <c r="C17259" s="2"/>
      <c r="E17259" s="2"/>
    </row>
    <row r="17260" spans="2:5" x14ac:dyDescent="0.35">
      <c r="B17260" s="42"/>
      <c r="C17260" s="2"/>
      <c r="E17260" s="2"/>
    </row>
    <row r="17261" spans="2:5" x14ac:dyDescent="0.35">
      <c r="B17261" s="42"/>
      <c r="C17261" s="2"/>
      <c r="E17261" s="2"/>
    </row>
    <row r="17262" spans="2:5" x14ac:dyDescent="0.35">
      <c r="B17262" s="42"/>
      <c r="C17262" s="2"/>
      <c r="E17262" s="2"/>
    </row>
    <row r="17263" spans="2:5" x14ac:dyDescent="0.35">
      <c r="B17263" s="42"/>
      <c r="C17263" s="2"/>
      <c r="E17263" s="2"/>
    </row>
    <row r="17264" spans="2:5" x14ac:dyDescent="0.35">
      <c r="B17264" s="42"/>
      <c r="C17264" s="2"/>
      <c r="E17264" s="2"/>
    </row>
    <row r="17265" spans="2:5" x14ac:dyDescent="0.35">
      <c r="B17265" s="42"/>
      <c r="C17265" s="2"/>
      <c r="E17265" s="2"/>
    </row>
    <row r="17266" spans="2:5" x14ac:dyDescent="0.35">
      <c r="B17266" s="42"/>
      <c r="C17266" s="2"/>
      <c r="E17266" s="2"/>
    </row>
    <row r="17267" spans="2:5" x14ac:dyDescent="0.35">
      <c r="B17267" s="42"/>
      <c r="C17267" s="2"/>
      <c r="E17267" s="2"/>
    </row>
    <row r="17268" spans="2:5" x14ac:dyDescent="0.35">
      <c r="B17268" s="42"/>
      <c r="C17268" s="2"/>
      <c r="E17268" s="2"/>
    </row>
    <row r="17269" spans="2:5" x14ac:dyDescent="0.35">
      <c r="B17269" s="42"/>
      <c r="C17269" s="2"/>
      <c r="E17269" s="2"/>
    </row>
    <row r="17270" spans="2:5" x14ac:dyDescent="0.35">
      <c r="B17270" s="42"/>
      <c r="C17270" s="2"/>
      <c r="E17270" s="2"/>
    </row>
    <row r="17271" spans="2:5" x14ac:dyDescent="0.35">
      <c r="B17271" s="42"/>
      <c r="C17271" s="2"/>
      <c r="E17271" s="2"/>
    </row>
    <row r="17272" spans="2:5" x14ac:dyDescent="0.35">
      <c r="B17272" s="42"/>
      <c r="C17272" s="2"/>
      <c r="E17272" s="2"/>
    </row>
    <row r="17273" spans="2:5" x14ac:dyDescent="0.35">
      <c r="B17273" s="42"/>
      <c r="C17273" s="2"/>
      <c r="E17273" s="2"/>
    </row>
    <row r="17274" spans="2:5" x14ac:dyDescent="0.35">
      <c r="B17274" s="42"/>
      <c r="C17274" s="2"/>
      <c r="E17274" s="2"/>
    </row>
    <row r="17275" spans="2:5" x14ac:dyDescent="0.35">
      <c r="B17275" s="42"/>
      <c r="C17275" s="2"/>
      <c r="E17275" s="2"/>
    </row>
    <row r="17276" spans="2:5" x14ac:dyDescent="0.35">
      <c r="B17276" s="42"/>
      <c r="C17276" s="2"/>
      <c r="E17276" s="2"/>
    </row>
    <row r="17277" spans="2:5" x14ac:dyDescent="0.35">
      <c r="B17277" s="42"/>
      <c r="C17277" s="2"/>
      <c r="E17277" s="2"/>
    </row>
    <row r="17278" spans="2:5" x14ac:dyDescent="0.35">
      <c r="B17278" s="42"/>
      <c r="C17278" s="2"/>
      <c r="E17278" s="2"/>
    </row>
    <row r="17279" spans="2:5" x14ac:dyDescent="0.35">
      <c r="B17279" s="42"/>
      <c r="C17279" s="2"/>
      <c r="E17279" s="2"/>
    </row>
    <row r="17280" spans="2:5" x14ac:dyDescent="0.35">
      <c r="B17280" s="42"/>
      <c r="C17280" s="2"/>
      <c r="E17280" s="2"/>
    </row>
    <row r="17281" spans="2:5" x14ac:dyDescent="0.35">
      <c r="B17281" s="42"/>
      <c r="C17281" s="2"/>
      <c r="E17281" s="2"/>
    </row>
    <row r="17282" spans="2:5" x14ac:dyDescent="0.35">
      <c r="B17282" s="42"/>
      <c r="C17282" s="2"/>
      <c r="E17282" s="2"/>
    </row>
    <row r="17283" spans="2:5" x14ac:dyDescent="0.35">
      <c r="B17283" s="42"/>
      <c r="C17283" s="2"/>
      <c r="E17283" s="2"/>
    </row>
    <row r="17284" spans="2:5" x14ac:dyDescent="0.35">
      <c r="B17284" s="42"/>
      <c r="C17284" s="2"/>
      <c r="E17284" s="2"/>
    </row>
    <row r="17285" spans="2:5" x14ac:dyDescent="0.35">
      <c r="B17285" s="42"/>
      <c r="C17285" s="2"/>
      <c r="E17285" s="2"/>
    </row>
    <row r="17286" spans="2:5" x14ac:dyDescent="0.35">
      <c r="B17286" s="42"/>
      <c r="C17286" s="2"/>
      <c r="E17286" s="2"/>
    </row>
    <row r="17287" spans="2:5" x14ac:dyDescent="0.35">
      <c r="B17287" s="42"/>
      <c r="C17287" s="2"/>
      <c r="E17287" s="2"/>
    </row>
    <row r="17288" spans="2:5" x14ac:dyDescent="0.35">
      <c r="B17288" s="42"/>
      <c r="C17288" s="2"/>
      <c r="E17288" s="2"/>
    </row>
    <row r="17289" spans="2:5" x14ac:dyDescent="0.35">
      <c r="B17289" s="42"/>
      <c r="C17289" s="2"/>
      <c r="E17289" s="2"/>
    </row>
    <row r="17290" spans="2:5" x14ac:dyDescent="0.35">
      <c r="B17290" s="42"/>
      <c r="C17290" s="2"/>
      <c r="E17290" s="2"/>
    </row>
    <row r="17291" spans="2:5" x14ac:dyDescent="0.35">
      <c r="B17291" s="42"/>
      <c r="C17291" s="2"/>
      <c r="E17291" s="2"/>
    </row>
    <row r="17292" spans="2:5" x14ac:dyDescent="0.35">
      <c r="B17292" s="42"/>
      <c r="C17292" s="2"/>
      <c r="E17292" s="2"/>
    </row>
    <row r="17293" spans="2:5" x14ac:dyDescent="0.35">
      <c r="B17293" s="42"/>
      <c r="C17293" s="2"/>
      <c r="E17293" s="2"/>
    </row>
    <row r="17294" spans="2:5" x14ac:dyDescent="0.35">
      <c r="B17294" s="42"/>
      <c r="C17294" s="2"/>
      <c r="E17294" s="2"/>
    </row>
    <row r="17295" spans="2:5" x14ac:dyDescent="0.35">
      <c r="B17295" s="42"/>
      <c r="C17295" s="2"/>
      <c r="E17295" s="2"/>
    </row>
    <row r="17296" spans="2:5" x14ac:dyDescent="0.35">
      <c r="B17296" s="42"/>
      <c r="C17296" s="2"/>
      <c r="E17296" s="2"/>
    </row>
    <row r="17297" spans="2:5" x14ac:dyDescent="0.35">
      <c r="B17297" s="42"/>
      <c r="C17297" s="2"/>
      <c r="E17297" s="2"/>
    </row>
    <row r="17298" spans="2:5" x14ac:dyDescent="0.35">
      <c r="B17298" s="42"/>
      <c r="C17298" s="2"/>
      <c r="E17298" s="2"/>
    </row>
    <row r="17299" spans="2:5" x14ac:dyDescent="0.35">
      <c r="B17299" s="42"/>
      <c r="C17299" s="2"/>
      <c r="E17299" s="2"/>
    </row>
    <row r="17300" spans="2:5" x14ac:dyDescent="0.35">
      <c r="B17300" s="42"/>
      <c r="C17300" s="2"/>
      <c r="E17300" s="2"/>
    </row>
    <row r="17301" spans="2:5" x14ac:dyDescent="0.35">
      <c r="B17301" s="42"/>
      <c r="C17301" s="2"/>
      <c r="E17301" s="2"/>
    </row>
    <row r="17302" spans="2:5" x14ac:dyDescent="0.35">
      <c r="B17302" s="42"/>
      <c r="C17302" s="2"/>
      <c r="E17302" s="2"/>
    </row>
    <row r="17303" spans="2:5" x14ac:dyDescent="0.35">
      <c r="B17303" s="42"/>
      <c r="C17303" s="2"/>
      <c r="E17303" s="2"/>
    </row>
    <row r="17304" spans="2:5" x14ac:dyDescent="0.35">
      <c r="B17304" s="42"/>
      <c r="C17304" s="2"/>
      <c r="E17304" s="2"/>
    </row>
    <row r="17305" spans="2:5" x14ac:dyDescent="0.35">
      <c r="B17305" s="42"/>
      <c r="C17305" s="2"/>
      <c r="E17305" s="2"/>
    </row>
    <row r="17306" spans="2:5" x14ac:dyDescent="0.35">
      <c r="B17306" s="42"/>
      <c r="C17306" s="2"/>
      <c r="E17306" s="2"/>
    </row>
    <row r="17307" spans="2:5" x14ac:dyDescent="0.35">
      <c r="B17307" s="42"/>
      <c r="C17307" s="2"/>
      <c r="E17307" s="2"/>
    </row>
    <row r="17308" spans="2:5" x14ac:dyDescent="0.35">
      <c r="B17308" s="42"/>
      <c r="C17308" s="2"/>
      <c r="E17308" s="2"/>
    </row>
    <row r="17309" spans="2:5" x14ac:dyDescent="0.35">
      <c r="B17309" s="42"/>
      <c r="C17309" s="2"/>
      <c r="E17309" s="2"/>
    </row>
    <row r="17310" spans="2:5" x14ac:dyDescent="0.35">
      <c r="B17310" s="42"/>
      <c r="C17310" s="2"/>
      <c r="E17310" s="2"/>
    </row>
    <row r="17311" spans="2:5" x14ac:dyDescent="0.35">
      <c r="B17311" s="42"/>
      <c r="C17311" s="2"/>
      <c r="E17311" s="2"/>
    </row>
    <row r="17312" spans="2:5" x14ac:dyDescent="0.35">
      <c r="B17312" s="42"/>
      <c r="C17312" s="2"/>
      <c r="E17312" s="2"/>
    </row>
    <row r="17313" spans="2:5" x14ac:dyDescent="0.35">
      <c r="B17313" s="42"/>
      <c r="C17313" s="2"/>
      <c r="E17313" s="2"/>
    </row>
    <row r="17314" spans="2:5" x14ac:dyDescent="0.35">
      <c r="B17314" s="42"/>
      <c r="C17314" s="2"/>
      <c r="E17314" s="2"/>
    </row>
    <row r="17315" spans="2:5" x14ac:dyDescent="0.35">
      <c r="B17315" s="42"/>
      <c r="C17315" s="2"/>
      <c r="E17315" s="2"/>
    </row>
    <row r="17316" spans="2:5" x14ac:dyDescent="0.35">
      <c r="B17316" s="42"/>
      <c r="C17316" s="2"/>
      <c r="E17316" s="2"/>
    </row>
    <row r="17317" spans="2:5" x14ac:dyDescent="0.35">
      <c r="B17317" s="42"/>
      <c r="C17317" s="2"/>
      <c r="E17317" s="2"/>
    </row>
    <row r="17318" spans="2:5" x14ac:dyDescent="0.35">
      <c r="B17318" s="42"/>
      <c r="C17318" s="2"/>
      <c r="E17318" s="2"/>
    </row>
    <row r="17319" spans="2:5" x14ac:dyDescent="0.35">
      <c r="B17319" s="42"/>
      <c r="C17319" s="2"/>
      <c r="E17319" s="2"/>
    </row>
    <row r="17320" spans="2:5" x14ac:dyDescent="0.35">
      <c r="B17320" s="42"/>
      <c r="C17320" s="2"/>
      <c r="E17320" s="2"/>
    </row>
    <row r="17321" spans="2:5" x14ac:dyDescent="0.35">
      <c r="B17321" s="42"/>
      <c r="C17321" s="2"/>
      <c r="E17321" s="2"/>
    </row>
    <row r="17322" spans="2:5" x14ac:dyDescent="0.35">
      <c r="B17322" s="42"/>
      <c r="C17322" s="2"/>
      <c r="E17322" s="2"/>
    </row>
    <row r="17323" spans="2:5" x14ac:dyDescent="0.35">
      <c r="B17323" s="42"/>
      <c r="C17323" s="2"/>
      <c r="E17323" s="2"/>
    </row>
    <row r="17324" spans="2:5" x14ac:dyDescent="0.35">
      <c r="B17324" s="42"/>
      <c r="C17324" s="2"/>
      <c r="E17324" s="2"/>
    </row>
    <row r="17325" spans="2:5" x14ac:dyDescent="0.35">
      <c r="B17325" s="42"/>
      <c r="C17325" s="2"/>
      <c r="E17325" s="2"/>
    </row>
    <row r="17326" spans="2:5" x14ac:dyDescent="0.35">
      <c r="B17326" s="42"/>
      <c r="C17326" s="2"/>
      <c r="E17326" s="2"/>
    </row>
    <row r="17327" spans="2:5" x14ac:dyDescent="0.35">
      <c r="B17327" s="42"/>
      <c r="C17327" s="2"/>
      <c r="E17327" s="2"/>
    </row>
    <row r="17328" spans="2:5" x14ac:dyDescent="0.35">
      <c r="B17328" s="42"/>
      <c r="C17328" s="2"/>
      <c r="E17328" s="2"/>
    </row>
    <row r="17329" spans="2:5" x14ac:dyDescent="0.35">
      <c r="B17329" s="42"/>
      <c r="C17329" s="2"/>
      <c r="E17329" s="2"/>
    </row>
    <row r="17330" spans="2:5" x14ac:dyDescent="0.35">
      <c r="B17330" s="42"/>
      <c r="C17330" s="2"/>
      <c r="E17330" s="2"/>
    </row>
    <row r="17331" spans="2:5" x14ac:dyDescent="0.35">
      <c r="B17331" s="42"/>
      <c r="C17331" s="2"/>
      <c r="E17331" s="2"/>
    </row>
    <row r="17332" spans="2:5" x14ac:dyDescent="0.35">
      <c r="B17332" s="42"/>
      <c r="C17332" s="2"/>
      <c r="E17332" s="2"/>
    </row>
    <row r="17333" spans="2:5" x14ac:dyDescent="0.35">
      <c r="B17333" s="42"/>
      <c r="C17333" s="2"/>
      <c r="E17333" s="2"/>
    </row>
    <row r="17334" spans="2:5" x14ac:dyDescent="0.35">
      <c r="B17334" s="42"/>
      <c r="C17334" s="2"/>
      <c r="E17334" s="2"/>
    </row>
    <row r="17335" spans="2:5" x14ac:dyDescent="0.35">
      <c r="B17335" s="42"/>
      <c r="C17335" s="2"/>
      <c r="E17335" s="2"/>
    </row>
    <row r="17336" spans="2:5" x14ac:dyDescent="0.35">
      <c r="B17336" s="42"/>
      <c r="C17336" s="2"/>
      <c r="E17336" s="2"/>
    </row>
    <row r="17337" spans="2:5" x14ac:dyDescent="0.35">
      <c r="B17337" s="42"/>
      <c r="C17337" s="2"/>
      <c r="E17337" s="2"/>
    </row>
    <row r="17338" spans="2:5" x14ac:dyDescent="0.35">
      <c r="B17338" s="42"/>
      <c r="C17338" s="2"/>
      <c r="E17338" s="2"/>
    </row>
    <row r="17339" spans="2:5" x14ac:dyDescent="0.35">
      <c r="B17339" s="42"/>
      <c r="C17339" s="2"/>
      <c r="E17339" s="2"/>
    </row>
    <row r="17340" spans="2:5" x14ac:dyDescent="0.35">
      <c r="B17340" s="42"/>
      <c r="C17340" s="2"/>
      <c r="E17340" s="2"/>
    </row>
    <row r="17341" spans="2:5" x14ac:dyDescent="0.35">
      <c r="B17341" s="42"/>
      <c r="C17341" s="2"/>
      <c r="E17341" s="2"/>
    </row>
    <row r="17342" spans="2:5" x14ac:dyDescent="0.35">
      <c r="B17342" s="42"/>
      <c r="C17342" s="2"/>
      <c r="E17342" s="2"/>
    </row>
    <row r="17343" spans="2:5" x14ac:dyDescent="0.35">
      <c r="B17343" s="42"/>
      <c r="C17343" s="2"/>
      <c r="E17343" s="2"/>
    </row>
    <row r="17344" spans="2:5" x14ac:dyDescent="0.35">
      <c r="B17344" s="42"/>
      <c r="C17344" s="2"/>
      <c r="E17344" s="2"/>
    </row>
    <row r="17345" spans="2:5" x14ac:dyDescent="0.35">
      <c r="B17345" s="42"/>
      <c r="C17345" s="2"/>
      <c r="E17345" s="2"/>
    </row>
    <row r="17346" spans="2:5" x14ac:dyDescent="0.35">
      <c r="B17346" s="42"/>
      <c r="C17346" s="2"/>
      <c r="E17346" s="2"/>
    </row>
    <row r="17347" spans="2:5" x14ac:dyDescent="0.35">
      <c r="B17347" s="42"/>
      <c r="C17347" s="2"/>
      <c r="E17347" s="2"/>
    </row>
    <row r="17348" spans="2:5" x14ac:dyDescent="0.35">
      <c r="B17348" s="42"/>
      <c r="C17348" s="2"/>
      <c r="E17348" s="2"/>
    </row>
    <row r="17349" spans="2:5" x14ac:dyDescent="0.35">
      <c r="B17349" s="42"/>
      <c r="C17349" s="2"/>
      <c r="E17349" s="2"/>
    </row>
    <row r="17350" spans="2:5" x14ac:dyDescent="0.35">
      <c r="B17350" s="42"/>
      <c r="C17350" s="2"/>
      <c r="E17350" s="2"/>
    </row>
    <row r="17351" spans="2:5" x14ac:dyDescent="0.35">
      <c r="B17351" s="42"/>
      <c r="C17351" s="2"/>
      <c r="E17351" s="2"/>
    </row>
    <row r="17352" spans="2:5" x14ac:dyDescent="0.35">
      <c r="B17352" s="42"/>
      <c r="C17352" s="2"/>
      <c r="E17352" s="2"/>
    </row>
    <row r="17353" spans="2:5" x14ac:dyDescent="0.35">
      <c r="B17353" s="42"/>
      <c r="C17353" s="2"/>
      <c r="E17353" s="2"/>
    </row>
    <row r="17354" spans="2:5" x14ac:dyDescent="0.35">
      <c r="B17354" s="42"/>
      <c r="C17354" s="2"/>
      <c r="E17354" s="2"/>
    </row>
    <row r="17355" spans="2:5" x14ac:dyDescent="0.35">
      <c r="B17355" s="42"/>
      <c r="C17355" s="2"/>
      <c r="E17355" s="2"/>
    </row>
    <row r="17356" spans="2:5" x14ac:dyDescent="0.35">
      <c r="B17356" s="42"/>
      <c r="C17356" s="2"/>
      <c r="E17356" s="2"/>
    </row>
    <row r="17357" spans="2:5" x14ac:dyDescent="0.35">
      <c r="B17357" s="42"/>
      <c r="C17357" s="2"/>
      <c r="E17357" s="2"/>
    </row>
    <row r="17358" spans="2:5" x14ac:dyDescent="0.35">
      <c r="B17358" s="42"/>
      <c r="C17358" s="2"/>
      <c r="E17358" s="2"/>
    </row>
    <row r="17359" spans="2:5" x14ac:dyDescent="0.35">
      <c r="B17359" s="42"/>
      <c r="C17359" s="2"/>
      <c r="E17359" s="2"/>
    </row>
    <row r="17360" spans="2:5" x14ac:dyDescent="0.35">
      <c r="B17360" s="42"/>
      <c r="C17360" s="2"/>
      <c r="E17360" s="2"/>
    </row>
    <row r="17361" spans="2:5" x14ac:dyDescent="0.35">
      <c r="B17361" s="42"/>
      <c r="C17361" s="2"/>
      <c r="E17361" s="2"/>
    </row>
    <row r="17362" spans="2:5" x14ac:dyDescent="0.35">
      <c r="B17362" s="42"/>
      <c r="C17362" s="2"/>
      <c r="E17362" s="2"/>
    </row>
    <row r="17363" spans="2:5" x14ac:dyDescent="0.35">
      <c r="B17363" s="42"/>
      <c r="C17363" s="2"/>
      <c r="E17363" s="2"/>
    </row>
    <row r="17364" spans="2:5" x14ac:dyDescent="0.35">
      <c r="B17364" s="42"/>
      <c r="C17364" s="2"/>
      <c r="E17364" s="2"/>
    </row>
    <row r="17365" spans="2:5" x14ac:dyDescent="0.35">
      <c r="B17365" s="42"/>
      <c r="C17365" s="2"/>
      <c r="E17365" s="2"/>
    </row>
    <row r="17366" spans="2:5" x14ac:dyDescent="0.35">
      <c r="B17366" s="42"/>
      <c r="C17366" s="2"/>
      <c r="E17366" s="2"/>
    </row>
    <row r="17367" spans="2:5" x14ac:dyDescent="0.35">
      <c r="B17367" s="42"/>
      <c r="C17367" s="2"/>
      <c r="E17367" s="2"/>
    </row>
    <row r="17368" spans="2:5" x14ac:dyDescent="0.35">
      <c r="B17368" s="42"/>
      <c r="C17368" s="2"/>
      <c r="E17368" s="2"/>
    </row>
    <row r="17369" spans="2:5" x14ac:dyDescent="0.35">
      <c r="B17369" s="42"/>
      <c r="C17369" s="2"/>
      <c r="E17369" s="2"/>
    </row>
    <row r="17370" spans="2:5" x14ac:dyDescent="0.35">
      <c r="B17370" s="42"/>
      <c r="C17370" s="2"/>
      <c r="E17370" s="2"/>
    </row>
    <row r="17371" spans="2:5" x14ac:dyDescent="0.35">
      <c r="B17371" s="42"/>
      <c r="C17371" s="2"/>
      <c r="E17371" s="2"/>
    </row>
    <row r="17372" spans="2:5" x14ac:dyDescent="0.35">
      <c r="B17372" s="42"/>
      <c r="C17372" s="2"/>
      <c r="E17372" s="2"/>
    </row>
    <row r="17373" spans="2:5" x14ac:dyDescent="0.35">
      <c r="B17373" s="42"/>
      <c r="C17373" s="2"/>
      <c r="E17373" s="2"/>
    </row>
    <row r="17374" spans="2:5" x14ac:dyDescent="0.35">
      <c r="B17374" s="42"/>
      <c r="C17374" s="2"/>
      <c r="E17374" s="2"/>
    </row>
    <row r="17375" spans="2:5" x14ac:dyDescent="0.35">
      <c r="B17375" s="42"/>
      <c r="C17375" s="2"/>
      <c r="E17375" s="2"/>
    </row>
    <row r="17376" spans="2:5" x14ac:dyDescent="0.35">
      <c r="B17376" s="42"/>
      <c r="C17376" s="2"/>
      <c r="E17376" s="2"/>
    </row>
    <row r="17377" spans="2:5" x14ac:dyDescent="0.35">
      <c r="B17377" s="42"/>
      <c r="C17377" s="2"/>
      <c r="E17377" s="2"/>
    </row>
    <row r="17378" spans="2:5" x14ac:dyDescent="0.35">
      <c r="B17378" s="42"/>
      <c r="C17378" s="2"/>
      <c r="E17378" s="2"/>
    </row>
    <row r="17379" spans="2:5" x14ac:dyDescent="0.35">
      <c r="B17379" s="42"/>
      <c r="C17379" s="2"/>
      <c r="E17379" s="2"/>
    </row>
    <row r="17380" spans="2:5" x14ac:dyDescent="0.35">
      <c r="B17380" s="42"/>
      <c r="C17380" s="2"/>
      <c r="E17380" s="2"/>
    </row>
    <row r="17381" spans="2:5" x14ac:dyDescent="0.35">
      <c r="B17381" s="42"/>
      <c r="C17381" s="2"/>
      <c r="E17381" s="2"/>
    </row>
    <row r="17382" spans="2:5" x14ac:dyDescent="0.35">
      <c r="B17382" s="42"/>
      <c r="C17382" s="2"/>
      <c r="E17382" s="2"/>
    </row>
    <row r="17383" spans="2:5" x14ac:dyDescent="0.35">
      <c r="B17383" s="42"/>
      <c r="C17383" s="2"/>
      <c r="E17383" s="2"/>
    </row>
    <row r="17384" spans="2:5" x14ac:dyDescent="0.35">
      <c r="B17384" s="42"/>
      <c r="C17384" s="2"/>
      <c r="E17384" s="2"/>
    </row>
    <row r="17385" spans="2:5" x14ac:dyDescent="0.35">
      <c r="B17385" s="42"/>
      <c r="C17385" s="2"/>
      <c r="E17385" s="2"/>
    </row>
    <row r="17386" spans="2:5" x14ac:dyDescent="0.35">
      <c r="B17386" s="42"/>
      <c r="C17386" s="2"/>
      <c r="E17386" s="2"/>
    </row>
    <row r="17387" spans="2:5" x14ac:dyDescent="0.35">
      <c r="B17387" s="42"/>
      <c r="C17387" s="2"/>
      <c r="E17387" s="2"/>
    </row>
    <row r="17388" spans="2:5" x14ac:dyDescent="0.35">
      <c r="B17388" s="42"/>
      <c r="C17388" s="2"/>
      <c r="E17388" s="2"/>
    </row>
    <row r="17389" spans="2:5" x14ac:dyDescent="0.35">
      <c r="B17389" s="42"/>
      <c r="C17389" s="2"/>
      <c r="E17389" s="2"/>
    </row>
    <row r="17390" spans="2:5" x14ac:dyDescent="0.35">
      <c r="B17390" s="42"/>
      <c r="C17390" s="2"/>
      <c r="E17390" s="2"/>
    </row>
    <row r="17391" spans="2:5" x14ac:dyDescent="0.35">
      <c r="B17391" s="42"/>
      <c r="C17391" s="2"/>
      <c r="E17391" s="2"/>
    </row>
    <row r="17392" spans="2:5" x14ac:dyDescent="0.35">
      <c r="B17392" s="42"/>
      <c r="C17392" s="2"/>
      <c r="E17392" s="2"/>
    </row>
    <row r="17393" spans="2:5" x14ac:dyDescent="0.35">
      <c r="B17393" s="42"/>
      <c r="C17393" s="2"/>
      <c r="E17393" s="2"/>
    </row>
    <row r="17394" spans="2:5" x14ac:dyDescent="0.35">
      <c r="B17394" s="42"/>
      <c r="C17394" s="2"/>
      <c r="E17394" s="2"/>
    </row>
    <row r="17395" spans="2:5" x14ac:dyDescent="0.35">
      <c r="B17395" s="42"/>
      <c r="C17395" s="2"/>
      <c r="E17395" s="2"/>
    </row>
    <row r="17396" spans="2:5" x14ac:dyDescent="0.35">
      <c r="B17396" s="42"/>
      <c r="C17396" s="2"/>
      <c r="E17396" s="2"/>
    </row>
    <row r="17397" spans="2:5" x14ac:dyDescent="0.35">
      <c r="B17397" s="42"/>
      <c r="C17397" s="2"/>
      <c r="E17397" s="2"/>
    </row>
    <row r="17398" spans="2:5" x14ac:dyDescent="0.35">
      <c r="B17398" s="42"/>
      <c r="C17398" s="2"/>
      <c r="E17398" s="2"/>
    </row>
    <row r="17399" spans="2:5" x14ac:dyDescent="0.35">
      <c r="B17399" s="42"/>
      <c r="C17399" s="2"/>
      <c r="E17399" s="2"/>
    </row>
    <row r="17400" spans="2:5" x14ac:dyDescent="0.35">
      <c r="B17400" s="42"/>
      <c r="C17400" s="2"/>
      <c r="E17400" s="2"/>
    </row>
    <row r="17401" spans="2:5" x14ac:dyDescent="0.35">
      <c r="B17401" s="42"/>
      <c r="C17401" s="2"/>
      <c r="E17401" s="2"/>
    </row>
    <row r="17402" spans="2:5" x14ac:dyDescent="0.35">
      <c r="B17402" s="42"/>
      <c r="C17402" s="2"/>
      <c r="E17402" s="2"/>
    </row>
    <row r="17403" spans="2:5" x14ac:dyDescent="0.35">
      <c r="B17403" s="42"/>
      <c r="C17403" s="2"/>
      <c r="E17403" s="2"/>
    </row>
    <row r="17404" spans="2:5" x14ac:dyDescent="0.35">
      <c r="B17404" s="42"/>
      <c r="C17404" s="2"/>
      <c r="E17404" s="2"/>
    </row>
    <row r="17405" spans="2:5" x14ac:dyDescent="0.35">
      <c r="B17405" s="42"/>
      <c r="C17405" s="2"/>
      <c r="E17405" s="2"/>
    </row>
    <row r="17406" spans="2:5" x14ac:dyDescent="0.35">
      <c r="B17406" s="42"/>
      <c r="C17406" s="2"/>
      <c r="E17406" s="2"/>
    </row>
    <row r="17407" spans="2:5" x14ac:dyDescent="0.35">
      <c r="B17407" s="42"/>
      <c r="C17407" s="2"/>
      <c r="E17407" s="2"/>
    </row>
    <row r="17408" spans="2:5" x14ac:dyDescent="0.35">
      <c r="B17408" s="42"/>
      <c r="C17408" s="2"/>
      <c r="E17408" s="2"/>
    </row>
    <row r="17409" spans="2:5" x14ac:dyDescent="0.35">
      <c r="B17409" s="42"/>
      <c r="C17409" s="2"/>
      <c r="E17409" s="2"/>
    </row>
    <row r="17410" spans="2:5" x14ac:dyDescent="0.35">
      <c r="B17410" s="42"/>
      <c r="C17410" s="2"/>
      <c r="E17410" s="2"/>
    </row>
    <row r="17411" spans="2:5" x14ac:dyDescent="0.35">
      <c r="B17411" s="42"/>
      <c r="C17411" s="2"/>
      <c r="E17411" s="2"/>
    </row>
    <row r="17412" spans="2:5" x14ac:dyDescent="0.35">
      <c r="B17412" s="42"/>
      <c r="C17412" s="2"/>
      <c r="E17412" s="2"/>
    </row>
    <row r="17413" spans="2:5" x14ac:dyDescent="0.35">
      <c r="B17413" s="42"/>
      <c r="C17413" s="2"/>
      <c r="E17413" s="2"/>
    </row>
    <row r="17414" spans="2:5" x14ac:dyDescent="0.35">
      <c r="B17414" s="42"/>
      <c r="C17414" s="2"/>
      <c r="E17414" s="2"/>
    </row>
    <row r="17415" spans="2:5" x14ac:dyDescent="0.35">
      <c r="B17415" s="42"/>
      <c r="C17415" s="2"/>
      <c r="E17415" s="2"/>
    </row>
    <row r="17416" spans="2:5" x14ac:dyDescent="0.35">
      <c r="B17416" s="42"/>
      <c r="C17416" s="2"/>
      <c r="E17416" s="2"/>
    </row>
    <row r="17417" spans="2:5" x14ac:dyDescent="0.35">
      <c r="B17417" s="42"/>
      <c r="C17417" s="2"/>
      <c r="E17417" s="2"/>
    </row>
    <row r="17418" spans="2:5" x14ac:dyDescent="0.35">
      <c r="B17418" s="42"/>
      <c r="C17418" s="2"/>
      <c r="E17418" s="2"/>
    </row>
    <row r="17419" spans="2:5" x14ac:dyDescent="0.35">
      <c r="B17419" s="42"/>
      <c r="C17419" s="2"/>
      <c r="E17419" s="2"/>
    </row>
    <row r="17420" spans="2:5" x14ac:dyDescent="0.35">
      <c r="B17420" s="42"/>
      <c r="C17420" s="2"/>
      <c r="E17420" s="2"/>
    </row>
    <row r="17421" spans="2:5" x14ac:dyDescent="0.35">
      <c r="B17421" s="42"/>
      <c r="C17421" s="2"/>
      <c r="E17421" s="2"/>
    </row>
    <row r="17422" spans="2:5" x14ac:dyDescent="0.35">
      <c r="B17422" s="42"/>
      <c r="C17422" s="2"/>
      <c r="E17422" s="2"/>
    </row>
    <row r="17423" spans="2:5" x14ac:dyDescent="0.35">
      <c r="B17423" s="42"/>
      <c r="C17423" s="2"/>
      <c r="E17423" s="2"/>
    </row>
    <row r="17424" spans="2:5" x14ac:dyDescent="0.35">
      <c r="B17424" s="42"/>
      <c r="C17424" s="2"/>
      <c r="E17424" s="2"/>
    </row>
    <row r="17425" spans="2:5" x14ac:dyDescent="0.35">
      <c r="B17425" s="42"/>
      <c r="C17425" s="2"/>
      <c r="E17425" s="2"/>
    </row>
    <row r="17426" spans="2:5" x14ac:dyDescent="0.35">
      <c r="B17426" s="42"/>
      <c r="C17426" s="2"/>
      <c r="E17426" s="2"/>
    </row>
    <row r="17427" spans="2:5" x14ac:dyDescent="0.35">
      <c r="B17427" s="42"/>
      <c r="C17427" s="2"/>
      <c r="E17427" s="2"/>
    </row>
    <row r="17428" spans="2:5" x14ac:dyDescent="0.35">
      <c r="B17428" s="42"/>
      <c r="C17428" s="2"/>
      <c r="E17428" s="2"/>
    </row>
    <row r="17429" spans="2:5" x14ac:dyDescent="0.35">
      <c r="B17429" s="42"/>
      <c r="C17429" s="2"/>
      <c r="E17429" s="2"/>
    </row>
    <row r="17430" spans="2:5" x14ac:dyDescent="0.35">
      <c r="B17430" s="42"/>
      <c r="C17430" s="2"/>
      <c r="E17430" s="2"/>
    </row>
    <row r="17431" spans="2:5" x14ac:dyDescent="0.35">
      <c r="B17431" s="42"/>
      <c r="C17431" s="2"/>
      <c r="E17431" s="2"/>
    </row>
    <row r="17432" spans="2:5" x14ac:dyDescent="0.35">
      <c r="B17432" s="42"/>
      <c r="C17432" s="2"/>
      <c r="E17432" s="2"/>
    </row>
    <row r="17433" spans="2:5" x14ac:dyDescent="0.35">
      <c r="B17433" s="42"/>
      <c r="C17433" s="2"/>
      <c r="E17433" s="2"/>
    </row>
    <row r="17434" spans="2:5" x14ac:dyDescent="0.35">
      <c r="B17434" s="42"/>
      <c r="C17434" s="2"/>
      <c r="E17434" s="2"/>
    </row>
    <row r="17435" spans="2:5" x14ac:dyDescent="0.35">
      <c r="B17435" s="42"/>
      <c r="C17435" s="2"/>
      <c r="E17435" s="2"/>
    </row>
    <row r="17436" spans="2:5" x14ac:dyDescent="0.35">
      <c r="B17436" s="42"/>
      <c r="C17436" s="2"/>
      <c r="E17436" s="2"/>
    </row>
    <row r="17437" spans="2:5" x14ac:dyDescent="0.35">
      <c r="B17437" s="42"/>
      <c r="C17437" s="2"/>
      <c r="E17437" s="2"/>
    </row>
    <row r="17438" spans="2:5" x14ac:dyDescent="0.35">
      <c r="B17438" s="42"/>
      <c r="C17438" s="2"/>
      <c r="E17438" s="2"/>
    </row>
    <row r="17439" spans="2:5" x14ac:dyDescent="0.35">
      <c r="B17439" s="42"/>
      <c r="C17439" s="2"/>
      <c r="E17439" s="2"/>
    </row>
    <row r="17440" spans="2:5" x14ac:dyDescent="0.35">
      <c r="B17440" s="42"/>
      <c r="C17440" s="2"/>
      <c r="E17440" s="2"/>
    </row>
    <row r="17441" spans="2:5" x14ac:dyDescent="0.35">
      <c r="B17441" s="42"/>
      <c r="C17441" s="2"/>
      <c r="E17441" s="2"/>
    </row>
    <row r="17442" spans="2:5" x14ac:dyDescent="0.35">
      <c r="B17442" s="42"/>
      <c r="C17442" s="2"/>
      <c r="E17442" s="2"/>
    </row>
    <row r="17443" spans="2:5" x14ac:dyDescent="0.35">
      <c r="B17443" s="42"/>
      <c r="C17443" s="2"/>
      <c r="E17443" s="2"/>
    </row>
    <row r="17444" spans="2:5" x14ac:dyDescent="0.35">
      <c r="B17444" s="42"/>
      <c r="C17444" s="2"/>
      <c r="E17444" s="2"/>
    </row>
    <row r="17445" spans="2:5" x14ac:dyDescent="0.35">
      <c r="B17445" s="42"/>
      <c r="C17445" s="2"/>
      <c r="E17445" s="2"/>
    </row>
    <row r="17446" spans="2:5" x14ac:dyDescent="0.35">
      <c r="B17446" s="42"/>
      <c r="C17446" s="2"/>
      <c r="E17446" s="2"/>
    </row>
    <row r="17447" spans="2:5" x14ac:dyDescent="0.35">
      <c r="B17447" s="42"/>
      <c r="C17447" s="2"/>
      <c r="E17447" s="2"/>
    </row>
    <row r="17448" spans="2:5" x14ac:dyDescent="0.35">
      <c r="B17448" s="42"/>
      <c r="C17448" s="2"/>
      <c r="E17448" s="2"/>
    </row>
    <row r="17449" spans="2:5" x14ac:dyDescent="0.35">
      <c r="B17449" s="42"/>
      <c r="C17449" s="2"/>
      <c r="E17449" s="2"/>
    </row>
    <row r="17450" spans="2:5" x14ac:dyDescent="0.35">
      <c r="B17450" s="42"/>
      <c r="C17450" s="2"/>
      <c r="E17450" s="2"/>
    </row>
    <row r="17451" spans="2:5" x14ac:dyDescent="0.35">
      <c r="B17451" s="42"/>
      <c r="C17451" s="2"/>
      <c r="E17451" s="2"/>
    </row>
    <row r="17452" spans="2:5" x14ac:dyDescent="0.35">
      <c r="B17452" s="42"/>
      <c r="C17452" s="2"/>
      <c r="E17452" s="2"/>
    </row>
    <row r="17453" spans="2:5" x14ac:dyDescent="0.35">
      <c r="B17453" s="42"/>
      <c r="C17453" s="2"/>
      <c r="E17453" s="2"/>
    </row>
    <row r="17454" spans="2:5" x14ac:dyDescent="0.35">
      <c r="B17454" s="42"/>
      <c r="C17454" s="2"/>
      <c r="E17454" s="2"/>
    </row>
    <row r="17455" spans="2:5" x14ac:dyDescent="0.35">
      <c r="B17455" s="42"/>
      <c r="C17455" s="2"/>
      <c r="E17455" s="2"/>
    </row>
    <row r="17456" spans="2:5" x14ac:dyDescent="0.35">
      <c r="B17456" s="42"/>
      <c r="C17456" s="2"/>
      <c r="E17456" s="2"/>
    </row>
    <row r="17457" spans="2:5" x14ac:dyDescent="0.35">
      <c r="B17457" s="42"/>
      <c r="C17457" s="2"/>
      <c r="E17457" s="2"/>
    </row>
    <row r="17458" spans="2:5" x14ac:dyDescent="0.35">
      <c r="B17458" s="42"/>
      <c r="C17458" s="2"/>
      <c r="E17458" s="2"/>
    </row>
    <row r="17459" spans="2:5" x14ac:dyDescent="0.35">
      <c r="B17459" s="42"/>
      <c r="C17459" s="2"/>
      <c r="E17459" s="2"/>
    </row>
    <row r="17460" spans="2:5" x14ac:dyDescent="0.35">
      <c r="B17460" s="42"/>
      <c r="C17460" s="2"/>
      <c r="E17460" s="2"/>
    </row>
    <row r="17461" spans="2:5" x14ac:dyDescent="0.35">
      <c r="B17461" s="42"/>
      <c r="C17461" s="2"/>
      <c r="E17461" s="2"/>
    </row>
    <row r="17462" spans="2:5" x14ac:dyDescent="0.35">
      <c r="B17462" s="42"/>
      <c r="C17462" s="2"/>
      <c r="E17462" s="2"/>
    </row>
    <row r="17463" spans="2:5" x14ac:dyDescent="0.35">
      <c r="B17463" s="42"/>
      <c r="C17463" s="2"/>
      <c r="E17463" s="2"/>
    </row>
    <row r="17464" spans="2:5" x14ac:dyDescent="0.35">
      <c r="B17464" s="42"/>
      <c r="C17464" s="2"/>
      <c r="E17464" s="2"/>
    </row>
    <row r="17465" spans="2:5" x14ac:dyDescent="0.35">
      <c r="B17465" s="42"/>
      <c r="C17465" s="2"/>
      <c r="E17465" s="2"/>
    </row>
    <row r="17466" spans="2:5" x14ac:dyDescent="0.35">
      <c r="B17466" s="42"/>
      <c r="C17466" s="2"/>
      <c r="E17466" s="2"/>
    </row>
    <row r="17467" spans="2:5" x14ac:dyDescent="0.35">
      <c r="B17467" s="42"/>
      <c r="C17467" s="2"/>
      <c r="E17467" s="2"/>
    </row>
    <row r="17468" spans="2:5" x14ac:dyDescent="0.35">
      <c r="B17468" s="42"/>
      <c r="C17468" s="2"/>
      <c r="E17468" s="2"/>
    </row>
    <row r="17469" spans="2:5" x14ac:dyDescent="0.35">
      <c r="B17469" s="42"/>
      <c r="C17469" s="2"/>
      <c r="E17469" s="2"/>
    </row>
    <row r="17470" spans="2:5" x14ac:dyDescent="0.35">
      <c r="B17470" s="42"/>
      <c r="C17470" s="2"/>
      <c r="E17470" s="2"/>
    </row>
    <row r="17471" spans="2:5" x14ac:dyDescent="0.35">
      <c r="B17471" s="42"/>
      <c r="C17471" s="2"/>
      <c r="E17471" s="2"/>
    </row>
    <row r="17472" spans="2:5" x14ac:dyDescent="0.35">
      <c r="B17472" s="42"/>
      <c r="C17472" s="2"/>
      <c r="E17472" s="2"/>
    </row>
    <row r="17473" spans="2:5" x14ac:dyDescent="0.35">
      <c r="B17473" s="42"/>
      <c r="C17473" s="2"/>
      <c r="E17473" s="2"/>
    </row>
    <row r="17474" spans="2:5" x14ac:dyDescent="0.35">
      <c r="B17474" s="42"/>
      <c r="C17474" s="2"/>
      <c r="E17474" s="2"/>
    </row>
    <row r="17475" spans="2:5" x14ac:dyDescent="0.35">
      <c r="B17475" s="42"/>
      <c r="C17475" s="2"/>
      <c r="E17475" s="2"/>
    </row>
    <row r="17476" spans="2:5" x14ac:dyDescent="0.35">
      <c r="B17476" s="42"/>
      <c r="C17476" s="2"/>
      <c r="E17476" s="2"/>
    </row>
    <row r="17477" spans="2:5" x14ac:dyDescent="0.35">
      <c r="B17477" s="42"/>
      <c r="C17477" s="2"/>
      <c r="E17477" s="2"/>
    </row>
    <row r="17478" spans="2:5" x14ac:dyDescent="0.35">
      <c r="B17478" s="42"/>
      <c r="C17478" s="2"/>
      <c r="E17478" s="2"/>
    </row>
    <row r="17479" spans="2:5" x14ac:dyDescent="0.35">
      <c r="B17479" s="42"/>
      <c r="C17479" s="2"/>
      <c r="E17479" s="2"/>
    </row>
    <row r="17480" spans="2:5" x14ac:dyDescent="0.35">
      <c r="B17480" s="42"/>
      <c r="C17480" s="2"/>
      <c r="E17480" s="2"/>
    </row>
    <row r="17481" spans="2:5" x14ac:dyDescent="0.35">
      <c r="B17481" s="42"/>
      <c r="C17481" s="2"/>
      <c r="E17481" s="2"/>
    </row>
    <row r="17482" spans="2:5" x14ac:dyDescent="0.35">
      <c r="B17482" s="42"/>
      <c r="C17482" s="2"/>
      <c r="E17482" s="2"/>
    </row>
    <row r="17483" spans="2:5" x14ac:dyDescent="0.35">
      <c r="B17483" s="42"/>
      <c r="C17483" s="2"/>
      <c r="E17483" s="2"/>
    </row>
    <row r="17484" spans="2:5" x14ac:dyDescent="0.35">
      <c r="B17484" s="42"/>
      <c r="C17484" s="2"/>
      <c r="E17484" s="2"/>
    </row>
    <row r="17485" spans="2:5" x14ac:dyDescent="0.35">
      <c r="B17485" s="42"/>
      <c r="C17485" s="2"/>
      <c r="E17485" s="2"/>
    </row>
    <row r="17486" spans="2:5" x14ac:dyDescent="0.35">
      <c r="B17486" s="42"/>
      <c r="C17486" s="2"/>
      <c r="E17486" s="2"/>
    </row>
    <row r="17487" spans="2:5" x14ac:dyDescent="0.35">
      <c r="B17487" s="42"/>
      <c r="C17487" s="2"/>
      <c r="E17487" s="2"/>
    </row>
    <row r="17488" spans="2:5" x14ac:dyDescent="0.35">
      <c r="B17488" s="42"/>
      <c r="C17488" s="2"/>
      <c r="E17488" s="2"/>
    </row>
    <row r="17489" spans="2:5" x14ac:dyDescent="0.35">
      <c r="B17489" s="42"/>
      <c r="C17489" s="2"/>
      <c r="E17489" s="2"/>
    </row>
    <row r="17490" spans="2:5" x14ac:dyDescent="0.35">
      <c r="B17490" s="42"/>
      <c r="C17490" s="2"/>
      <c r="E17490" s="2"/>
    </row>
    <row r="17491" spans="2:5" x14ac:dyDescent="0.35">
      <c r="B17491" s="42"/>
      <c r="C17491" s="2"/>
      <c r="E17491" s="2"/>
    </row>
    <row r="17492" spans="2:5" x14ac:dyDescent="0.35">
      <c r="B17492" s="42"/>
      <c r="C17492" s="2"/>
      <c r="E17492" s="2"/>
    </row>
    <row r="17493" spans="2:5" x14ac:dyDescent="0.35">
      <c r="B17493" s="42"/>
      <c r="C17493" s="2"/>
      <c r="E17493" s="2"/>
    </row>
    <row r="17494" spans="2:5" x14ac:dyDescent="0.35">
      <c r="B17494" s="42"/>
      <c r="C17494" s="2"/>
      <c r="E17494" s="2"/>
    </row>
    <row r="17495" spans="2:5" x14ac:dyDescent="0.35">
      <c r="B17495" s="42"/>
      <c r="C17495" s="2"/>
      <c r="E17495" s="2"/>
    </row>
    <row r="17496" spans="2:5" x14ac:dyDescent="0.35">
      <c r="B17496" s="42"/>
      <c r="C17496" s="2"/>
      <c r="E17496" s="2"/>
    </row>
    <row r="17497" spans="2:5" x14ac:dyDescent="0.35">
      <c r="B17497" s="42"/>
      <c r="C17497" s="2"/>
      <c r="E17497" s="2"/>
    </row>
    <row r="17498" spans="2:5" x14ac:dyDescent="0.35">
      <c r="B17498" s="42"/>
      <c r="C17498" s="2"/>
      <c r="E17498" s="2"/>
    </row>
    <row r="17499" spans="2:5" x14ac:dyDescent="0.35">
      <c r="B17499" s="42"/>
      <c r="C17499" s="2"/>
      <c r="E17499" s="2"/>
    </row>
    <row r="17500" spans="2:5" x14ac:dyDescent="0.35">
      <c r="B17500" s="42"/>
      <c r="C17500" s="2"/>
      <c r="E17500" s="2"/>
    </row>
    <row r="17501" spans="2:5" x14ac:dyDescent="0.35">
      <c r="B17501" s="42"/>
      <c r="C17501" s="2"/>
      <c r="E17501" s="2"/>
    </row>
    <row r="17502" spans="2:5" x14ac:dyDescent="0.35">
      <c r="B17502" s="42"/>
      <c r="C17502" s="2"/>
      <c r="E17502" s="2"/>
    </row>
    <row r="17503" spans="2:5" x14ac:dyDescent="0.35">
      <c r="B17503" s="42"/>
      <c r="C17503" s="2"/>
      <c r="E17503" s="2"/>
    </row>
    <row r="17504" spans="2:5" x14ac:dyDescent="0.35">
      <c r="B17504" s="42"/>
      <c r="C17504" s="2"/>
      <c r="E17504" s="2"/>
    </row>
    <row r="17505" spans="2:5" x14ac:dyDescent="0.35">
      <c r="B17505" s="42"/>
      <c r="C17505" s="2"/>
      <c r="E17505" s="2"/>
    </row>
    <row r="17506" spans="2:5" x14ac:dyDescent="0.35">
      <c r="B17506" s="42"/>
      <c r="C17506" s="2"/>
      <c r="E17506" s="2"/>
    </row>
    <row r="17507" spans="2:5" x14ac:dyDescent="0.35">
      <c r="B17507" s="42"/>
      <c r="C17507" s="2"/>
      <c r="E17507" s="2"/>
    </row>
    <row r="17508" spans="2:5" x14ac:dyDescent="0.35">
      <c r="B17508" s="42"/>
      <c r="C17508" s="2"/>
      <c r="E17508" s="2"/>
    </row>
    <row r="17509" spans="2:5" x14ac:dyDescent="0.35">
      <c r="B17509" s="42"/>
      <c r="C17509" s="2"/>
      <c r="E17509" s="2"/>
    </row>
    <row r="17510" spans="2:5" x14ac:dyDescent="0.35">
      <c r="B17510" s="42"/>
      <c r="C17510" s="2"/>
      <c r="E17510" s="2"/>
    </row>
    <row r="17511" spans="2:5" x14ac:dyDescent="0.35">
      <c r="B17511" s="42"/>
      <c r="C17511" s="2"/>
      <c r="E17511" s="2"/>
    </row>
    <row r="17512" spans="2:5" x14ac:dyDescent="0.35">
      <c r="B17512" s="42"/>
      <c r="C17512" s="2"/>
      <c r="E17512" s="2"/>
    </row>
    <row r="17513" spans="2:5" x14ac:dyDescent="0.35">
      <c r="B17513" s="42"/>
      <c r="C17513" s="2"/>
      <c r="E17513" s="2"/>
    </row>
    <row r="17514" spans="2:5" x14ac:dyDescent="0.35">
      <c r="B17514" s="42"/>
      <c r="C17514" s="2"/>
      <c r="E17514" s="2"/>
    </row>
    <row r="17515" spans="2:5" x14ac:dyDescent="0.35">
      <c r="B17515" s="42"/>
      <c r="C17515" s="2"/>
      <c r="E17515" s="2"/>
    </row>
    <row r="17516" spans="2:5" x14ac:dyDescent="0.35">
      <c r="B17516" s="42"/>
      <c r="C17516" s="2"/>
      <c r="E17516" s="2"/>
    </row>
    <row r="17517" spans="2:5" x14ac:dyDescent="0.35">
      <c r="B17517" s="42"/>
      <c r="C17517" s="2"/>
      <c r="E17517" s="2"/>
    </row>
    <row r="17518" spans="2:5" x14ac:dyDescent="0.35">
      <c r="B17518" s="42"/>
      <c r="C17518" s="2"/>
      <c r="E17518" s="2"/>
    </row>
    <row r="17519" spans="2:5" x14ac:dyDescent="0.35">
      <c r="B17519" s="42"/>
      <c r="C17519" s="2"/>
      <c r="E17519" s="2"/>
    </row>
    <row r="17520" spans="2:5" x14ac:dyDescent="0.35">
      <c r="B17520" s="42"/>
      <c r="C17520" s="2"/>
      <c r="E17520" s="2"/>
    </row>
    <row r="17521" spans="2:5" x14ac:dyDescent="0.35">
      <c r="B17521" s="42"/>
      <c r="C17521" s="2"/>
      <c r="E17521" s="2"/>
    </row>
    <row r="17522" spans="2:5" x14ac:dyDescent="0.35">
      <c r="B17522" s="42"/>
      <c r="C17522" s="2"/>
      <c r="E17522" s="2"/>
    </row>
    <row r="17523" spans="2:5" x14ac:dyDescent="0.35">
      <c r="B17523" s="42"/>
      <c r="C17523" s="2"/>
      <c r="E17523" s="2"/>
    </row>
    <row r="17524" spans="2:5" x14ac:dyDescent="0.35">
      <c r="B17524" s="42"/>
      <c r="C17524" s="2"/>
      <c r="E17524" s="2"/>
    </row>
    <row r="17525" spans="2:5" x14ac:dyDescent="0.35">
      <c r="B17525" s="42"/>
      <c r="C17525" s="2"/>
      <c r="E17525" s="2"/>
    </row>
    <row r="17526" spans="2:5" x14ac:dyDescent="0.35">
      <c r="B17526" s="42"/>
      <c r="C17526" s="2"/>
      <c r="E17526" s="2"/>
    </row>
    <row r="17527" spans="2:5" x14ac:dyDescent="0.35">
      <c r="B17527" s="42"/>
      <c r="C17527" s="2"/>
      <c r="E17527" s="2"/>
    </row>
    <row r="17528" spans="2:5" x14ac:dyDescent="0.35">
      <c r="B17528" s="42"/>
      <c r="C17528" s="2"/>
      <c r="E17528" s="2"/>
    </row>
    <row r="17529" spans="2:5" x14ac:dyDescent="0.35">
      <c r="B17529" s="42"/>
      <c r="C17529" s="2"/>
      <c r="E17529" s="2"/>
    </row>
    <row r="17530" spans="2:5" x14ac:dyDescent="0.35">
      <c r="B17530" s="42"/>
      <c r="C17530" s="2"/>
      <c r="E17530" s="2"/>
    </row>
    <row r="17531" spans="2:5" x14ac:dyDescent="0.35">
      <c r="B17531" s="42"/>
      <c r="C17531" s="2"/>
      <c r="E17531" s="2"/>
    </row>
    <row r="17532" spans="2:5" x14ac:dyDescent="0.35">
      <c r="B17532" s="42"/>
      <c r="C17532" s="2"/>
      <c r="E17532" s="2"/>
    </row>
    <row r="17533" spans="2:5" x14ac:dyDescent="0.35">
      <c r="B17533" s="42"/>
      <c r="C17533" s="2"/>
      <c r="E17533" s="2"/>
    </row>
    <row r="17534" spans="2:5" x14ac:dyDescent="0.35">
      <c r="B17534" s="42"/>
      <c r="C17534" s="2"/>
      <c r="E17534" s="2"/>
    </row>
    <row r="17535" spans="2:5" x14ac:dyDescent="0.35">
      <c r="B17535" s="42"/>
      <c r="C17535" s="2"/>
      <c r="E17535" s="2"/>
    </row>
    <row r="17536" spans="2:5" x14ac:dyDescent="0.35">
      <c r="B17536" s="42"/>
      <c r="C17536" s="2"/>
      <c r="E17536" s="2"/>
    </row>
    <row r="17537" spans="2:5" x14ac:dyDescent="0.35">
      <c r="B17537" s="42"/>
      <c r="C17537" s="2"/>
      <c r="E17537" s="2"/>
    </row>
    <row r="17538" spans="2:5" x14ac:dyDescent="0.35">
      <c r="B17538" s="42"/>
      <c r="C17538" s="2"/>
      <c r="E17538" s="2"/>
    </row>
    <row r="17539" spans="2:5" x14ac:dyDescent="0.35">
      <c r="B17539" s="42"/>
      <c r="C17539" s="2"/>
      <c r="E17539" s="2"/>
    </row>
    <row r="17540" spans="2:5" x14ac:dyDescent="0.35">
      <c r="B17540" s="42"/>
      <c r="C17540" s="2"/>
      <c r="E17540" s="2"/>
    </row>
    <row r="17541" spans="2:5" x14ac:dyDescent="0.35">
      <c r="B17541" s="42"/>
      <c r="C17541" s="2"/>
      <c r="E17541" s="2"/>
    </row>
    <row r="17542" spans="2:5" x14ac:dyDescent="0.35">
      <c r="B17542" s="42"/>
      <c r="C17542" s="2"/>
      <c r="E17542" s="2"/>
    </row>
    <row r="17543" spans="2:5" x14ac:dyDescent="0.35">
      <c r="B17543" s="42"/>
      <c r="C17543" s="2"/>
      <c r="E17543" s="2"/>
    </row>
    <row r="17544" spans="2:5" x14ac:dyDescent="0.35">
      <c r="B17544" s="42"/>
      <c r="C17544" s="2"/>
      <c r="E17544" s="2"/>
    </row>
    <row r="17545" spans="2:5" x14ac:dyDescent="0.35">
      <c r="B17545" s="42"/>
      <c r="C17545" s="2"/>
      <c r="E17545" s="2"/>
    </row>
    <row r="17546" spans="2:5" x14ac:dyDescent="0.35">
      <c r="B17546" s="42"/>
      <c r="C17546" s="2"/>
      <c r="E17546" s="2"/>
    </row>
    <row r="17547" spans="2:5" x14ac:dyDescent="0.35">
      <c r="B17547" s="42"/>
      <c r="C17547" s="2"/>
      <c r="E17547" s="2"/>
    </row>
    <row r="17548" spans="2:5" x14ac:dyDescent="0.35">
      <c r="B17548" s="42"/>
      <c r="C17548" s="2"/>
      <c r="E17548" s="2"/>
    </row>
    <row r="17549" spans="2:5" x14ac:dyDescent="0.35">
      <c r="B17549" s="42"/>
      <c r="C17549" s="2"/>
      <c r="E17549" s="2"/>
    </row>
    <row r="17550" spans="2:5" x14ac:dyDescent="0.35">
      <c r="B17550" s="42"/>
      <c r="C17550" s="2"/>
      <c r="E17550" s="2"/>
    </row>
    <row r="17551" spans="2:5" x14ac:dyDescent="0.35">
      <c r="B17551" s="42"/>
      <c r="C17551" s="2"/>
      <c r="E17551" s="2"/>
    </row>
    <row r="17552" spans="2:5" x14ac:dyDescent="0.35">
      <c r="B17552" s="42"/>
      <c r="C17552" s="2"/>
      <c r="E17552" s="2"/>
    </row>
    <row r="17553" spans="2:5" x14ac:dyDescent="0.35">
      <c r="B17553" s="42"/>
      <c r="C17553" s="2"/>
      <c r="E17553" s="2"/>
    </row>
    <row r="17554" spans="2:5" x14ac:dyDescent="0.35">
      <c r="B17554" s="42"/>
      <c r="C17554" s="2"/>
      <c r="E17554" s="2"/>
    </row>
    <row r="17555" spans="2:5" x14ac:dyDescent="0.35">
      <c r="B17555" s="42"/>
      <c r="C17555" s="2"/>
      <c r="E17555" s="2"/>
    </row>
    <row r="17556" spans="2:5" x14ac:dyDescent="0.35">
      <c r="B17556" s="42"/>
      <c r="C17556" s="2"/>
      <c r="E17556" s="2"/>
    </row>
    <row r="17557" spans="2:5" x14ac:dyDescent="0.35">
      <c r="B17557" s="42"/>
      <c r="C17557" s="2"/>
      <c r="E17557" s="2"/>
    </row>
    <row r="17558" spans="2:5" x14ac:dyDescent="0.35">
      <c r="B17558" s="42"/>
      <c r="C17558" s="2"/>
      <c r="E17558" s="2"/>
    </row>
    <row r="17559" spans="2:5" x14ac:dyDescent="0.35">
      <c r="B17559" s="42"/>
      <c r="C17559" s="2"/>
      <c r="E17559" s="2"/>
    </row>
    <row r="17560" spans="2:5" x14ac:dyDescent="0.35">
      <c r="B17560" s="42"/>
      <c r="C17560" s="2"/>
      <c r="E17560" s="2"/>
    </row>
    <row r="17561" spans="2:5" x14ac:dyDescent="0.35">
      <c r="B17561" s="42"/>
      <c r="C17561" s="2"/>
      <c r="E17561" s="2"/>
    </row>
    <row r="17562" spans="2:5" x14ac:dyDescent="0.35">
      <c r="B17562" s="42"/>
      <c r="C17562" s="2"/>
      <c r="E17562" s="2"/>
    </row>
    <row r="17563" spans="2:5" x14ac:dyDescent="0.35">
      <c r="B17563" s="42"/>
      <c r="C17563" s="2"/>
      <c r="E17563" s="2"/>
    </row>
    <row r="17564" spans="2:5" x14ac:dyDescent="0.35">
      <c r="B17564" s="42"/>
      <c r="C17564" s="2"/>
      <c r="E17564" s="2"/>
    </row>
    <row r="17565" spans="2:5" x14ac:dyDescent="0.35">
      <c r="B17565" s="42"/>
      <c r="C17565" s="2"/>
      <c r="E17565" s="2"/>
    </row>
    <row r="17566" spans="2:5" x14ac:dyDescent="0.35">
      <c r="B17566" s="42"/>
      <c r="C17566" s="2"/>
      <c r="E17566" s="2"/>
    </row>
    <row r="17567" spans="2:5" x14ac:dyDescent="0.35">
      <c r="B17567" s="42"/>
      <c r="C17567" s="2"/>
      <c r="E17567" s="2"/>
    </row>
    <row r="17568" spans="2:5" x14ac:dyDescent="0.35">
      <c r="B17568" s="42"/>
      <c r="C17568" s="2"/>
      <c r="E17568" s="2"/>
    </row>
    <row r="17569" spans="2:5" x14ac:dyDescent="0.35">
      <c r="B17569" s="42"/>
      <c r="C17569" s="2"/>
      <c r="E17569" s="2"/>
    </row>
    <row r="17570" spans="2:5" x14ac:dyDescent="0.35">
      <c r="B17570" s="42"/>
      <c r="C17570" s="2"/>
      <c r="E17570" s="2"/>
    </row>
    <row r="17571" spans="2:5" x14ac:dyDescent="0.35">
      <c r="B17571" s="42"/>
      <c r="C17571" s="2"/>
      <c r="E17571" s="2"/>
    </row>
    <row r="17572" spans="2:5" x14ac:dyDescent="0.35">
      <c r="B17572" s="42"/>
      <c r="C17572" s="2"/>
      <c r="E17572" s="2"/>
    </row>
    <row r="17573" spans="2:5" x14ac:dyDescent="0.35">
      <c r="B17573" s="42"/>
      <c r="C17573" s="2"/>
      <c r="E17573" s="2"/>
    </row>
    <row r="17574" spans="2:5" x14ac:dyDescent="0.35">
      <c r="B17574" s="42"/>
      <c r="C17574" s="2"/>
      <c r="E17574" s="2"/>
    </row>
    <row r="17575" spans="2:5" x14ac:dyDescent="0.35">
      <c r="B17575" s="42"/>
      <c r="C17575" s="2"/>
      <c r="E17575" s="2"/>
    </row>
    <row r="17576" spans="2:5" x14ac:dyDescent="0.35">
      <c r="B17576" s="42"/>
      <c r="C17576" s="2"/>
      <c r="E17576" s="2"/>
    </row>
    <row r="17577" spans="2:5" x14ac:dyDescent="0.35">
      <c r="B17577" s="42"/>
      <c r="C17577" s="2"/>
      <c r="E17577" s="2"/>
    </row>
    <row r="17578" spans="2:5" x14ac:dyDescent="0.35">
      <c r="B17578" s="42"/>
      <c r="C17578" s="2"/>
      <c r="E17578" s="2"/>
    </row>
    <row r="17579" spans="2:5" x14ac:dyDescent="0.35">
      <c r="B17579" s="42"/>
      <c r="C17579" s="2"/>
      <c r="E17579" s="2"/>
    </row>
    <row r="17580" spans="2:5" x14ac:dyDescent="0.35">
      <c r="B17580" s="42"/>
      <c r="C17580" s="2"/>
      <c r="E17580" s="2"/>
    </row>
    <row r="17581" spans="2:5" x14ac:dyDescent="0.35">
      <c r="B17581" s="42"/>
      <c r="C17581" s="2"/>
      <c r="E17581" s="2"/>
    </row>
    <row r="17582" spans="2:5" x14ac:dyDescent="0.35">
      <c r="B17582" s="42"/>
      <c r="C17582" s="2"/>
      <c r="E17582" s="2"/>
    </row>
    <row r="17583" spans="2:5" x14ac:dyDescent="0.35">
      <c r="B17583" s="42"/>
      <c r="C17583" s="2"/>
      <c r="E17583" s="2"/>
    </row>
    <row r="17584" spans="2:5" x14ac:dyDescent="0.35">
      <c r="B17584" s="42"/>
      <c r="C17584" s="2"/>
      <c r="E17584" s="2"/>
    </row>
    <row r="17585" spans="2:5" x14ac:dyDescent="0.35">
      <c r="B17585" s="42"/>
      <c r="C17585" s="2"/>
      <c r="E17585" s="2"/>
    </row>
    <row r="17586" spans="2:5" x14ac:dyDescent="0.35">
      <c r="B17586" s="42"/>
      <c r="C17586" s="2"/>
      <c r="E17586" s="2"/>
    </row>
    <row r="17587" spans="2:5" x14ac:dyDescent="0.35">
      <c r="B17587" s="42"/>
      <c r="C17587" s="2"/>
      <c r="E17587" s="2"/>
    </row>
    <row r="17588" spans="2:5" x14ac:dyDescent="0.35">
      <c r="B17588" s="42"/>
      <c r="C17588" s="2"/>
      <c r="E17588" s="2"/>
    </row>
    <row r="17589" spans="2:5" x14ac:dyDescent="0.35">
      <c r="B17589" s="42"/>
      <c r="C17589" s="2"/>
      <c r="E17589" s="2"/>
    </row>
    <row r="17590" spans="2:5" x14ac:dyDescent="0.35">
      <c r="B17590" s="42"/>
      <c r="C17590" s="2"/>
      <c r="E17590" s="2"/>
    </row>
    <row r="17591" spans="2:5" x14ac:dyDescent="0.35">
      <c r="B17591" s="42"/>
      <c r="C17591" s="2"/>
      <c r="E17591" s="2"/>
    </row>
    <row r="17592" spans="2:5" x14ac:dyDescent="0.35">
      <c r="B17592" s="42"/>
      <c r="C17592" s="2"/>
      <c r="E17592" s="2"/>
    </row>
    <row r="17593" spans="2:5" x14ac:dyDescent="0.35">
      <c r="B17593" s="42"/>
      <c r="C17593" s="2"/>
      <c r="E17593" s="2"/>
    </row>
    <row r="17594" spans="2:5" x14ac:dyDescent="0.35">
      <c r="B17594" s="42"/>
      <c r="C17594" s="2"/>
      <c r="E17594" s="2"/>
    </row>
    <row r="17595" spans="2:5" x14ac:dyDescent="0.35">
      <c r="B17595" s="42"/>
      <c r="C17595" s="2"/>
      <c r="E17595" s="2"/>
    </row>
    <row r="17596" spans="2:5" x14ac:dyDescent="0.35">
      <c r="B17596" s="42"/>
      <c r="C17596" s="2"/>
      <c r="E17596" s="2"/>
    </row>
    <row r="17597" spans="2:5" x14ac:dyDescent="0.35">
      <c r="B17597" s="42"/>
      <c r="C17597" s="2"/>
      <c r="E17597" s="2"/>
    </row>
    <row r="17598" spans="2:5" x14ac:dyDescent="0.35">
      <c r="B17598" s="42"/>
      <c r="C17598" s="2"/>
      <c r="E17598" s="2"/>
    </row>
    <row r="17599" spans="2:5" x14ac:dyDescent="0.35">
      <c r="B17599" s="42"/>
      <c r="C17599" s="2"/>
      <c r="E17599" s="2"/>
    </row>
    <row r="17600" spans="2:5" x14ac:dyDescent="0.35">
      <c r="B17600" s="42"/>
      <c r="C17600" s="2"/>
      <c r="E17600" s="2"/>
    </row>
    <row r="17601" spans="2:5" x14ac:dyDescent="0.35">
      <c r="B17601" s="42"/>
      <c r="C17601" s="2"/>
      <c r="E17601" s="2"/>
    </row>
    <row r="17602" spans="2:5" x14ac:dyDescent="0.35">
      <c r="B17602" s="42"/>
      <c r="C17602" s="2"/>
      <c r="E17602" s="2"/>
    </row>
    <row r="17603" spans="2:5" x14ac:dyDescent="0.35">
      <c r="B17603" s="42"/>
      <c r="C17603" s="2"/>
      <c r="E17603" s="2"/>
    </row>
    <row r="17604" spans="2:5" x14ac:dyDescent="0.35">
      <c r="B17604" s="42"/>
      <c r="C17604" s="2"/>
      <c r="E17604" s="2"/>
    </row>
    <row r="17605" spans="2:5" x14ac:dyDescent="0.35">
      <c r="B17605" s="42"/>
      <c r="C17605" s="2"/>
      <c r="E17605" s="2"/>
    </row>
    <row r="17606" spans="2:5" x14ac:dyDescent="0.35">
      <c r="B17606" s="42"/>
      <c r="C17606" s="2"/>
      <c r="E17606" s="2"/>
    </row>
    <row r="17607" spans="2:5" x14ac:dyDescent="0.35">
      <c r="B17607" s="42"/>
      <c r="C17607" s="2"/>
      <c r="E17607" s="2"/>
    </row>
    <row r="17608" spans="2:5" x14ac:dyDescent="0.35">
      <c r="B17608" s="42"/>
      <c r="C17608" s="2"/>
      <c r="E17608" s="2"/>
    </row>
    <row r="17609" spans="2:5" x14ac:dyDescent="0.35">
      <c r="B17609" s="42"/>
      <c r="C17609" s="2"/>
      <c r="E17609" s="2"/>
    </row>
    <row r="17610" spans="2:5" x14ac:dyDescent="0.35">
      <c r="B17610" s="42"/>
      <c r="C17610" s="2"/>
      <c r="E17610" s="2"/>
    </row>
    <row r="17611" spans="2:5" x14ac:dyDescent="0.35">
      <c r="B17611" s="42"/>
      <c r="C17611" s="2"/>
      <c r="E17611" s="2"/>
    </row>
    <row r="17612" spans="2:5" x14ac:dyDescent="0.35">
      <c r="B17612" s="42"/>
      <c r="C17612" s="2"/>
      <c r="E17612" s="2"/>
    </row>
    <row r="17613" spans="2:5" x14ac:dyDescent="0.35">
      <c r="B17613" s="42"/>
      <c r="C17613" s="2"/>
      <c r="E17613" s="2"/>
    </row>
    <row r="17614" spans="2:5" x14ac:dyDescent="0.35">
      <c r="B17614" s="42"/>
      <c r="C17614" s="2"/>
      <c r="E17614" s="2"/>
    </row>
    <row r="17615" spans="2:5" x14ac:dyDescent="0.35">
      <c r="B17615" s="42"/>
      <c r="C17615" s="2"/>
      <c r="E17615" s="2"/>
    </row>
    <row r="17616" spans="2:5" x14ac:dyDescent="0.35">
      <c r="B17616" s="42"/>
      <c r="C17616" s="2"/>
      <c r="E17616" s="2"/>
    </row>
    <row r="17617" spans="2:5" x14ac:dyDescent="0.35">
      <c r="B17617" s="42"/>
      <c r="C17617" s="2"/>
      <c r="E17617" s="2"/>
    </row>
    <row r="17618" spans="2:5" x14ac:dyDescent="0.35">
      <c r="B17618" s="42"/>
      <c r="C17618" s="2"/>
      <c r="E17618" s="2"/>
    </row>
    <row r="17619" spans="2:5" x14ac:dyDescent="0.35">
      <c r="B17619" s="42"/>
      <c r="C17619" s="2"/>
      <c r="E17619" s="2"/>
    </row>
    <row r="17620" spans="2:5" x14ac:dyDescent="0.35">
      <c r="B17620" s="42"/>
      <c r="C17620" s="2"/>
      <c r="E17620" s="2"/>
    </row>
    <row r="17621" spans="2:5" x14ac:dyDescent="0.35">
      <c r="B17621" s="42"/>
      <c r="C17621" s="2"/>
      <c r="E17621" s="2"/>
    </row>
    <row r="17622" spans="2:5" x14ac:dyDescent="0.35">
      <c r="B17622" s="42"/>
      <c r="C17622" s="2"/>
      <c r="E17622" s="2"/>
    </row>
    <row r="17623" spans="2:5" x14ac:dyDescent="0.35">
      <c r="B17623" s="42"/>
      <c r="C17623" s="2"/>
      <c r="E17623" s="2"/>
    </row>
    <row r="17624" spans="2:5" x14ac:dyDescent="0.35">
      <c r="B17624" s="42"/>
      <c r="C17624" s="2"/>
      <c r="E17624" s="2"/>
    </row>
    <row r="17625" spans="2:5" x14ac:dyDescent="0.35">
      <c r="B17625" s="42"/>
      <c r="C17625" s="2"/>
      <c r="E17625" s="2"/>
    </row>
    <row r="17626" spans="2:5" x14ac:dyDescent="0.35">
      <c r="B17626" s="42"/>
      <c r="C17626" s="2"/>
      <c r="E17626" s="2"/>
    </row>
    <row r="17627" spans="2:5" x14ac:dyDescent="0.35">
      <c r="B17627" s="42"/>
      <c r="C17627" s="2"/>
      <c r="E17627" s="2"/>
    </row>
    <row r="17628" spans="2:5" x14ac:dyDescent="0.35">
      <c r="B17628" s="42"/>
      <c r="C17628" s="2"/>
      <c r="E17628" s="2"/>
    </row>
    <row r="17629" spans="2:5" x14ac:dyDescent="0.35">
      <c r="B17629" s="42"/>
      <c r="C17629" s="2"/>
      <c r="E17629" s="2"/>
    </row>
    <row r="17630" spans="2:5" x14ac:dyDescent="0.35">
      <c r="B17630" s="42"/>
      <c r="C17630" s="2"/>
      <c r="E17630" s="2"/>
    </row>
    <row r="17631" spans="2:5" x14ac:dyDescent="0.35">
      <c r="B17631" s="42"/>
      <c r="C17631" s="2"/>
      <c r="E17631" s="2"/>
    </row>
    <row r="17632" spans="2:5" x14ac:dyDescent="0.35">
      <c r="B17632" s="42"/>
      <c r="C17632" s="2"/>
      <c r="E17632" s="2"/>
    </row>
    <row r="17633" spans="2:5" x14ac:dyDescent="0.35">
      <c r="B17633" s="42"/>
      <c r="C17633" s="2"/>
      <c r="E17633" s="2"/>
    </row>
    <row r="17634" spans="2:5" x14ac:dyDescent="0.35">
      <c r="B17634" s="42"/>
      <c r="C17634" s="2"/>
      <c r="E17634" s="2"/>
    </row>
    <row r="17635" spans="2:5" x14ac:dyDescent="0.35">
      <c r="B17635" s="42"/>
      <c r="C17635" s="2"/>
      <c r="E17635" s="2"/>
    </row>
    <row r="17636" spans="2:5" x14ac:dyDescent="0.35">
      <c r="B17636" s="42"/>
      <c r="C17636" s="2"/>
      <c r="E17636" s="2"/>
    </row>
    <row r="17637" spans="2:5" x14ac:dyDescent="0.35">
      <c r="B17637" s="42"/>
      <c r="C17637" s="2"/>
      <c r="E17637" s="2"/>
    </row>
    <row r="17638" spans="2:5" x14ac:dyDescent="0.35">
      <c r="B17638" s="42"/>
      <c r="C17638" s="2"/>
      <c r="E17638" s="2"/>
    </row>
    <row r="17639" spans="2:5" x14ac:dyDescent="0.35">
      <c r="B17639" s="42"/>
      <c r="C17639" s="2"/>
      <c r="E17639" s="2"/>
    </row>
    <row r="17640" spans="2:5" x14ac:dyDescent="0.35">
      <c r="B17640" s="42"/>
      <c r="C17640" s="2"/>
      <c r="E17640" s="2"/>
    </row>
    <row r="17641" spans="2:5" x14ac:dyDescent="0.35">
      <c r="B17641" s="42"/>
      <c r="C17641" s="2"/>
      <c r="E17641" s="2"/>
    </row>
    <row r="17642" spans="2:5" x14ac:dyDescent="0.35">
      <c r="B17642" s="42"/>
      <c r="C17642" s="2"/>
      <c r="E17642" s="2"/>
    </row>
    <row r="17643" spans="2:5" x14ac:dyDescent="0.35">
      <c r="B17643" s="42"/>
      <c r="C17643" s="2"/>
      <c r="E17643" s="2"/>
    </row>
    <row r="17644" spans="2:5" x14ac:dyDescent="0.35">
      <c r="B17644" s="42"/>
      <c r="C17644" s="2"/>
      <c r="E17644" s="2"/>
    </row>
    <row r="17645" spans="2:5" x14ac:dyDescent="0.35">
      <c r="B17645" s="42"/>
      <c r="C17645" s="2"/>
      <c r="E17645" s="2"/>
    </row>
    <row r="17646" spans="2:5" x14ac:dyDescent="0.35">
      <c r="B17646" s="42"/>
      <c r="C17646" s="2"/>
      <c r="E17646" s="2"/>
    </row>
    <row r="17647" spans="2:5" x14ac:dyDescent="0.35">
      <c r="B17647" s="42"/>
      <c r="C17647" s="2"/>
      <c r="E17647" s="2"/>
    </row>
    <row r="17648" spans="2:5" x14ac:dyDescent="0.35">
      <c r="B17648" s="42"/>
      <c r="C17648" s="2"/>
      <c r="E17648" s="2"/>
    </row>
    <row r="17649" spans="2:5" x14ac:dyDescent="0.35">
      <c r="B17649" s="42"/>
      <c r="C17649" s="2"/>
      <c r="E17649" s="2"/>
    </row>
    <row r="17650" spans="2:5" x14ac:dyDescent="0.35">
      <c r="B17650" s="42"/>
      <c r="C17650" s="2"/>
      <c r="E17650" s="2"/>
    </row>
    <row r="17651" spans="2:5" x14ac:dyDescent="0.35">
      <c r="B17651" s="42"/>
      <c r="C17651" s="2"/>
      <c r="E17651" s="2"/>
    </row>
    <row r="17652" spans="2:5" x14ac:dyDescent="0.35">
      <c r="B17652" s="42"/>
      <c r="C17652" s="2"/>
      <c r="E17652" s="2"/>
    </row>
    <row r="17653" spans="2:5" x14ac:dyDescent="0.35">
      <c r="B17653" s="42"/>
      <c r="C17653" s="2"/>
      <c r="E17653" s="2"/>
    </row>
    <row r="17654" spans="2:5" x14ac:dyDescent="0.35">
      <c r="B17654" s="42"/>
      <c r="C17654" s="2"/>
      <c r="E17654" s="2"/>
    </row>
    <row r="17655" spans="2:5" x14ac:dyDescent="0.35">
      <c r="B17655" s="42"/>
      <c r="C17655" s="2"/>
      <c r="E17655" s="2"/>
    </row>
    <row r="17656" spans="2:5" x14ac:dyDescent="0.35">
      <c r="B17656" s="42"/>
      <c r="C17656" s="2"/>
      <c r="E17656" s="2"/>
    </row>
    <row r="17657" spans="2:5" x14ac:dyDescent="0.35">
      <c r="B17657" s="42"/>
      <c r="C17657" s="2"/>
      <c r="E17657" s="2"/>
    </row>
    <row r="17658" spans="2:5" x14ac:dyDescent="0.35">
      <c r="B17658" s="42"/>
      <c r="C17658" s="2"/>
      <c r="E17658" s="2"/>
    </row>
    <row r="17659" spans="2:5" x14ac:dyDescent="0.35">
      <c r="B17659" s="42"/>
      <c r="C17659" s="2"/>
      <c r="E17659" s="2"/>
    </row>
    <row r="17660" spans="2:5" x14ac:dyDescent="0.35">
      <c r="B17660" s="42"/>
      <c r="C17660" s="2"/>
      <c r="E17660" s="2"/>
    </row>
    <row r="17661" spans="2:5" x14ac:dyDescent="0.35">
      <c r="B17661" s="42"/>
      <c r="C17661" s="2"/>
      <c r="E17661" s="2"/>
    </row>
    <row r="17662" spans="2:5" x14ac:dyDescent="0.35">
      <c r="B17662" s="42"/>
      <c r="C17662" s="2"/>
      <c r="E17662" s="2"/>
    </row>
    <row r="17663" spans="2:5" x14ac:dyDescent="0.35">
      <c r="B17663" s="42"/>
      <c r="C17663" s="2"/>
      <c r="E17663" s="2"/>
    </row>
    <row r="17664" spans="2:5" x14ac:dyDescent="0.35">
      <c r="B17664" s="42"/>
      <c r="C17664" s="2"/>
      <c r="E17664" s="2"/>
    </row>
    <row r="17665" spans="2:5" x14ac:dyDescent="0.35">
      <c r="B17665" s="42"/>
      <c r="C17665" s="2"/>
      <c r="E17665" s="2"/>
    </row>
    <row r="17666" spans="2:5" x14ac:dyDescent="0.35">
      <c r="B17666" s="42"/>
      <c r="C17666" s="2"/>
      <c r="E17666" s="2"/>
    </row>
    <row r="17667" spans="2:5" x14ac:dyDescent="0.35">
      <c r="B17667" s="42"/>
      <c r="C17667" s="2"/>
      <c r="E17667" s="2"/>
    </row>
    <row r="17668" spans="2:5" x14ac:dyDescent="0.35">
      <c r="B17668" s="42"/>
      <c r="C17668" s="2"/>
      <c r="E17668" s="2"/>
    </row>
    <row r="17669" spans="2:5" x14ac:dyDescent="0.35">
      <c r="B17669" s="42"/>
      <c r="C17669" s="2"/>
      <c r="E17669" s="2"/>
    </row>
    <row r="17670" spans="2:5" x14ac:dyDescent="0.35">
      <c r="B17670" s="42"/>
      <c r="C17670" s="2"/>
      <c r="E17670" s="2"/>
    </row>
    <row r="17671" spans="2:5" x14ac:dyDescent="0.35">
      <c r="B17671" s="42"/>
      <c r="C17671" s="2"/>
      <c r="E17671" s="2"/>
    </row>
    <row r="17672" spans="2:5" x14ac:dyDescent="0.35">
      <c r="B17672" s="42"/>
      <c r="C17672" s="2"/>
      <c r="E17672" s="2"/>
    </row>
    <row r="17673" spans="2:5" x14ac:dyDescent="0.35">
      <c r="B17673" s="42"/>
      <c r="C17673" s="2"/>
      <c r="E17673" s="2"/>
    </row>
    <row r="17674" spans="2:5" x14ac:dyDescent="0.35">
      <c r="B17674" s="42"/>
      <c r="C17674" s="2"/>
      <c r="E17674" s="2"/>
    </row>
    <row r="17675" spans="2:5" x14ac:dyDescent="0.35">
      <c r="B17675" s="42"/>
      <c r="C17675" s="2"/>
      <c r="E17675" s="2"/>
    </row>
    <row r="17676" spans="2:5" x14ac:dyDescent="0.35">
      <c r="B17676" s="42"/>
      <c r="C17676" s="2"/>
      <c r="E17676" s="2"/>
    </row>
    <row r="17677" spans="2:5" x14ac:dyDescent="0.35">
      <c r="B17677" s="42"/>
      <c r="C17677" s="2"/>
      <c r="E17677" s="2"/>
    </row>
    <row r="17678" spans="2:5" x14ac:dyDescent="0.35">
      <c r="B17678" s="42"/>
      <c r="C17678" s="2"/>
      <c r="E17678" s="2"/>
    </row>
    <row r="17679" spans="2:5" x14ac:dyDescent="0.35">
      <c r="B17679" s="42"/>
      <c r="C17679" s="2"/>
      <c r="E17679" s="2"/>
    </row>
    <row r="17680" spans="2:5" x14ac:dyDescent="0.35">
      <c r="B17680" s="42"/>
      <c r="C17680" s="2"/>
      <c r="E17680" s="2"/>
    </row>
    <row r="17681" spans="2:5" x14ac:dyDescent="0.35">
      <c r="B17681" s="42"/>
      <c r="C17681" s="2"/>
      <c r="E17681" s="2"/>
    </row>
    <row r="17682" spans="2:5" x14ac:dyDescent="0.35">
      <c r="B17682" s="42"/>
      <c r="C17682" s="2"/>
      <c r="E17682" s="2"/>
    </row>
    <row r="17683" spans="2:5" x14ac:dyDescent="0.35">
      <c r="B17683" s="42"/>
      <c r="C17683" s="2"/>
      <c r="E17683" s="2"/>
    </row>
    <row r="17684" spans="2:5" x14ac:dyDescent="0.35">
      <c r="B17684" s="42"/>
      <c r="C17684" s="2"/>
      <c r="E17684" s="2"/>
    </row>
    <row r="17685" spans="2:5" x14ac:dyDescent="0.35">
      <c r="B17685" s="42"/>
      <c r="C17685" s="2"/>
      <c r="E17685" s="2"/>
    </row>
    <row r="17686" spans="2:5" x14ac:dyDescent="0.35">
      <c r="B17686" s="42"/>
      <c r="C17686" s="2"/>
      <c r="E17686" s="2"/>
    </row>
    <row r="17687" spans="2:5" x14ac:dyDescent="0.35">
      <c r="B17687" s="42"/>
      <c r="C17687" s="2"/>
      <c r="E17687" s="2"/>
    </row>
    <row r="17688" spans="2:5" x14ac:dyDescent="0.35">
      <c r="B17688" s="42"/>
      <c r="C17688" s="2"/>
      <c r="E17688" s="2"/>
    </row>
    <row r="17689" spans="2:5" x14ac:dyDescent="0.35">
      <c r="B17689" s="42"/>
      <c r="C17689" s="2"/>
      <c r="E17689" s="2"/>
    </row>
    <row r="17690" spans="2:5" x14ac:dyDescent="0.35">
      <c r="B17690" s="42"/>
      <c r="C17690" s="2"/>
      <c r="E17690" s="2"/>
    </row>
    <row r="17691" spans="2:5" x14ac:dyDescent="0.35">
      <c r="B17691" s="42"/>
      <c r="C17691" s="2"/>
      <c r="E17691" s="2"/>
    </row>
    <row r="17692" spans="2:5" x14ac:dyDescent="0.35">
      <c r="B17692" s="42"/>
      <c r="C17692" s="2"/>
      <c r="E17692" s="2"/>
    </row>
    <row r="17693" spans="2:5" x14ac:dyDescent="0.35">
      <c r="B17693" s="42"/>
      <c r="C17693" s="2"/>
      <c r="E17693" s="2"/>
    </row>
    <row r="17694" spans="2:5" x14ac:dyDescent="0.35">
      <c r="B17694" s="42"/>
      <c r="C17694" s="2"/>
      <c r="E17694" s="2"/>
    </row>
    <row r="17695" spans="2:5" x14ac:dyDescent="0.35">
      <c r="B17695" s="42"/>
      <c r="C17695" s="2"/>
      <c r="E17695" s="2"/>
    </row>
    <row r="17696" spans="2:5" x14ac:dyDescent="0.35">
      <c r="B17696" s="42"/>
      <c r="C17696" s="2"/>
      <c r="E17696" s="2"/>
    </row>
    <row r="17697" spans="2:5" x14ac:dyDescent="0.35">
      <c r="B17697" s="42"/>
      <c r="C17697" s="2"/>
      <c r="E17697" s="2"/>
    </row>
    <row r="17698" spans="2:5" x14ac:dyDescent="0.35">
      <c r="B17698" s="42"/>
      <c r="C17698" s="2"/>
      <c r="E17698" s="2"/>
    </row>
    <row r="17699" spans="2:5" x14ac:dyDescent="0.35">
      <c r="B17699" s="42"/>
      <c r="C17699" s="2"/>
      <c r="E17699" s="2"/>
    </row>
    <row r="17700" spans="2:5" x14ac:dyDescent="0.35">
      <c r="B17700" s="42"/>
      <c r="C17700" s="2"/>
      <c r="E17700" s="2"/>
    </row>
    <row r="17701" spans="2:5" x14ac:dyDescent="0.35">
      <c r="B17701" s="42"/>
      <c r="C17701" s="2"/>
      <c r="E17701" s="2"/>
    </row>
    <row r="17702" spans="2:5" x14ac:dyDescent="0.35">
      <c r="B17702" s="42"/>
      <c r="C17702" s="2"/>
      <c r="E17702" s="2"/>
    </row>
    <row r="17703" spans="2:5" x14ac:dyDescent="0.35">
      <c r="B17703" s="42"/>
      <c r="C17703" s="2"/>
      <c r="E17703" s="2"/>
    </row>
    <row r="17704" spans="2:5" x14ac:dyDescent="0.35">
      <c r="B17704" s="42"/>
      <c r="C17704" s="2"/>
      <c r="E17704" s="2"/>
    </row>
    <row r="17705" spans="2:5" x14ac:dyDescent="0.35">
      <c r="B17705" s="42"/>
      <c r="C17705" s="2"/>
      <c r="E17705" s="2"/>
    </row>
    <row r="17706" spans="2:5" x14ac:dyDescent="0.35">
      <c r="B17706" s="42"/>
      <c r="C17706" s="2"/>
      <c r="E17706" s="2"/>
    </row>
    <row r="17707" spans="2:5" x14ac:dyDescent="0.35">
      <c r="B17707" s="42"/>
      <c r="C17707" s="2"/>
      <c r="E17707" s="2"/>
    </row>
    <row r="17708" spans="2:5" x14ac:dyDescent="0.35">
      <c r="B17708" s="42"/>
      <c r="C17708" s="2"/>
      <c r="E17708" s="2"/>
    </row>
    <row r="17709" spans="2:5" x14ac:dyDescent="0.35">
      <c r="B17709" s="42"/>
      <c r="C17709" s="2"/>
      <c r="E17709" s="2"/>
    </row>
    <row r="17710" spans="2:5" x14ac:dyDescent="0.35">
      <c r="B17710" s="42"/>
      <c r="C17710" s="2"/>
      <c r="E17710" s="2"/>
    </row>
    <row r="17711" spans="2:5" x14ac:dyDescent="0.35">
      <c r="B17711" s="42"/>
      <c r="C17711" s="2"/>
      <c r="E17711" s="2"/>
    </row>
    <row r="17712" spans="2:5" x14ac:dyDescent="0.35">
      <c r="B17712" s="42"/>
      <c r="C17712" s="2"/>
      <c r="E17712" s="2"/>
    </row>
    <row r="17713" spans="2:5" x14ac:dyDescent="0.35">
      <c r="B17713" s="42"/>
      <c r="C17713" s="2"/>
      <c r="E17713" s="2"/>
    </row>
    <row r="17714" spans="2:5" x14ac:dyDescent="0.35">
      <c r="B17714" s="42"/>
      <c r="C17714" s="2"/>
      <c r="E17714" s="2"/>
    </row>
    <row r="17715" spans="2:5" x14ac:dyDescent="0.35">
      <c r="B17715" s="42"/>
      <c r="C17715" s="2"/>
      <c r="E17715" s="2"/>
    </row>
    <row r="17716" spans="2:5" x14ac:dyDescent="0.35">
      <c r="B17716" s="42"/>
      <c r="C17716" s="2"/>
      <c r="E17716" s="2"/>
    </row>
    <row r="17717" spans="2:5" x14ac:dyDescent="0.35">
      <c r="B17717" s="42"/>
      <c r="C17717" s="2"/>
      <c r="E17717" s="2"/>
    </row>
    <row r="17718" spans="2:5" x14ac:dyDescent="0.35">
      <c r="B17718" s="42"/>
      <c r="C17718" s="2"/>
      <c r="E17718" s="2"/>
    </row>
    <row r="17719" spans="2:5" x14ac:dyDescent="0.35">
      <c r="B17719" s="42"/>
      <c r="C17719" s="2"/>
      <c r="E17719" s="2"/>
    </row>
    <row r="17720" spans="2:5" x14ac:dyDescent="0.35">
      <c r="B17720" s="42"/>
      <c r="C17720" s="2"/>
      <c r="E17720" s="2"/>
    </row>
    <row r="17721" spans="2:5" x14ac:dyDescent="0.35">
      <c r="B17721" s="42"/>
      <c r="C17721" s="2"/>
      <c r="E17721" s="2"/>
    </row>
    <row r="17722" spans="2:5" x14ac:dyDescent="0.35">
      <c r="B17722" s="42"/>
      <c r="C17722" s="2"/>
      <c r="E17722" s="2"/>
    </row>
    <row r="17723" spans="2:5" x14ac:dyDescent="0.35">
      <c r="B17723" s="42"/>
      <c r="C17723" s="2"/>
      <c r="E17723" s="2"/>
    </row>
    <row r="17724" spans="2:5" x14ac:dyDescent="0.35">
      <c r="B17724" s="42"/>
      <c r="C17724" s="2"/>
      <c r="E17724" s="2"/>
    </row>
    <row r="17725" spans="2:5" x14ac:dyDescent="0.35">
      <c r="B17725" s="42"/>
      <c r="C17725" s="2"/>
      <c r="E17725" s="2"/>
    </row>
    <row r="17726" spans="2:5" x14ac:dyDescent="0.35">
      <c r="B17726" s="42"/>
      <c r="C17726" s="2"/>
      <c r="E17726" s="2"/>
    </row>
    <row r="17727" spans="2:5" x14ac:dyDescent="0.35">
      <c r="B17727" s="42"/>
      <c r="C17727" s="2"/>
      <c r="E17727" s="2"/>
    </row>
    <row r="17728" spans="2:5" x14ac:dyDescent="0.35">
      <c r="B17728" s="42"/>
      <c r="C17728" s="2"/>
      <c r="E17728" s="2"/>
    </row>
    <row r="17729" spans="2:5" x14ac:dyDescent="0.35">
      <c r="B17729" s="42"/>
      <c r="C17729" s="2"/>
      <c r="E17729" s="2"/>
    </row>
    <row r="17730" spans="2:5" x14ac:dyDescent="0.35">
      <c r="B17730" s="42"/>
      <c r="C17730" s="2"/>
      <c r="E17730" s="2"/>
    </row>
    <row r="17731" spans="2:5" x14ac:dyDescent="0.35">
      <c r="B17731" s="42"/>
      <c r="C17731" s="2"/>
      <c r="E17731" s="2"/>
    </row>
    <row r="17732" spans="2:5" x14ac:dyDescent="0.35">
      <c r="B17732" s="42"/>
      <c r="C17732" s="2"/>
      <c r="E17732" s="2"/>
    </row>
    <row r="17733" spans="2:5" x14ac:dyDescent="0.35">
      <c r="B17733" s="42"/>
      <c r="C17733" s="2"/>
      <c r="E17733" s="2"/>
    </row>
    <row r="17734" spans="2:5" x14ac:dyDescent="0.35">
      <c r="B17734" s="42"/>
      <c r="C17734" s="2"/>
      <c r="E17734" s="2"/>
    </row>
    <row r="17735" spans="2:5" x14ac:dyDescent="0.35">
      <c r="B17735" s="42"/>
      <c r="C17735" s="2"/>
      <c r="E17735" s="2"/>
    </row>
    <row r="17736" spans="2:5" x14ac:dyDescent="0.35">
      <c r="B17736" s="42"/>
      <c r="C17736" s="2"/>
      <c r="E17736" s="2"/>
    </row>
    <row r="17737" spans="2:5" x14ac:dyDescent="0.35">
      <c r="B17737" s="42"/>
      <c r="C17737" s="2"/>
      <c r="E17737" s="2"/>
    </row>
    <row r="17738" spans="2:5" x14ac:dyDescent="0.35">
      <c r="B17738" s="42"/>
      <c r="C17738" s="2"/>
      <c r="E17738" s="2"/>
    </row>
    <row r="17739" spans="2:5" x14ac:dyDescent="0.35">
      <c r="B17739" s="42"/>
      <c r="C17739" s="2"/>
      <c r="E17739" s="2"/>
    </row>
    <row r="17740" spans="2:5" x14ac:dyDescent="0.35">
      <c r="B17740" s="42"/>
      <c r="C17740" s="2"/>
      <c r="E17740" s="2"/>
    </row>
    <row r="17741" spans="2:5" x14ac:dyDescent="0.35">
      <c r="B17741" s="42"/>
      <c r="C17741" s="2"/>
      <c r="E17741" s="2"/>
    </row>
    <row r="17742" spans="2:5" x14ac:dyDescent="0.35">
      <c r="B17742" s="42"/>
      <c r="C17742" s="2"/>
      <c r="E17742" s="2"/>
    </row>
    <row r="17743" spans="2:5" x14ac:dyDescent="0.35">
      <c r="B17743" s="42"/>
      <c r="C17743" s="2"/>
      <c r="E17743" s="2"/>
    </row>
    <row r="17744" spans="2:5" x14ac:dyDescent="0.35">
      <c r="B17744" s="42"/>
      <c r="C17744" s="2"/>
      <c r="E17744" s="2"/>
    </row>
    <row r="17745" spans="2:5" x14ac:dyDescent="0.35">
      <c r="B17745" s="42"/>
      <c r="C17745" s="2"/>
      <c r="E17745" s="2"/>
    </row>
    <row r="17746" spans="2:5" x14ac:dyDescent="0.35">
      <c r="B17746" s="42"/>
      <c r="C17746" s="2"/>
      <c r="E17746" s="2"/>
    </row>
    <row r="17747" spans="2:5" x14ac:dyDescent="0.35">
      <c r="B17747" s="42"/>
      <c r="C17747" s="2"/>
      <c r="E17747" s="2"/>
    </row>
    <row r="17748" spans="2:5" x14ac:dyDescent="0.35">
      <c r="B17748" s="42"/>
      <c r="C17748" s="2"/>
      <c r="E17748" s="2"/>
    </row>
    <row r="17749" spans="2:5" x14ac:dyDescent="0.35">
      <c r="B17749" s="42"/>
      <c r="C17749" s="2"/>
      <c r="E17749" s="2"/>
    </row>
    <row r="17750" spans="2:5" x14ac:dyDescent="0.35">
      <c r="B17750" s="42"/>
      <c r="C17750" s="2"/>
      <c r="E17750" s="2"/>
    </row>
    <row r="17751" spans="2:5" x14ac:dyDescent="0.35">
      <c r="B17751" s="42"/>
      <c r="C17751" s="2"/>
      <c r="E17751" s="2"/>
    </row>
    <row r="17752" spans="2:5" x14ac:dyDescent="0.35">
      <c r="B17752" s="42"/>
      <c r="C17752" s="2"/>
      <c r="E17752" s="2"/>
    </row>
    <row r="17753" spans="2:5" x14ac:dyDescent="0.35">
      <c r="B17753" s="42"/>
      <c r="C17753" s="2"/>
      <c r="E17753" s="2"/>
    </row>
    <row r="17754" spans="2:5" x14ac:dyDescent="0.35">
      <c r="B17754" s="42"/>
      <c r="C17754" s="2"/>
      <c r="E17754" s="2"/>
    </row>
    <row r="17755" spans="2:5" x14ac:dyDescent="0.35">
      <c r="B17755" s="42"/>
      <c r="C17755" s="2"/>
      <c r="E17755" s="2"/>
    </row>
    <row r="17756" spans="2:5" x14ac:dyDescent="0.35">
      <c r="B17756" s="42"/>
      <c r="C17756" s="2"/>
      <c r="E17756" s="2"/>
    </row>
    <row r="17757" spans="2:5" x14ac:dyDescent="0.35">
      <c r="B17757" s="42"/>
      <c r="C17757" s="2"/>
      <c r="E17757" s="2"/>
    </row>
    <row r="17758" spans="2:5" x14ac:dyDescent="0.35">
      <c r="B17758" s="42"/>
      <c r="C17758" s="2"/>
      <c r="E17758" s="2"/>
    </row>
    <row r="17759" spans="2:5" x14ac:dyDescent="0.35">
      <c r="B17759" s="42"/>
      <c r="C17759" s="2"/>
      <c r="E17759" s="2"/>
    </row>
    <row r="17760" spans="2:5" x14ac:dyDescent="0.35">
      <c r="B17760" s="42"/>
      <c r="C17760" s="2"/>
      <c r="E17760" s="2"/>
    </row>
    <row r="17761" spans="2:5" x14ac:dyDescent="0.35">
      <c r="B17761" s="42"/>
      <c r="C17761" s="2"/>
      <c r="E17761" s="2"/>
    </row>
    <row r="17762" spans="2:5" x14ac:dyDescent="0.35">
      <c r="B17762" s="42"/>
      <c r="C17762" s="2"/>
      <c r="E17762" s="2"/>
    </row>
    <row r="17763" spans="2:5" x14ac:dyDescent="0.35">
      <c r="B17763" s="42"/>
      <c r="C17763" s="2"/>
      <c r="E17763" s="2"/>
    </row>
    <row r="17764" spans="2:5" x14ac:dyDescent="0.35">
      <c r="B17764" s="42"/>
      <c r="C17764" s="2"/>
      <c r="E17764" s="2"/>
    </row>
    <row r="17765" spans="2:5" x14ac:dyDescent="0.35">
      <c r="B17765" s="42"/>
      <c r="C17765" s="2"/>
      <c r="E17765" s="2"/>
    </row>
    <row r="17766" spans="2:5" x14ac:dyDescent="0.35">
      <c r="B17766" s="42"/>
      <c r="C17766" s="2"/>
      <c r="E17766" s="2"/>
    </row>
    <row r="17767" spans="2:5" x14ac:dyDescent="0.35">
      <c r="B17767" s="42"/>
      <c r="C17767" s="2"/>
      <c r="E17767" s="2"/>
    </row>
    <row r="17768" spans="2:5" x14ac:dyDescent="0.35">
      <c r="B17768" s="42"/>
      <c r="C17768" s="2"/>
      <c r="E17768" s="2"/>
    </row>
    <row r="17769" spans="2:5" x14ac:dyDescent="0.35">
      <c r="B17769" s="42"/>
      <c r="C17769" s="2"/>
      <c r="E17769" s="2"/>
    </row>
    <row r="17770" spans="2:5" x14ac:dyDescent="0.35">
      <c r="B17770" s="42"/>
      <c r="C17770" s="2"/>
      <c r="E17770" s="2"/>
    </row>
    <row r="17771" spans="2:5" x14ac:dyDescent="0.35">
      <c r="B17771" s="42"/>
      <c r="C17771" s="2"/>
      <c r="E17771" s="2"/>
    </row>
    <row r="17772" spans="2:5" x14ac:dyDescent="0.35">
      <c r="B17772" s="42"/>
      <c r="C17772" s="2"/>
      <c r="E17772" s="2"/>
    </row>
    <row r="17773" spans="2:5" x14ac:dyDescent="0.35">
      <c r="B17773" s="42"/>
      <c r="C17773" s="2"/>
      <c r="E17773" s="2"/>
    </row>
    <row r="17774" spans="2:5" x14ac:dyDescent="0.35">
      <c r="B17774" s="42"/>
      <c r="C17774" s="2"/>
      <c r="E17774" s="2"/>
    </row>
    <row r="17775" spans="2:5" x14ac:dyDescent="0.35">
      <c r="B17775" s="42"/>
      <c r="C17775" s="2"/>
      <c r="E17775" s="2"/>
    </row>
    <row r="17776" spans="2:5" x14ac:dyDescent="0.35">
      <c r="B17776" s="42"/>
      <c r="C17776" s="2"/>
      <c r="E17776" s="2"/>
    </row>
    <row r="17777" spans="2:5" x14ac:dyDescent="0.35">
      <c r="B17777" s="42"/>
      <c r="C17777" s="2"/>
      <c r="E17777" s="2"/>
    </row>
    <row r="17778" spans="2:5" x14ac:dyDescent="0.35">
      <c r="B17778" s="42"/>
      <c r="C17778" s="2"/>
      <c r="E17778" s="2"/>
    </row>
    <row r="17779" spans="2:5" x14ac:dyDescent="0.35">
      <c r="B17779" s="42"/>
      <c r="C17779" s="2"/>
      <c r="E17779" s="2"/>
    </row>
    <row r="17780" spans="2:5" x14ac:dyDescent="0.35">
      <c r="B17780" s="42"/>
      <c r="C17780" s="2"/>
      <c r="E17780" s="2"/>
    </row>
    <row r="17781" spans="2:5" x14ac:dyDescent="0.35">
      <c r="B17781" s="42"/>
      <c r="C17781" s="2"/>
      <c r="E17781" s="2"/>
    </row>
    <row r="17782" spans="2:5" x14ac:dyDescent="0.35">
      <c r="B17782" s="42"/>
      <c r="C17782" s="2"/>
      <c r="E17782" s="2"/>
    </row>
    <row r="17783" spans="2:5" x14ac:dyDescent="0.35">
      <c r="B17783" s="42"/>
      <c r="C17783" s="2"/>
      <c r="E17783" s="2"/>
    </row>
    <row r="17784" spans="2:5" x14ac:dyDescent="0.35">
      <c r="B17784" s="42"/>
      <c r="C17784" s="2"/>
      <c r="E17784" s="2"/>
    </row>
    <row r="17785" spans="2:5" x14ac:dyDescent="0.35">
      <c r="B17785" s="42"/>
      <c r="C17785" s="2"/>
      <c r="E17785" s="2"/>
    </row>
    <row r="17786" spans="2:5" x14ac:dyDescent="0.35">
      <c r="B17786" s="42"/>
      <c r="C17786" s="2"/>
      <c r="E17786" s="2"/>
    </row>
    <row r="17787" spans="2:5" x14ac:dyDescent="0.35">
      <c r="B17787" s="42"/>
      <c r="C17787" s="2"/>
      <c r="E17787" s="2"/>
    </row>
    <row r="17788" spans="2:5" x14ac:dyDescent="0.35">
      <c r="B17788" s="42"/>
      <c r="C17788" s="2"/>
      <c r="E17788" s="2"/>
    </row>
    <row r="17789" spans="2:5" x14ac:dyDescent="0.35">
      <c r="B17789" s="42"/>
      <c r="C17789" s="2"/>
      <c r="E17789" s="2"/>
    </row>
    <row r="17790" spans="2:5" x14ac:dyDescent="0.35">
      <c r="B17790" s="42"/>
      <c r="C17790" s="2"/>
      <c r="E17790" s="2"/>
    </row>
    <row r="17791" spans="2:5" x14ac:dyDescent="0.35">
      <c r="B17791" s="42"/>
      <c r="C17791" s="2"/>
      <c r="E17791" s="2"/>
    </row>
    <row r="17792" spans="2:5" x14ac:dyDescent="0.35">
      <c r="B17792" s="42"/>
      <c r="C17792" s="2"/>
      <c r="E17792" s="2"/>
    </row>
    <row r="17793" spans="2:5" x14ac:dyDescent="0.35">
      <c r="B17793" s="42"/>
      <c r="C17793" s="2"/>
      <c r="E17793" s="2"/>
    </row>
    <row r="17794" spans="2:5" x14ac:dyDescent="0.35">
      <c r="B17794" s="42"/>
      <c r="C17794" s="2"/>
      <c r="E17794" s="2"/>
    </row>
    <row r="17795" spans="2:5" x14ac:dyDescent="0.35">
      <c r="B17795" s="42"/>
      <c r="C17795" s="2"/>
      <c r="E17795" s="2"/>
    </row>
    <row r="17796" spans="2:5" x14ac:dyDescent="0.35">
      <c r="B17796" s="42"/>
      <c r="C17796" s="2"/>
      <c r="E17796" s="2"/>
    </row>
    <row r="17797" spans="2:5" x14ac:dyDescent="0.35">
      <c r="B17797" s="42"/>
      <c r="C17797" s="2"/>
      <c r="E17797" s="2"/>
    </row>
    <row r="17798" spans="2:5" x14ac:dyDescent="0.35">
      <c r="B17798" s="42"/>
      <c r="C17798" s="2"/>
      <c r="E17798" s="2"/>
    </row>
    <row r="17799" spans="2:5" x14ac:dyDescent="0.35">
      <c r="B17799" s="42"/>
      <c r="C17799" s="2"/>
      <c r="E17799" s="2"/>
    </row>
    <row r="17800" spans="2:5" x14ac:dyDescent="0.35">
      <c r="B17800" s="42"/>
      <c r="C17800" s="2"/>
      <c r="E17800" s="2"/>
    </row>
    <row r="17801" spans="2:5" x14ac:dyDescent="0.35">
      <c r="B17801" s="42"/>
      <c r="C17801" s="2"/>
      <c r="E17801" s="2"/>
    </row>
    <row r="17802" spans="2:5" x14ac:dyDescent="0.35">
      <c r="B17802" s="42"/>
      <c r="C17802" s="2"/>
      <c r="E17802" s="2"/>
    </row>
    <row r="17803" spans="2:5" x14ac:dyDescent="0.35">
      <c r="B17803" s="42"/>
      <c r="C17803" s="2"/>
      <c r="E17803" s="2"/>
    </row>
    <row r="17804" spans="2:5" x14ac:dyDescent="0.35">
      <c r="B17804" s="42"/>
      <c r="C17804" s="2"/>
      <c r="E17804" s="2"/>
    </row>
    <row r="17805" spans="2:5" x14ac:dyDescent="0.35">
      <c r="B17805" s="42"/>
      <c r="C17805" s="2"/>
      <c r="E17805" s="2"/>
    </row>
    <row r="17806" spans="2:5" x14ac:dyDescent="0.35">
      <c r="B17806" s="42"/>
      <c r="C17806" s="2"/>
      <c r="E17806" s="2"/>
    </row>
    <row r="17807" spans="2:5" x14ac:dyDescent="0.35">
      <c r="B17807" s="42"/>
      <c r="C17807" s="2"/>
      <c r="E17807" s="2"/>
    </row>
    <row r="17808" spans="2:5" x14ac:dyDescent="0.35">
      <c r="B17808" s="42"/>
      <c r="C17808" s="2"/>
      <c r="E17808" s="2"/>
    </row>
    <row r="17809" spans="2:5" x14ac:dyDescent="0.35">
      <c r="B17809" s="42"/>
      <c r="C17809" s="2"/>
      <c r="E17809" s="2"/>
    </row>
    <row r="17810" spans="2:5" x14ac:dyDescent="0.35">
      <c r="B17810" s="42"/>
      <c r="C17810" s="2"/>
      <c r="E17810" s="2"/>
    </row>
    <row r="17811" spans="2:5" x14ac:dyDescent="0.35">
      <c r="B17811" s="42"/>
      <c r="C17811" s="2"/>
      <c r="E17811" s="2"/>
    </row>
    <row r="17812" spans="2:5" x14ac:dyDescent="0.35">
      <c r="B17812" s="42"/>
      <c r="C17812" s="2"/>
      <c r="E17812" s="2"/>
    </row>
    <row r="17813" spans="2:5" x14ac:dyDescent="0.35">
      <c r="B17813" s="42"/>
      <c r="C17813" s="2"/>
      <c r="E17813" s="2"/>
    </row>
    <row r="17814" spans="2:5" x14ac:dyDescent="0.35">
      <c r="B17814" s="42"/>
      <c r="C17814" s="2"/>
      <c r="E17814" s="2"/>
    </row>
    <row r="17815" spans="2:5" x14ac:dyDescent="0.35">
      <c r="B17815" s="42"/>
      <c r="C17815" s="2"/>
      <c r="E17815" s="2"/>
    </row>
    <row r="17816" spans="2:5" x14ac:dyDescent="0.35">
      <c r="B17816" s="42"/>
      <c r="C17816" s="2"/>
      <c r="E17816" s="2"/>
    </row>
    <row r="17817" spans="2:5" x14ac:dyDescent="0.35">
      <c r="B17817" s="42"/>
      <c r="C17817" s="2"/>
      <c r="E17817" s="2"/>
    </row>
    <row r="17818" spans="2:5" x14ac:dyDescent="0.35">
      <c r="B17818" s="42"/>
      <c r="C17818" s="2"/>
      <c r="E17818" s="2"/>
    </row>
    <row r="17819" spans="2:5" x14ac:dyDescent="0.35">
      <c r="B17819" s="42"/>
      <c r="C17819" s="2"/>
      <c r="E17819" s="2"/>
    </row>
    <row r="17820" spans="2:5" x14ac:dyDescent="0.35">
      <c r="B17820" s="42"/>
      <c r="C17820" s="2"/>
      <c r="E17820" s="2"/>
    </row>
    <row r="17821" spans="2:5" x14ac:dyDescent="0.35">
      <c r="B17821" s="42"/>
      <c r="C17821" s="2"/>
      <c r="E17821" s="2"/>
    </row>
    <row r="17822" spans="2:5" x14ac:dyDescent="0.35">
      <c r="B17822" s="42"/>
      <c r="C17822" s="2"/>
      <c r="E17822" s="2"/>
    </row>
    <row r="17823" spans="2:5" x14ac:dyDescent="0.35">
      <c r="B17823" s="42"/>
      <c r="C17823" s="2"/>
      <c r="E17823" s="2"/>
    </row>
    <row r="17824" spans="2:5" x14ac:dyDescent="0.35">
      <c r="B17824" s="42"/>
      <c r="C17824" s="2"/>
      <c r="E17824" s="2"/>
    </row>
    <row r="17825" spans="2:5" x14ac:dyDescent="0.35">
      <c r="B17825" s="42"/>
      <c r="C17825" s="2"/>
      <c r="E17825" s="2"/>
    </row>
    <row r="17826" spans="2:5" x14ac:dyDescent="0.35">
      <c r="B17826" s="42"/>
      <c r="C17826" s="2"/>
      <c r="E17826" s="2"/>
    </row>
    <row r="17827" spans="2:5" x14ac:dyDescent="0.35">
      <c r="B17827" s="42"/>
      <c r="C17827" s="2"/>
      <c r="E17827" s="2"/>
    </row>
    <row r="17828" spans="2:5" x14ac:dyDescent="0.35">
      <c r="B17828" s="42"/>
      <c r="C17828" s="2"/>
      <c r="E17828" s="2"/>
    </row>
    <row r="17829" spans="2:5" x14ac:dyDescent="0.35">
      <c r="B17829" s="42"/>
      <c r="C17829" s="2"/>
      <c r="E17829" s="2"/>
    </row>
    <row r="17830" spans="2:5" x14ac:dyDescent="0.35">
      <c r="B17830" s="42"/>
      <c r="C17830" s="2"/>
      <c r="E17830" s="2"/>
    </row>
    <row r="17831" spans="2:5" x14ac:dyDescent="0.35">
      <c r="B17831" s="42"/>
      <c r="C17831" s="2"/>
      <c r="E17831" s="2"/>
    </row>
    <row r="17832" spans="2:5" x14ac:dyDescent="0.35">
      <c r="B17832" s="42"/>
      <c r="C17832" s="2"/>
      <c r="E17832" s="2"/>
    </row>
    <row r="17833" spans="2:5" x14ac:dyDescent="0.35">
      <c r="B17833" s="42"/>
      <c r="C17833" s="2"/>
      <c r="E17833" s="2"/>
    </row>
    <row r="17834" spans="2:5" x14ac:dyDescent="0.35">
      <c r="B17834" s="42"/>
      <c r="C17834" s="2"/>
      <c r="E17834" s="2"/>
    </row>
    <row r="17835" spans="2:5" x14ac:dyDescent="0.35">
      <c r="B17835" s="42"/>
      <c r="C17835" s="2"/>
      <c r="E17835" s="2"/>
    </row>
    <row r="17836" spans="2:5" x14ac:dyDescent="0.35">
      <c r="B17836" s="42"/>
      <c r="C17836" s="2"/>
      <c r="E17836" s="2"/>
    </row>
    <row r="17837" spans="2:5" x14ac:dyDescent="0.35">
      <c r="B17837" s="42"/>
      <c r="C17837" s="2"/>
      <c r="E17837" s="2"/>
    </row>
    <row r="17838" spans="2:5" x14ac:dyDescent="0.35">
      <c r="B17838" s="42"/>
      <c r="C17838" s="2"/>
      <c r="E17838" s="2"/>
    </row>
    <row r="17839" spans="2:5" x14ac:dyDescent="0.35">
      <c r="B17839" s="42"/>
      <c r="C17839" s="2"/>
      <c r="E17839" s="2"/>
    </row>
    <row r="17840" spans="2:5" x14ac:dyDescent="0.35">
      <c r="B17840" s="42"/>
      <c r="C17840" s="2"/>
      <c r="E17840" s="2"/>
    </row>
    <row r="17841" spans="2:5" x14ac:dyDescent="0.35">
      <c r="B17841" s="42"/>
      <c r="C17841" s="2"/>
      <c r="E17841" s="2"/>
    </row>
    <row r="17842" spans="2:5" x14ac:dyDescent="0.35">
      <c r="B17842" s="42"/>
      <c r="C17842" s="2"/>
      <c r="E17842" s="2"/>
    </row>
    <row r="17843" spans="2:5" x14ac:dyDescent="0.35">
      <c r="B17843" s="42"/>
      <c r="C17843" s="2"/>
      <c r="E17843" s="2"/>
    </row>
    <row r="17844" spans="2:5" x14ac:dyDescent="0.35">
      <c r="B17844" s="42"/>
      <c r="C17844" s="2"/>
      <c r="E17844" s="2"/>
    </row>
    <row r="17845" spans="2:5" x14ac:dyDescent="0.35">
      <c r="B17845" s="42"/>
      <c r="C17845" s="2"/>
      <c r="E17845" s="2"/>
    </row>
    <row r="17846" spans="2:5" x14ac:dyDescent="0.35">
      <c r="B17846" s="42"/>
      <c r="C17846" s="2"/>
      <c r="E17846" s="2"/>
    </row>
    <row r="17847" spans="2:5" x14ac:dyDescent="0.35">
      <c r="B17847" s="42"/>
      <c r="C17847" s="2"/>
      <c r="E17847" s="2"/>
    </row>
    <row r="17848" spans="2:5" x14ac:dyDescent="0.35">
      <c r="B17848" s="42"/>
      <c r="C17848" s="2"/>
      <c r="E17848" s="2"/>
    </row>
    <row r="17849" spans="2:5" x14ac:dyDescent="0.35">
      <c r="B17849" s="42"/>
      <c r="C17849" s="2"/>
      <c r="E17849" s="2"/>
    </row>
    <row r="17850" spans="2:5" x14ac:dyDescent="0.35">
      <c r="B17850" s="42"/>
      <c r="C17850" s="2"/>
      <c r="E17850" s="2"/>
    </row>
    <row r="17851" spans="2:5" x14ac:dyDescent="0.35">
      <c r="B17851" s="42"/>
      <c r="C17851" s="2"/>
      <c r="E17851" s="2"/>
    </row>
    <row r="17852" spans="2:5" x14ac:dyDescent="0.35">
      <c r="B17852" s="42"/>
      <c r="C17852" s="2"/>
      <c r="E17852" s="2"/>
    </row>
    <row r="17853" spans="2:5" x14ac:dyDescent="0.35">
      <c r="B17853" s="42"/>
      <c r="C17853" s="2"/>
      <c r="E17853" s="2"/>
    </row>
    <row r="17854" spans="2:5" x14ac:dyDescent="0.35">
      <c r="B17854" s="42"/>
      <c r="C17854" s="2"/>
      <c r="E17854" s="2"/>
    </row>
    <row r="17855" spans="2:5" x14ac:dyDescent="0.35">
      <c r="B17855" s="42"/>
      <c r="C17855" s="2"/>
      <c r="E17855" s="2"/>
    </row>
    <row r="17856" spans="2:5" x14ac:dyDescent="0.35">
      <c r="B17856" s="42"/>
      <c r="C17856" s="2"/>
      <c r="E17856" s="2"/>
    </row>
    <row r="17857" spans="2:5" x14ac:dyDescent="0.35">
      <c r="B17857" s="42"/>
      <c r="C17857" s="2"/>
      <c r="E17857" s="2"/>
    </row>
    <row r="17858" spans="2:5" x14ac:dyDescent="0.35">
      <c r="B17858" s="42"/>
      <c r="C17858" s="2"/>
      <c r="E17858" s="2"/>
    </row>
    <row r="17859" spans="2:5" x14ac:dyDescent="0.35">
      <c r="B17859" s="42"/>
      <c r="C17859" s="2"/>
      <c r="E17859" s="2"/>
    </row>
    <row r="17860" spans="2:5" x14ac:dyDescent="0.35">
      <c r="B17860" s="42"/>
      <c r="C17860" s="2"/>
      <c r="E17860" s="2"/>
    </row>
    <row r="17861" spans="2:5" x14ac:dyDescent="0.35">
      <c r="B17861" s="42"/>
      <c r="C17861" s="2"/>
      <c r="E17861" s="2"/>
    </row>
    <row r="17862" spans="2:5" x14ac:dyDescent="0.35">
      <c r="B17862" s="42"/>
      <c r="C17862" s="2"/>
      <c r="E17862" s="2"/>
    </row>
    <row r="17863" spans="2:5" x14ac:dyDescent="0.35">
      <c r="B17863" s="42"/>
      <c r="C17863" s="2"/>
      <c r="E17863" s="2"/>
    </row>
    <row r="17864" spans="2:5" x14ac:dyDescent="0.35">
      <c r="B17864" s="42"/>
      <c r="C17864" s="2"/>
      <c r="E17864" s="2"/>
    </row>
    <row r="17865" spans="2:5" x14ac:dyDescent="0.35">
      <c r="B17865" s="42"/>
      <c r="C17865" s="2"/>
      <c r="E17865" s="2"/>
    </row>
    <row r="17866" spans="2:5" x14ac:dyDescent="0.35">
      <c r="B17866" s="42"/>
      <c r="C17866" s="2"/>
      <c r="E17866" s="2"/>
    </row>
    <row r="17867" spans="2:5" x14ac:dyDescent="0.35">
      <c r="B17867" s="42"/>
      <c r="C17867" s="2"/>
      <c r="E17867" s="2"/>
    </row>
    <row r="17868" spans="2:5" x14ac:dyDescent="0.35">
      <c r="B17868" s="42"/>
      <c r="C17868" s="2"/>
      <c r="E17868" s="2"/>
    </row>
    <row r="17869" spans="2:5" x14ac:dyDescent="0.35">
      <c r="B17869" s="42"/>
      <c r="C17869" s="2"/>
      <c r="E17869" s="2"/>
    </row>
    <row r="17870" spans="2:5" x14ac:dyDescent="0.35">
      <c r="B17870" s="42"/>
      <c r="C17870" s="2"/>
      <c r="E17870" s="2"/>
    </row>
    <row r="17871" spans="2:5" x14ac:dyDescent="0.35">
      <c r="B17871" s="42"/>
      <c r="C17871" s="2"/>
      <c r="E17871" s="2"/>
    </row>
    <row r="17872" spans="2:5" x14ac:dyDescent="0.35">
      <c r="B17872" s="42"/>
      <c r="C17872" s="2"/>
      <c r="E17872" s="2"/>
    </row>
    <row r="17873" spans="2:5" x14ac:dyDescent="0.35">
      <c r="B17873" s="42"/>
      <c r="C17873" s="2"/>
      <c r="E17873" s="2"/>
    </row>
    <row r="17874" spans="2:5" x14ac:dyDescent="0.35">
      <c r="B17874" s="42"/>
      <c r="C17874" s="2"/>
      <c r="E17874" s="2"/>
    </row>
    <row r="17875" spans="2:5" x14ac:dyDescent="0.35">
      <c r="B17875" s="42"/>
      <c r="C17875" s="2"/>
      <c r="E17875" s="2"/>
    </row>
    <row r="17876" spans="2:5" x14ac:dyDescent="0.35">
      <c r="B17876" s="42"/>
      <c r="C17876" s="2"/>
      <c r="E17876" s="2"/>
    </row>
    <row r="17877" spans="2:5" x14ac:dyDescent="0.35">
      <c r="B17877" s="42"/>
      <c r="C17877" s="2"/>
      <c r="E17877" s="2"/>
    </row>
    <row r="17878" spans="2:5" x14ac:dyDescent="0.35">
      <c r="B17878" s="42"/>
      <c r="C17878" s="2"/>
      <c r="E17878" s="2"/>
    </row>
    <row r="17879" spans="2:5" x14ac:dyDescent="0.35">
      <c r="B17879" s="42"/>
      <c r="C17879" s="2"/>
      <c r="E17879" s="2"/>
    </row>
    <row r="17880" spans="2:5" x14ac:dyDescent="0.35">
      <c r="B17880" s="42"/>
      <c r="C17880" s="2"/>
      <c r="E17880" s="2"/>
    </row>
    <row r="17881" spans="2:5" x14ac:dyDescent="0.35">
      <c r="B17881" s="42"/>
      <c r="C17881" s="2"/>
      <c r="E17881" s="2"/>
    </row>
    <row r="17882" spans="2:5" x14ac:dyDescent="0.35">
      <c r="B17882" s="42"/>
      <c r="C17882" s="2"/>
      <c r="E17882" s="2"/>
    </row>
    <row r="17883" spans="2:5" x14ac:dyDescent="0.35">
      <c r="B17883" s="42"/>
      <c r="C17883" s="2"/>
      <c r="E17883" s="2"/>
    </row>
    <row r="17884" spans="2:5" x14ac:dyDescent="0.35">
      <c r="B17884" s="42"/>
      <c r="C17884" s="2"/>
      <c r="E17884" s="2"/>
    </row>
    <row r="17885" spans="2:5" x14ac:dyDescent="0.35">
      <c r="B17885" s="42"/>
      <c r="C17885" s="2"/>
      <c r="E17885" s="2"/>
    </row>
    <row r="17886" spans="2:5" x14ac:dyDescent="0.35">
      <c r="B17886" s="42"/>
      <c r="C17886" s="2"/>
      <c r="E17886" s="2"/>
    </row>
    <row r="17887" spans="2:5" x14ac:dyDescent="0.35">
      <c r="B17887" s="42"/>
      <c r="C17887" s="2"/>
      <c r="E17887" s="2"/>
    </row>
    <row r="17888" spans="2:5" x14ac:dyDescent="0.35">
      <c r="B17888" s="42"/>
      <c r="C17888" s="2"/>
      <c r="E17888" s="2"/>
    </row>
    <row r="17889" spans="2:5" x14ac:dyDescent="0.35">
      <c r="B17889" s="42"/>
      <c r="C17889" s="2"/>
      <c r="E17889" s="2"/>
    </row>
    <row r="17890" spans="2:5" x14ac:dyDescent="0.35">
      <c r="B17890" s="42"/>
      <c r="C17890" s="2"/>
      <c r="E17890" s="2"/>
    </row>
    <row r="17891" spans="2:5" x14ac:dyDescent="0.35">
      <c r="B17891" s="42"/>
      <c r="C17891" s="2"/>
      <c r="E17891" s="2"/>
    </row>
    <row r="17892" spans="2:5" x14ac:dyDescent="0.35">
      <c r="B17892" s="42"/>
      <c r="C17892" s="2"/>
      <c r="E17892" s="2"/>
    </row>
    <row r="17893" spans="2:5" x14ac:dyDescent="0.35">
      <c r="B17893" s="42"/>
      <c r="C17893" s="2"/>
      <c r="E17893" s="2"/>
    </row>
    <row r="17894" spans="2:5" x14ac:dyDescent="0.35">
      <c r="B17894" s="42"/>
      <c r="C17894" s="2"/>
      <c r="E17894" s="2"/>
    </row>
    <row r="17895" spans="2:5" x14ac:dyDescent="0.35">
      <c r="B17895" s="42"/>
      <c r="C17895" s="2"/>
      <c r="E17895" s="2"/>
    </row>
    <row r="17896" spans="2:5" x14ac:dyDescent="0.35">
      <c r="B17896" s="42"/>
      <c r="C17896" s="2"/>
      <c r="E17896" s="2"/>
    </row>
    <row r="17897" spans="2:5" x14ac:dyDescent="0.35">
      <c r="B17897" s="42"/>
      <c r="C17897" s="2"/>
      <c r="E17897" s="2"/>
    </row>
    <row r="17898" spans="2:5" x14ac:dyDescent="0.35">
      <c r="B17898" s="42"/>
      <c r="C17898" s="2"/>
      <c r="E17898" s="2"/>
    </row>
    <row r="17899" spans="2:5" x14ac:dyDescent="0.35">
      <c r="B17899" s="42"/>
      <c r="C17899" s="2"/>
      <c r="E17899" s="2"/>
    </row>
    <row r="17900" spans="2:5" x14ac:dyDescent="0.35">
      <c r="B17900" s="42"/>
      <c r="C17900" s="2"/>
      <c r="E17900" s="2"/>
    </row>
    <row r="17901" spans="2:5" x14ac:dyDescent="0.35">
      <c r="B17901" s="42"/>
      <c r="C17901" s="2"/>
      <c r="E17901" s="2"/>
    </row>
    <row r="17902" spans="2:5" x14ac:dyDescent="0.35">
      <c r="B17902" s="42"/>
      <c r="C17902" s="2"/>
      <c r="E17902" s="2"/>
    </row>
    <row r="17903" spans="2:5" x14ac:dyDescent="0.35">
      <c r="B17903" s="42"/>
      <c r="C17903" s="2"/>
      <c r="E17903" s="2"/>
    </row>
    <row r="17904" spans="2:5" x14ac:dyDescent="0.35">
      <c r="B17904" s="42"/>
      <c r="C17904" s="2"/>
      <c r="E17904" s="2"/>
    </row>
    <row r="17905" spans="2:5" x14ac:dyDescent="0.35">
      <c r="B17905" s="42"/>
      <c r="C17905" s="2"/>
      <c r="E17905" s="2"/>
    </row>
    <row r="17906" spans="2:5" x14ac:dyDescent="0.35">
      <c r="B17906" s="42"/>
      <c r="C17906" s="2"/>
      <c r="E17906" s="2"/>
    </row>
    <row r="17907" spans="2:5" x14ac:dyDescent="0.35">
      <c r="B17907" s="42"/>
      <c r="C17907" s="2"/>
      <c r="E17907" s="2"/>
    </row>
    <row r="17908" spans="2:5" x14ac:dyDescent="0.35">
      <c r="B17908" s="42"/>
      <c r="C17908" s="2"/>
      <c r="E17908" s="2"/>
    </row>
    <row r="17909" spans="2:5" x14ac:dyDescent="0.35">
      <c r="B17909" s="42"/>
      <c r="C17909" s="2"/>
      <c r="E17909" s="2"/>
    </row>
    <row r="17910" spans="2:5" x14ac:dyDescent="0.35">
      <c r="B17910" s="42"/>
      <c r="C17910" s="2"/>
      <c r="E17910" s="2"/>
    </row>
    <row r="17911" spans="2:5" x14ac:dyDescent="0.35">
      <c r="B17911" s="42"/>
      <c r="C17911" s="2"/>
      <c r="E17911" s="2"/>
    </row>
    <row r="17912" spans="2:5" x14ac:dyDescent="0.35">
      <c r="B17912" s="42"/>
      <c r="C17912" s="2"/>
      <c r="E17912" s="2"/>
    </row>
    <row r="17913" spans="2:5" x14ac:dyDescent="0.35">
      <c r="B17913" s="42"/>
      <c r="C17913" s="2"/>
      <c r="E17913" s="2"/>
    </row>
    <row r="17914" spans="2:5" x14ac:dyDescent="0.35">
      <c r="B17914" s="42"/>
      <c r="C17914" s="2"/>
      <c r="E17914" s="2"/>
    </row>
    <row r="17915" spans="2:5" x14ac:dyDescent="0.35">
      <c r="B17915" s="42"/>
      <c r="C17915" s="2"/>
      <c r="E17915" s="2"/>
    </row>
    <row r="17916" spans="2:5" x14ac:dyDescent="0.35">
      <c r="B17916" s="42"/>
      <c r="C17916" s="2"/>
      <c r="E17916" s="2"/>
    </row>
    <row r="17917" spans="2:5" x14ac:dyDescent="0.35">
      <c r="B17917" s="42"/>
      <c r="C17917" s="2"/>
      <c r="E17917" s="2"/>
    </row>
    <row r="17918" spans="2:5" x14ac:dyDescent="0.35">
      <c r="B17918" s="42"/>
      <c r="C17918" s="2"/>
      <c r="E17918" s="2"/>
    </row>
    <row r="17919" spans="2:5" x14ac:dyDescent="0.35">
      <c r="B17919" s="42"/>
      <c r="C17919" s="2"/>
      <c r="E17919" s="2"/>
    </row>
    <row r="17920" spans="2:5" x14ac:dyDescent="0.35">
      <c r="B17920" s="42"/>
      <c r="C17920" s="2"/>
      <c r="E17920" s="2"/>
    </row>
    <row r="17921" spans="2:5" x14ac:dyDescent="0.35">
      <c r="B17921" s="42"/>
      <c r="C17921" s="2"/>
      <c r="E17921" s="2"/>
    </row>
    <row r="17922" spans="2:5" x14ac:dyDescent="0.35">
      <c r="B17922" s="42"/>
      <c r="C17922" s="2"/>
      <c r="E17922" s="2"/>
    </row>
    <row r="17923" spans="2:5" x14ac:dyDescent="0.35">
      <c r="B17923" s="42"/>
      <c r="C17923" s="2"/>
      <c r="E17923" s="2"/>
    </row>
    <row r="17924" spans="2:5" x14ac:dyDescent="0.35">
      <c r="B17924" s="42"/>
      <c r="C17924" s="2"/>
      <c r="E17924" s="2"/>
    </row>
    <row r="17925" spans="2:5" x14ac:dyDescent="0.35">
      <c r="B17925" s="42"/>
      <c r="C17925" s="2"/>
      <c r="E17925" s="2"/>
    </row>
    <row r="17926" spans="2:5" x14ac:dyDescent="0.35">
      <c r="B17926" s="42"/>
      <c r="C17926" s="2"/>
      <c r="E17926" s="2"/>
    </row>
    <row r="17927" spans="2:5" x14ac:dyDescent="0.35">
      <c r="B17927" s="42"/>
      <c r="C17927" s="2"/>
      <c r="E17927" s="2"/>
    </row>
    <row r="17928" spans="2:5" x14ac:dyDescent="0.35">
      <c r="B17928" s="42"/>
      <c r="C17928" s="2"/>
      <c r="E17928" s="2"/>
    </row>
    <row r="17929" spans="2:5" x14ac:dyDescent="0.35">
      <c r="B17929" s="42"/>
      <c r="C17929" s="2"/>
      <c r="E17929" s="2"/>
    </row>
    <row r="17930" spans="2:5" x14ac:dyDescent="0.35">
      <c r="B17930" s="42"/>
      <c r="C17930" s="2"/>
      <c r="E17930" s="2"/>
    </row>
    <row r="17931" spans="2:5" x14ac:dyDescent="0.35">
      <c r="B17931" s="42"/>
      <c r="C17931" s="2"/>
      <c r="E17931" s="2"/>
    </row>
    <row r="17932" spans="2:5" x14ac:dyDescent="0.35">
      <c r="B17932" s="42"/>
      <c r="C17932" s="2"/>
      <c r="E17932" s="2"/>
    </row>
    <row r="17933" spans="2:5" x14ac:dyDescent="0.35">
      <c r="B17933" s="42"/>
      <c r="C17933" s="2"/>
      <c r="E17933" s="2"/>
    </row>
    <row r="17934" spans="2:5" x14ac:dyDescent="0.35">
      <c r="B17934" s="42"/>
      <c r="C17934" s="2"/>
      <c r="E17934" s="2"/>
    </row>
    <row r="17935" spans="2:5" x14ac:dyDescent="0.35">
      <c r="B17935" s="42"/>
      <c r="C17935" s="2"/>
      <c r="E17935" s="2"/>
    </row>
    <row r="17936" spans="2:5" x14ac:dyDescent="0.35">
      <c r="B17936" s="42"/>
      <c r="C17936" s="2"/>
      <c r="E17936" s="2"/>
    </row>
    <row r="17937" spans="2:5" x14ac:dyDescent="0.35">
      <c r="B17937" s="42"/>
      <c r="C17937" s="2"/>
      <c r="E17937" s="2"/>
    </row>
    <row r="17938" spans="2:5" x14ac:dyDescent="0.35">
      <c r="B17938" s="42"/>
      <c r="C17938" s="2"/>
      <c r="E17938" s="2"/>
    </row>
    <row r="17939" spans="2:5" x14ac:dyDescent="0.35">
      <c r="B17939" s="42"/>
      <c r="C17939" s="2"/>
      <c r="E17939" s="2"/>
    </row>
    <row r="17940" spans="2:5" x14ac:dyDescent="0.35">
      <c r="B17940" s="42"/>
      <c r="C17940" s="2"/>
      <c r="E17940" s="2"/>
    </row>
    <row r="17941" spans="2:5" x14ac:dyDescent="0.35">
      <c r="B17941" s="42"/>
      <c r="C17941" s="2"/>
      <c r="E17941" s="2"/>
    </row>
    <row r="17942" spans="2:5" x14ac:dyDescent="0.35">
      <c r="B17942" s="42"/>
      <c r="C17942" s="2"/>
      <c r="E17942" s="2"/>
    </row>
    <row r="17943" spans="2:5" x14ac:dyDescent="0.35">
      <c r="B17943" s="42"/>
      <c r="C17943" s="2"/>
      <c r="E17943" s="2"/>
    </row>
    <row r="17944" spans="2:5" x14ac:dyDescent="0.35">
      <c r="B17944" s="42"/>
      <c r="C17944" s="2"/>
      <c r="E17944" s="2"/>
    </row>
    <row r="17945" spans="2:5" x14ac:dyDescent="0.35">
      <c r="B17945" s="42"/>
      <c r="C17945" s="2"/>
      <c r="E17945" s="2"/>
    </row>
    <row r="17946" spans="2:5" x14ac:dyDescent="0.35">
      <c r="B17946" s="42"/>
      <c r="C17946" s="2"/>
      <c r="E17946" s="2"/>
    </row>
    <row r="17947" spans="2:5" x14ac:dyDescent="0.35">
      <c r="B17947" s="42"/>
      <c r="C17947" s="2"/>
      <c r="E17947" s="2"/>
    </row>
    <row r="17948" spans="2:5" x14ac:dyDescent="0.35">
      <c r="B17948" s="42"/>
      <c r="C17948" s="2"/>
      <c r="E17948" s="2"/>
    </row>
    <row r="17949" spans="2:5" x14ac:dyDescent="0.35">
      <c r="B17949" s="42"/>
      <c r="C17949" s="2"/>
      <c r="E17949" s="2"/>
    </row>
    <row r="17950" spans="2:5" x14ac:dyDescent="0.35">
      <c r="B17950" s="42"/>
      <c r="C17950" s="2"/>
      <c r="E17950" s="2"/>
    </row>
    <row r="17951" spans="2:5" x14ac:dyDescent="0.35">
      <c r="B17951" s="42"/>
      <c r="C17951" s="2"/>
      <c r="E17951" s="2"/>
    </row>
    <row r="17952" spans="2:5" x14ac:dyDescent="0.35">
      <c r="B17952" s="42"/>
      <c r="C17952" s="2"/>
      <c r="E17952" s="2"/>
    </row>
    <row r="17953" spans="2:5" x14ac:dyDescent="0.35">
      <c r="B17953" s="42"/>
      <c r="C17953" s="2"/>
      <c r="E17953" s="2"/>
    </row>
    <row r="17954" spans="2:5" x14ac:dyDescent="0.35">
      <c r="B17954" s="42"/>
      <c r="C17954" s="2"/>
      <c r="E17954" s="2"/>
    </row>
    <row r="17955" spans="2:5" x14ac:dyDescent="0.35">
      <c r="B17955" s="42"/>
      <c r="C17955" s="2"/>
      <c r="E17955" s="2"/>
    </row>
    <row r="17956" spans="2:5" x14ac:dyDescent="0.35">
      <c r="B17956" s="42"/>
      <c r="C17956" s="2"/>
      <c r="E17956" s="2"/>
    </row>
    <row r="17957" spans="2:5" x14ac:dyDescent="0.35">
      <c r="B17957" s="42"/>
      <c r="C17957" s="2"/>
      <c r="E17957" s="2"/>
    </row>
    <row r="17958" spans="2:5" x14ac:dyDescent="0.35">
      <c r="B17958" s="42"/>
      <c r="C17958" s="2"/>
      <c r="E17958" s="2"/>
    </row>
    <row r="17959" spans="2:5" x14ac:dyDescent="0.35">
      <c r="B17959" s="42"/>
      <c r="C17959" s="2"/>
      <c r="E17959" s="2"/>
    </row>
    <row r="17960" spans="2:5" x14ac:dyDescent="0.35">
      <c r="B17960" s="42"/>
      <c r="C17960" s="2"/>
      <c r="E17960" s="2"/>
    </row>
    <row r="17961" spans="2:5" x14ac:dyDescent="0.35">
      <c r="B17961" s="42"/>
      <c r="C17961" s="2"/>
      <c r="E17961" s="2"/>
    </row>
    <row r="17962" spans="2:5" x14ac:dyDescent="0.35">
      <c r="B17962" s="42"/>
      <c r="C17962" s="2"/>
      <c r="E17962" s="2"/>
    </row>
    <row r="17963" spans="2:5" x14ac:dyDescent="0.35">
      <c r="B17963" s="42"/>
      <c r="C17963" s="2"/>
      <c r="E17963" s="2"/>
    </row>
    <row r="17964" spans="2:5" x14ac:dyDescent="0.35">
      <c r="B17964" s="42"/>
      <c r="C17964" s="2"/>
      <c r="E17964" s="2"/>
    </row>
    <row r="17965" spans="2:5" x14ac:dyDescent="0.35">
      <c r="B17965" s="42"/>
      <c r="C17965" s="2"/>
      <c r="E17965" s="2"/>
    </row>
    <row r="17966" spans="2:5" x14ac:dyDescent="0.35">
      <c r="B17966" s="42"/>
      <c r="C17966" s="2"/>
      <c r="E17966" s="2"/>
    </row>
    <row r="17967" spans="2:5" x14ac:dyDescent="0.35">
      <c r="B17967" s="42"/>
      <c r="C17967" s="2"/>
      <c r="E17967" s="2"/>
    </row>
    <row r="17968" spans="2:5" x14ac:dyDescent="0.35">
      <c r="B17968" s="42"/>
      <c r="C17968" s="2"/>
      <c r="E17968" s="2"/>
    </row>
    <row r="17969" spans="2:5" x14ac:dyDescent="0.35">
      <c r="B17969" s="42"/>
      <c r="C17969" s="2"/>
      <c r="E17969" s="2"/>
    </row>
    <row r="17970" spans="2:5" x14ac:dyDescent="0.35">
      <c r="B17970" s="42"/>
      <c r="C17970" s="2"/>
      <c r="E17970" s="2"/>
    </row>
    <row r="17971" spans="2:5" x14ac:dyDescent="0.35">
      <c r="B17971" s="42"/>
      <c r="C17971" s="2"/>
      <c r="E17971" s="2"/>
    </row>
    <row r="17972" spans="2:5" x14ac:dyDescent="0.35">
      <c r="B17972" s="42"/>
      <c r="C17972" s="2"/>
      <c r="E17972" s="2"/>
    </row>
    <row r="17973" spans="2:5" x14ac:dyDescent="0.35">
      <c r="B17973" s="42"/>
      <c r="C17973" s="2"/>
      <c r="E17973" s="2"/>
    </row>
    <row r="17974" spans="2:5" x14ac:dyDescent="0.35">
      <c r="B17974" s="42"/>
      <c r="C17974" s="2"/>
      <c r="E17974" s="2"/>
    </row>
    <row r="17975" spans="2:5" x14ac:dyDescent="0.35">
      <c r="B17975" s="42"/>
      <c r="C17975" s="2"/>
      <c r="E17975" s="2"/>
    </row>
    <row r="17976" spans="2:5" x14ac:dyDescent="0.35">
      <c r="B17976" s="42"/>
      <c r="C17976" s="2"/>
      <c r="E17976" s="2"/>
    </row>
    <row r="17977" spans="2:5" x14ac:dyDescent="0.35">
      <c r="B17977" s="42"/>
      <c r="C17977" s="2"/>
      <c r="E17977" s="2"/>
    </row>
    <row r="17978" spans="2:5" x14ac:dyDescent="0.35">
      <c r="B17978" s="42"/>
      <c r="C17978" s="2"/>
      <c r="E17978" s="2"/>
    </row>
    <row r="17979" spans="2:5" x14ac:dyDescent="0.35">
      <c r="B17979" s="42"/>
      <c r="C17979" s="2"/>
      <c r="E17979" s="2"/>
    </row>
    <row r="17980" spans="2:5" x14ac:dyDescent="0.35">
      <c r="B17980" s="42"/>
      <c r="C17980" s="2"/>
      <c r="E17980" s="2"/>
    </row>
    <row r="17981" spans="2:5" x14ac:dyDescent="0.35">
      <c r="B17981" s="42"/>
      <c r="C17981" s="2"/>
      <c r="E17981" s="2"/>
    </row>
    <row r="17982" spans="2:5" x14ac:dyDescent="0.35">
      <c r="B17982" s="42"/>
      <c r="C17982" s="2"/>
      <c r="E17982" s="2"/>
    </row>
    <row r="17983" spans="2:5" x14ac:dyDescent="0.35">
      <c r="B17983" s="42"/>
      <c r="C17983" s="2"/>
      <c r="E17983" s="2"/>
    </row>
    <row r="17984" spans="2:5" x14ac:dyDescent="0.35">
      <c r="B17984" s="42"/>
      <c r="C17984" s="2"/>
      <c r="E17984" s="2"/>
    </row>
    <row r="17985" spans="2:5" x14ac:dyDescent="0.35">
      <c r="B17985" s="42"/>
      <c r="C17985" s="2"/>
      <c r="E17985" s="2"/>
    </row>
    <row r="17986" spans="2:5" x14ac:dyDescent="0.35">
      <c r="B17986" s="42"/>
      <c r="C17986" s="2"/>
      <c r="E17986" s="2"/>
    </row>
    <row r="17987" spans="2:5" x14ac:dyDescent="0.35">
      <c r="B17987" s="42"/>
      <c r="C17987" s="2"/>
      <c r="E17987" s="2"/>
    </row>
    <row r="17988" spans="2:5" x14ac:dyDescent="0.35">
      <c r="B17988" s="42"/>
      <c r="C17988" s="2"/>
      <c r="E17988" s="2"/>
    </row>
    <row r="17989" spans="2:5" x14ac:dyDescent="0.35">
      <c r="B17989" s="42"/>
      <c r="C17989" s="2"/>
      <c r="E17989" s="2"/>
    </row>
    <row r="17990" spans="2:5" x14ac:dyDescent="0.35">
      <c r="B17990" s="42"/>
      <c r="C17990" s="2"/>
      <c r="E17990" s="2"/>
    </row>
    <row r="17991" spans="2:5" x14ac:dyDescent="0.35">
      <c r="B17991" s="42"/>
      <c r="C17991" s="2"/>
      <c r="E17991" s="2"/>
    </row>
    <row r="17992" spans="2:5" x14ac:dyDescent="0.35">
      <c r="B17992" s="42"/>
      <c r="C17992" s="2"/>
      <c r="E17992" s="2"/>
    </row>
    <row r="17993" spans="2:5" x14ac:dyDescent="0.35">
      <c r="B17993" s="42"/>
      <c r="C17993" s="2"/>
      <c r="E17993" s="2"/>
    </row>
    <row r="17994" spans="2:5" x14ac:dyDescent="0.35">
      <c r="B17994" s="42"/>
      <c r="C17994" s="2"/>
      <c r="E17994" s="2"/>
    </row>
    <row r="17995" spans="2:5" x14ac:dyDescent="0.35">
      <c r="B17995" s="42"/>
      <c r="C17995" s="2"/>
      <c r="E17995" s="2"/>
    </row>
    <row r="17996" spans="2:5" x14ac:dyDescent="0.35">
      <c r="B17996" s="42"/>
      <c r="C17996" s="2"/>
      <c r="E17996" s="2"/>
    </row>
    <row r="17997" spans="2:5" x14ac:dyDescent="0.35">
      <c r="B17997" s="42"/>
      <c r="C17997" s="2"/>
      <c r="E17997" s="2"/>
    </row>
    <row r="17998" spans="2:5" x14ac:dyDescent="0.35">
      <c r="B17998" s="42"/>
      <c r="C17998" s="2"/>
      <c r="E17998" s="2"/>
    </row>
    <row r="17999" spans="2:5" x14ac:dyDescent="0.35">
      <c r="B17999" s="42"/>
      <c r="C17999" s="2"/>
      <c r="E17999" s="2"/>
    </row>
    <row r="18000" spans="2:5" x14ac:dyDescent="0.35">
      <c r="B18000" s="42"/>
      <c r="C18000" s="2"/>
      <c r="E18000" s="2"/>
    </row>
    <row r="18001" spans="2:5" x14ac:dyDescent="0.35">
      <c r="B18001" s="42"/>
      <c r="C18001" s="2"/>
      <c r="E18001" s="2"/>
    </row>
    <row r="18002" spans="2:5" x14ac:dyDescent="0.35">
      <c r="B18002" s="42"/>
      <c r="C18002" s="2"/>
      <c r="E18002" s="2"/>
    </row>
    <row r="18003" spans="2:5" x14ac:dyDescent="0.35">
      <c r="B18003" s="42"/>
      <c r="C18003" s="2"/>
      <c r="E18003" s="2"/>
    </row>
    <row r="18004" spans="2:5" x14ac:dyDescent="0.35">
      <c r="B18004" s="42"/>
      <c r="C18004" s="2"/>
      <c r="E18004" s="2"/>
    </row>
    <row r="18005" spans="2:5" x14ac:dyDescent="0.35">
      <c r="B18005" s="42"/>
      <c r="C18005" s="2"/>
      <c r="E18005" s="2"/>
    </row>
    <row r="18006" spans="2:5" x14ac:dyDescent="0.35">
      <c r="B18006" s="42"/>
      <c r="C18006" s="2"/>
      <c r="E18006" s="2"/>
    </row>
    <row r="18007" spans="2:5" x14ac:dyDescent="0.35">
      <c r="B18007" s="42"/>
      <c r="C18007" s="2"/>
      <c r="E18007" s="2"/>
    </row>
    <row r="18008" spans="2:5" x14ac:dyDescent="0.35">
      <c r="B18008" s="42"/>
      <c r="C18008" s="2"/>
      <c r="E18008" s="2"/>
    </row>
    <row r="18009" spans="2:5" x14ac:dyDescent="0.35">
      <c r="B18009" s="42"/>
      <c r="C18009" s="2"/>
      <c r="E18009" s="2"/>
    </row>
    <row r="18010" spans="2:5" x14ac:dyDescent="0.35">
      <c r="B18010" s="42"/>
      <c r="C18010" s="2"/>
      <c r="E18010" s="2"/>
    </row>
    <row r="18011" spans="2:5" x14ac:dyDescent="0.35">
      <c r="B18011" s="42"/>
      <c r="C18011" s="2"/>
      <c r="E18011" s="2"/>
    </row>
    <row r="18012" spans="2:5" x14ac:dyDescent="0.35">
      <c r="B18012" s="42"/>
      <c r="C18012" s="2"/>
      <c r="E18012" s="2"/>
    </row>
    <row r="18013" spans="2:5" x14ac:dyDescent="0.35">
      <c r="B18013" s="42"/>
      <c r="C18013" s="2"/>
      <c r="E18013" s="2"/>
    </row>
    <row r="18014" spans="2:5" x14ac:dyDescent="0.35">
      <c r="B18014" s="42"/>
      <c r="C18014" s="2"/>
      <c r="E18014" s="2"/>
    </row>
    <row r="18015" spans="2:5" x14ac:dyDescent="0.35">
      <c r="B18015" s="42"/>
      <c r="C18015" s="2"/>
      <c r="E18015" s="2"/>
    </row>
    <row r="18016" spans="2:5" x14ac:dyDescent="0.35">
      <c r="B18016" s="42"/>
      <c r="C18016" s="2"/>
      <c r="E18016" s="2"/>
    </row>
    <row r="18017" spans="2:5" x14ac:dyDescent="0.35">
      <c r="B18017" s="42"/>
      <c r="C18017" s="2"/>
      <c r="E18017" s="2"/>
    </row>
    <row r="18018" spans="2:5" x14ac:dyDescent="0.35">
      <c r="B18018" s="42"/>
      <c r="C18018" s="2"/>
      <c r="E18018" s="2"/>
    </row>
    <row r="18019" spans="2:5" x14ac:dyDescent="0.35">
      <c r="B18019" s="42"/>
      <c r="C18019" s="2"/>
      <c r="E18019" s="2"/>
    </row>
    <row r="18020" spans="2:5" x14ac:dyDescent="0.35">
      <c r="B18020" s="42"/>
      <c r="C18020" s="2"/>
      <c r="E18020" s="2"/>
    </row>
    <row r="18021" spans="2:5" x14ac:dyDescent="0.35">
      <c r="B18021" s="42"/>
      <c r="C18021" s="2"/>
      <c r="E18021" s="2"/>
    </row>
    <row r="18022" spans="2:5" x14ac:dyDescent="0.35">
      <c r="B18022" s="42"/>
      <c r="C18022" s="2"/>
      <c r="E18022" s="2"/>
    </row>
    <row r="18023" spans="2:5" x14ac:dyDescent="0.35">
      <c r="B18023" s="42"/>
      <c r="C18023" s="2"/>
      <c r="E18023" s="2"/>
    </row>
    <row r="18024" spans="2:5" x14ac:dyDescent="0.35">
      <c r="B18024" s="42"/>
      <c r="C18024" s="2"/>
      <c r="E18024" s="2"/>
    </row>
    <row r="18025" spans="2:5" x14ac:dyDescent="0.35">
      <c r="B18025" s="42"/>
      <c r="C18025" s="2"/>
      <c r="E18025" s="2"/>
    </row>
    <row r="18026" spans="2:5" x14ac:dyDescent="0.35">
      <c r="B18026" s="42"/>
      <c r="C18026" s="2"/>
      <c r="E18026" s="2"/>
    </row>
    <row r="18027" spans="2:5" x14ac:dyDescent="0.35">
      <c r="B18027" s="42"/>
      <c r="C18027" s="2"/>
      <c r="E18027" s="2"/>
    </row>
    <row r="18028" spans="2:5" x14ac:dyDescent="0.35">
      <c r="B18028" s="42"/>
      <c r="C18028" s="2"/>
      <c r="E18028" s="2"/>
    </row>
    <row r="18029" spans="2:5" x14ac:dyDescent="0.35">
      <c r="B18029" s="42"/>
      <c r="C18029" s="2"/>
      <c r="E18029" s="2"/>
    </row>
    <row r="18030" spans="2:5" x14ac:dyDescent="0.35">
      <c r="B18030" s="42"/>
      <c r="C18030" s="2"/>
      <c r="E18030" s="2"/>
    </row>
    <row r="18031" spans="2:5" x14ac:dyDescent="0.35">
      <c r="B18031" s="42"/>
      <c r="C18031" s="2"/>
      <c r="E18031" s="2"/>
    </row>
    <row r="18032" spans="2:5" x14ac:dyDescent="0.35">
      <c r="B18032" s="42"/>
      <c r="C18032" s="2"/>
      <c r="E18032" s="2"/>
    </row>
    <row r="18033" spans="2:5" x14ac:dyDescent="0.35">
      <c r="B18033" s="42"/>
      <c r="C18033" s="2"/>
      <c r="E18033" s="2"/>
    </row>
    <row r="18034" spans="2:5" x14ac:dyDescent="0.35">
      <c r="B18034" s="42"/>
      <c r="C18034" s="2"/>
      <c r="E18034" s="2"/>
    </row>
    <row r="18035" spans="2:5" x14ac:dyDescent="0.35">
      <c r="B18035" s="42"/>
      <c r="C18035" s="2"/>
      <c r="E18035" s="2"/>
    </row>
    <row r="18036" spans="2:5" x14ac:dyDescent="0.35">
      <c r="B18036" s="42"/>
      <c r="C18036" s="2"/>
      <c r="E18036" s="2"/>
    </row>
    <row r="18037" spans="2:5" x14ac:dyDescent="0.35">
      <c r="B18037" s="42"/>
      <c r="C18037" s="2"/>
      <c r="E18037" s="2"/>
    </row>
    <row r="18038" spans="2:5" x14ac:dyDescent="0.35">
      <c r="B18038" s="42"/>
      <c r="C18038" s="2"/>
      <c r="E18038" s="2"/>
    </row>
    <row r="18039" spans="2:5" x14ac:dyDescent="0.35">
      <c r="B18039" s="42"/>
      <c r="C18039" s="2"/>
      <c r="E18039" s="2"/>
    </row>
    <row r="18040" spans="2:5" x14ac:dyDescent="0.35">
      <c r="B18040" s="42"/>
      <c r="C18040" s="2"/>
      <c r="E18040" s="2"/>
    </row>
    <row r="18041" spans="2:5" x14ac:dyDescent="0.35">
      <c r="B18041" s="42"/>
      <c r="C18041" s="2"/>
      <c r="E18041" s="2"/>
    </row>
    <row r="18042" spans="2:5" x14ac:dyDescent="0.35">
      <c r="B18042" s="42"/>
      <c r="C18042" s="2"/>
      <c r="E18042" s="2"/>
    </row>
    <row r="18043" spans="2:5" x14ac:dyDescent="0.35">
      <c r="B18043" s="42"/>
      <c r="C18043" s="2"/>
      <c r="E18043" s="2"/>
    </row>
    <row r="18044" spans="2:5" x14ac:dyDescent="0.35">
      <c r="B18044" s="42"/>
      <c r="C18044" s="2"/>
      <c r="E18044" s="2"/>
    </row>
    <row r="18045" spans="2:5" x14ac:dyDescent="0.35">
      <c r="B18045" s="42"/>
      <c r="C18045" s="2"/>
      <c r="E18045" s="2"/>
    </row>
    <row r="18046" spans="2:5" x14ac:dyDescent="0.35">
      <c r="B18046" s="42"/>
      <c r="C18046" s="2"/>
      <c r="E18046" s="2"/>
    </row>
    <row r="18047" spans="2:5" x14ac:dyDescent="0.35">
      <c r="B18047" s="42"/>
      <c r="C18047" s="2"/>
      <c r="E18047" s="2"/>
    </row>
    <row r="18048" spans="2:5" x14ac:dyDescent="0.35">
      <c r="B18048" s="42"/>
      <c r="C18048" s="2"/>
      <c r="E18048" s="2"/>
    </row>
    <row r="18049" spans="2:5" x14ac:dyDescent="0.35">
      <c r="B18049" s="42"/>
      <c r="C18049" s="2"/>
      <c r="E18049" s="2"/>
    </row>
    <row r="18050" spans="2:5" x14ac:dyDescent="0.35">
      <c r="B18050" s="42"/>
      <c r="C18050" s="2"/>
      <c r="E18050" s="2"/>
    </row>
    <row r="18051" spans="2:5" x14ac:dyDescent="0.35">
      <c r="B18051" s="42"/>
      <c r="C18051" s="2"/>
      <c r="E18051" s="2"/>
    </row>
    <row r="18052" spans="2:5" x14ac:dyDescent="0.35">
      <c r="B18052" s="42"/>
      <c r="C18052" s="2"/>
      <c r="E18052" s="2"/>
    </row>
    <row r="18053" spans="2:5" x14ac:dyDescent="0.35">
      <c r="B18053" s="42"/>
      <c r="C18053" s="2"/>
      <c r="E18053" s="2"/>
    </row>
    <row r="18054" spans="2:5" x14ac:dyDescent="0.35">
      <c r="B18054" s="42"/>
      <c r="C18054" s="2"/>
      <c r="E18054" s="2"/>
    </row>
    <row r="18055" spans="2:5" x14ac:dyDescent="0.35">
      <c r="B18055" s="42"/>
      <c r="C18055" s="2"/>
      <c r="E18055" s="2"/>
    </row>
    <row r="18056" spans="2:5" x14ac:dyDescent="0.35">
      <c r="B18056" s="42"/>
      <c r="C18056" s="2"/>
      <c r="E18056" s="2"/>
    </row>
    <row r="18057" spans="2:5" x14ac:dyDescent="0.35">
      <c r="B18057" s="42"/>
      <c r="C18057" s="2"/>
      <c r="E18057" s="2"/>
    </row>
    <row r="18058" spans="2:5" x14ac:dyDescent="0.35">
      <c r="B18058" s="42"/>
      <c r="C18058" s="2"/>
      <c r="E18058" s="2"/>
    </row>
    <row r="18059" spans="2:5" x14ac:dyDescent="0.35">
      <c r="B18059" s="42"/>
      <c r="C18059" s="2"/>
      <c r="E18059" s="2"/>
    </row>
    <row r="18060" spans="2:5" x14ac:dyDescent="0.35">
      <c r="B18060" s="42"/>
      <c r="C18060" s="2"/>
      <c r="E18060" s="2"/>
    </row>
    <row r="18061" spans="2:5" x14ac:dyDescent="0.35">
      <c r="B18061" s="42"/>
      <c r="C18061" s="2"/>
      <c r="E18061" s="2"/>
    </row>
    <row r="18062" spans="2:5" x14ac:dyDescent="0.35">
      <c r="B18062" s="42"/>
      <c r="C18062" s="2"/>
      <c r="E18062" s="2"/>
    </row>
    <row r="18063" spans="2:5" x14ac:dyDescent="0.35">
      <c r="B18063" s="42"/>
      <c r="C18063" s="2"/>
      <c r="E18063" s="2"/>
    </row>
    <row r="18064" spans="2:5" x14ac:dyDescent="0.35">
      <c r="B18064" s="42"/>
      <c r="C18064" s="2"/>
      <c r="E18064" s="2"/>
    </row>
    <row r="18065" spans="2:5" x14ac:dyDescent="0.35">
      <c r="B18065" s="42"/>
      <c r="C18065" s="2"/>
      <c r="E18065" s="2"/>
    </row>
    <row r="18066" spans="2:5" x14ac:dyDescent="0.35">
      <c r="B18066" s="42"/>
      <c r="C18066" s="2"/>
      <c r="E18066" s="2"/>
    </row>
    <row r="18067" spans="2:5" x14ac:dyDescent="0.35">
      <c r="B18067" s="42"/>
      <c r="C18067" s="2"/>
      <c r="E18067" s="2"/>
    </row>
    <row r="18068" spans="2:5" x14ac:dyDescent="0.35">
      <c r="B18068" s="42"/>
      <c r="C18068" s="2"/>
      <c r="E18068" s="2"/>
    </row>
    <row r="18069" spans="2:5" x14ac:dyDescent="0.35">
      <c r="B18069" s="42"/>
      <c r="C18069" s="2"/>
      <c r="E18069" s="2"/>
    </row>
    <row r="18070" spans="2:5" x14ac:dyDescent="0.35">
      <c r="B18070" s="42"/>
      <c r="C18070" s="2"/>
      <c r="E18070" s="2"/>
    </row>
    <row r="18071" spans="2:5" x14ac:dyDescent="0.35">
      <c r="B18071" s="42"/>
      <c r="C18071" s="2"/>
      <c r="E18071" s="2"/>
    </row>
    <row r="18072" spans="2:5" x14ac:dyDescent="0.35">
      <c r="B18072" s="42"/>
      <c r="C18072" s="2"/>
      <c r="E18072" s="2"/>
    </row>
    <row r="18073" spans="2:5" x14ac:dyDescent="0.35">
      <c r="B18073" s="42"/>
      <c r="C18073" s="2"/>
      <c r="E18073" s="2"/>
    </row>
    <row r="18074" spans="2:5" x14ac:dyDescent="0.35">
      <c r="B18074" s="42"/>
      <c r="C18074" s="2"/>
      <c r="E18074" s="2"/>
    </row>
    <row r="18075" spans="2:5" x14ac:dyDescent="0.35">
      <c r="B18075" s="42"/>
      <c r="C18075" s="2"/>
      <c r="E18075" s="2"/>
    </row>
    <row r="18076" spans="2:5" x14ac:dyDescent="0.35">
      <c r="B18076" s="42"/>
      <c r="C18076" s="2"/>
      <c r="E18076" s="2"/>
    </row>
    <row r="18077" spans="2:5" x14ac:dyDescent="0.35">
      <c r="B18077" s="42"/>
      <c r="C18077" s="2"/>
      <c r="E18077" s="2"/>
    </row>
    <row r="18078" spans="2:5" x14ac:dyDescent="0.35">
      <c r="B18078" s="42"/>
      <c r="C18078" s="2"/>
      <c r="E18078" s="2"/>
    </row>
    <row r="18079" spans="2:5" x14ac:dyDescent="0.35">
      <c r="B18079" s="42"/>
      <c r="C18079" s="2"/>
      <c r="E18079" s="2"/>
    </row>
    <row r="18080" spans="2:5" x14ac:dyDescent="0.35">
      <c r="B18080" s="42"/>
      <c r="C18080" s="2"/>
      <c r="E18080" s="2"/>
    </row>
    <row r="18081" spans="2:5" x14ac:dyDescent="0.35">
      <c r="B18081" s="42"/>
      <c r="C18081" s="2"/>
      <c r="E18081" s="2"/>
    </row>
    <row r="18082" spans="2:5" x14ac:dyDescent="0.35">
      <c r="B18082" s="42"/>
      <c r="C18082" s="2"/>
      <c r="E18082" s="2"/>
    </row>
    <row r="18083" spans="2:5" x14ac:dyDescent="0.35">
      <c r="B18083" s="42"/>
      <c r="C18083" s="2"/>
      <c r="E18083" s="2"/>
    </row>
    <row r="18084" spans="2:5" x14ac:dyDescent="0.35">
      <c r="B18084" s="42"/>
      <c r="C18084" s="2"/>
      <c r="E18084" s="2"/>
    </row>
    <row r="18085" spans="2:5" x14ac:dyDescent="0.35">
      <c r="B18085" s="42"/>
      <c r="C18085" s="2"/>
      <c r="E18085" s="2"/>
    </row>
    <row r="18086" spans="2:5" x14ac:dyDescent="0.35">
      <c r="B18086" s="42"/>
      <c r="C18086" s="2"/>
      <c r="E18086" s="2"/>
    </row>
    <row r="18087" spans="2:5" x14ac:dyDescent="0.35">
      <c r="B18087" s="42"/>
      <c r="C18087" s="2"/>
      <c r="E18087" s="2"/>
    </row>
    <row r="18088" spans="2:5" x14ac:dyDescent="0.35">
      <c r="B18088" s="42"/>
      <c r="C18088" s="2"/>
      <c r="E18088" s="2"/>
    </row>
    <row r="18089" spans="2:5" x14ac:dyDescent="0.35">
      <c r="B18089" s="42"/>
      <c r="C18089" s="2"/>
      <c r="E18089" s="2"/>
    </row>
    <row r="18090" spans="2:5" x14ac:dyDescent="0.35">
      <c r="B18090" s="42"/>
      <c r="C18090" s="2"/>
      <c r="E18090" s="2"/>
    </row>
    <row r="18091" spans="2:5" x14ac:dyDescent="0.35">
      <c r="B18091" s="42"/>
      <c r="C18091" s="2"/>
      <c r="E18091" s="2"/>
    </row>
    <row r="18092" spans="2:5" x14ac:dyDescent="0.35">
      <c r="B18092" s="42"/>
      <c r="C18092" s="2"/>
      <c r="E18092" s="2"/>
    </row>
    <row r="18093" spans="2:5" x14ac:dyDescent="0.35">
      <c r="B18093" s="42"/>
      <c r="C18093" s="2"/>
      <c r="E18093" s="2"/>
    </row>
    <row r="18094" spans="2:5" x14ac:dyDescent="0.35">
      <c r="B18094" s="42"/>
      <c r="C18094" s="2"/>
      <c r="E18094" s="2"/>
    </row>
    <row r="18095" spans="2:5" x14ac:dyDescent="0.35">
      <c r="B18095" s="42"/>
      <c r="C18095" s="2"/>
      <c r="E18095" s="2"/>
    </row>
    <row r="18096" spans="2:5" x14ac:dyDescent="0.35">
      <c r="B18096" s="42"/>
      <c r="C18096" s="2"/>
      <c r="E18096" s="2"/>
    </row>
    <row r="18097" spans="2:5" x14ac:dyDescent="0.35">
      <c r="B18097" s="42"/>
      <c r="C18097" s="2"/>
      <c r="E18097" s="2"/>
    </row>
    <row r="18098" spans="2:5" x14ac:dyDescent="0.35">
      <c r="B18098" s="42"/>
      <c r="C18098" s="2"/>
      <c r="E18098" s="2"/>
    </row>
    <row r="18099" spans="2:5" x14ac:dyDescent="0.35">
      <c r="B18099" s="42"/>
      <c r="C18099" s="2"/>
      <c r="E18099" s="2"/>
    </row>
    <row r="18100" spans="2:5" x14ac:dyDescent="0.35">
      <c r="B18100" s="42"/>
      <c r="C18100" s="2"/>
      <c r="E18100" s="2"/>
    </row>
    <row r="18101" spans="2:5" x14ac:dyDescent="0.35">
      <c r="B18101" s="42"/>
      <c r="C18101" s="2"/>
      <c r="E18101" s="2"/>
    </row>
    <row r="18102" spans="2:5" x14ac:dyDescent="0.35">
      <c r="B18102" s="42"/>
      <c r="C18102" s="2"/>
      <c r="E18102" s="2"/>
    </row>
    <row r="18103" spans="2:5" x14ac:dyDescent="0.35">
      <c r="B18103" s="42"/>
      <c r="C18103" s="2"/>
      <c r="E18103" s="2"/>
    </row>
    <row r="18104" spans="2:5" x14ac:dyDescent="0.35">
      <c r="B18104" s="42"/>
      <c r="C18104" s="2"/>
      <c r="E18104" s="2"/>
    </row>
    <row r="18105" spans="2:5" x14ac:dyDescent="0.35">
      <c r="B18105" s="42"/>
      <c r="C18105" s="2"/>
      <c r="E18105" s="2"/>
    </row>
    <row r="18106" spans="2:5" x14ac:dyDescent="0.35">
      <c r="B18106" s="42"/>
      <c r="C18106" s="2"/>
      <c r="E18106" s="2"/>
    </row>
    <row r="18107" spans="2:5" x14ac:dyDescent="0.35">
      <c r="B18107" s="42"/>
      <c r="C18107" s="2"/>
      <c r="E18107" s="2"/>
    </row>
    <row r="18108" spans="2:5" x14ac:dyDescent="0.35">
      <c r="B18108" s="42"/>
      <c r="C18108" s="2"/>
      <c r="E18108" s="2"/>
    </row>
    <row r="18109" spans="2:5" x14ac:dyDescent="0.35">
      <c r="B18109" s="42"/>
      <c r="C18109" s="2"/>
      <c r="E18109" s="2"/>
    </row>
    <row r="18110" spans="2:5" x14ac:dyDescent="0.35">
      <c r="B18110" s="42"/>
      <c r="C18110" s="2"/>
      <c r="E18110" s="2"/>
    </row>
    <row r="18111" spans="2:5" x14ac:dyDescent="0.35">
      <c r="B18111" s="42"/>
      <c r="C18111" s="2"/>
      <c r="E18111" s="2"/>
    </row>
    <row r="18112" spans="2:5" x14ac:dyDescent="0.35">
      <c r="B18112" s="42"/>
      <c r="C18112" s="2"/>
      <c r="E18112" s="2"/>
    </row>
    <row r="18113" spans="2:5" x14ac:dyDescent="0.35">
      <c r="B18113" s="42"/>
      <c r="C18113" s="2"/>
      <c r="E18113" s="2"/>
    </row>
    <row r="18114" spans="2:5" x14ac:dyDescent="0.35">
      <c r="B18114" s="42"/>
      <c r="C18114" s="2"/>
      <c r="E18114" s="2"/>
    </row>
    <row r="18115" spans="2:5" x14ac:dyDescent="0.35">
      <c r="B18115" s="42"/>
      <c r="C18115" s="2"/>
      <c r="E18115" s="2"/>
    </row>
    <row r="18116" spans="2:5" x14ac:dyDescent="0.35">
      <c r="B18116" s="42"/>
      <c r="C18116" s="2"/>
      <c r="E18116" s="2"/>
    </row>
    <row r="18117" spans="2:5" x14ac:dyDescent="0.35">
      <c r="B18117" s="42"/>
      <c r="C18117" s="2"/>
      <c r="E18117" s="2"/>
    </row>
    <row r="18118" spans="2:5" x14ac:dyDescent="0.35">
      <c r="B18118" s="42"/>
      <c r="C18118" s="2"/>
      <c r="E18118" s="2"/>
    </row>
    <row r="18119" spans="2:5" x14ac:dyDescent="0.35">
      <c r="B18119" s="42"/>
      <c r="C18119" s="2"/>
      <c r="E18119" s="2"/>
    </row>
    <row r="18120" spans="2:5" x14ac:dyDescent="0.35">
      <c r="B18120" s="42"/>
      <c r="C18120" s="2"/>
      <c r="E18120" s="2"/>
    </row>
    <row r="18121" spans="2:5" x14ac:dyDescent="0.35">
      <c r="B18121" s="42"/>
      <c r="C18121" s="2"/>
      <c r="E18121" s="2"/>
    </row>
    <row r="18122" spans="2:5" x14ac:dyDescent="0.35">
      <c r="B18122" s="42"/>
      <c r="C18122" s="2"/>
      <c r="E18122" s="2"/>
    </row>
    <row r="18123" spans="2:5" x14ac:dyDescent="0.35">
      <c r="B18123" s="42"/>
      <c r="C18123" s="2"/>
      <c r="E18123" s="2"/>
    </row>
    <row r="18124" spans="2:5" x14ac:dyDescent="0.35">
      <c r="B18124" s="42"/>
      <c r="C18124" s="2"/>
      <c r="E18124" s="2"/>
    </row>
    <row r="18125" spans="2:5" x14ac:dyDescent="0.35">
      <c r="B18125" s="42"/>
      <c r="C18125" s="2"/>
      <c r="E18125" s="2"/>
    </row>
    <row r="18126" spans="2:5" x14ac:dyDescent="0.35">
      <c r="B18126" s="42"/>
      <c r="C18126" s="2"/>
      <c r="E18126" s="2"/>
    </row>
    <row r="18127" spans="2:5" x14ac:dyDescent="0.35">
      <c r="B18127" s="42"/>
      <c r="C18127" s="2"/>
      <c r="E18127" s="2"/>
    </row>
    <row r="18128" spans="2:5" x14ac:dyDescent="0.35">
      <c r="B18128" s="42"/>
      <c r="C18128" s="2"/>
      <c r="E18128" s="2"/>
    </row>
    <row r="18129" spans="2:5" x14ac:dyDescent="0.35">
      <c r="B18129" s="42"/>
      <c r="C18129" s="2"/>
      <c r="E18129" s="2"/>
    </row>
    <row r="18130" spans="2:5" x14ac:dyDescent="0.35">
      <c r="B18130" s="42"/>
      <c r="C18130" s="2"/>
      <c r="E18130" s="2"/>
    </row>
    <row r="18131" spans="2:5" x14ac:dyDescent="0.35">
      <c r="B18131" s="42"/>
      <c r="C18131" s="2"/>
      <c r="E18131" s="2"/>
    </row>
    <row r="18132" spans="2:5" x14ac:dyDescent="0.35">
      <c r="B18132" s="42"/>
      <c r="C18132" s="2"/>
      <c r="E18132" s="2"/>
    </row>
    <row r="18133" spans="2:5" x14ac:dyDescent="0.35">
      <c r="B18133" s="42"/>
      <c r="C18133" s="2"/>
      <c r="E18133" s="2"/>
    </row>
    <row r="18134" spans="2:5" x14ac:dyDescent="0.35">
      <c r="B18134" s="42"/>
      <c r="C18134" s="2"/>
      <c r="E18134" s="2"/>
    </row>
    <row r="18135" spans="2:5" x14ac:dyDescent="0.35">
      <c r="B18135" s="42"/>
      <c r="C18135" s="2"/>
      <c r="E18135" s="2"/>
    </row>
    <row r="18136" spans="2:5" x14ac:dyDescent="0.35">
      <c r="B18136" s="42"/>
      <c r="C18136" s="2"/>
      <c r="E18136" s="2"/>
    </row>
    <row r="18137" spans="2:5" x14ac:dyDescent="0.35">
      <c r="B18137" s="42"/>
      <c r="C18137" s="2"/>
      <c r="E18137" s="2"/>
    </row>
    <row r="18138" spans="2:5" x14ac:dyDescent="0.35">
      <c r="B18138" s="42"/>
      <c r="C18138" s="2"/>
      <c r="E18138" s="2"/>
    </row>
    <row r="18139" spans="2:5" x14ac:dyDescent="0.35">
      <c r="B18139" s="42"/>
      <c r="C18139" s="2"/>
      <c r="E18139" s="2"/>
    </row>
    <row r="18140" spans="2:5" x14ac:dyDescent="0.35">
      <c r="B18140" s="42"/>
      <c r="C18140" s="2"/>
      <c r="E18140" s="2"/>
    </row>
    <row r="18141" spans="2:5" x14ac:dyDescent="0.35">
      <c r="B18141" s="42"/>
      <c r="C18141" s="2"/>
      <c r="E18141" s="2"/>
    </row>
    <row r="18142" spans="2:5" x14ac:dyDescent="0.35">
      <c r="B18142" s="42"/>
      <c r="C18142" s="2"/>
      <c r="E18142" s="2"/>
    </row>
    <row r="18143" spans="2:5" x14ac:dyDescent="0.35">
      <c r="B18143" s="42"/>
      <c r="C18143" s="2"/>
      <c r="E18143" s="2"/>
    </row>
    <row r="18144" spans="2:5" x14ac:dyDescent="0.35">
      <c r="B18144" s="42"/>
      <c r="C18144" s="2"/>
      <c r="E18144" s="2"/>
    </row>
    <row r="18145" spans="2:5" x14ac:dyDescent="0.35">
      <c r="B18145" s="42"/>
      <c r="C18145" s="2"/>
      <c r="E18145" s="2"/>
    </row>
    <row r="18146" spans="2:5" x14ac:dyDescent="0.35">
      <c r="B18146" s="42"/>
      <c r="C18146" s="2"/>
      <c r="E18146" s="2"/>
    </row>
    <row r="18147" spans="2:5" x14ac:dyDescent="0.35">
      <c r="B18147" s="42"/>
      <c r="C18147" s="2"/>
      <c r="E18147" s="2"/>
    </row>
    <row r="18148" spans="2:5" x14ac:dyDescent="0.35">
      <c r="B18148" s="42"/>
      <c r="C18148" s="2"/>
      <c r="E18148" s="2"/>
    </row>
    <row r="18149" spans="2:5" x14ac:dyDescent="0.35">
      <c r="B18149" s="42"/>
      <c r="C18149" s="2"/>
      <c r="E18149" s="2"/>
    </row>
    <row r="18150" spans="2:5" x14ac:dyDescent="0.35">
      <c r="B18150" s="42"/>
      <c r="C18150" s="2"/>
      <c r="E18150" s="2"/>
    </row>
    <row r="18151" spans="2:5" x14ac:dyDescent="0.35">
      <c r="B18151" s="42"/>
      <c r="C18151" s="2"/>
      <c r="E18151" s="2"/>
    </row>
    <row r="18152" spans="2:5" x14ac:dyDescent="0.35">
      <c r="B18152" s="42"/>
      <c r="C18152" s="2"/>
      <c r="E18152" s="2"/>
    </row>
    <row r="18153" spans="2:5" x14ac:dyDescent="0.35">
      <c r="B18153" s="42"/>
      <c r="C18153" s="2"/>
      <c r="E18153" s="2"/>
    </row>
    <row r="18154" spans="2:5" x14ac:dyDescent="0.35">
      <c r="B18154" s="42"/>
      <c r="C18154" s="2"/>
      <c r="E18154" s="2"/>
    </row>
    <row r="18155" spans="2:5" x14ac:dyDescent="0.35">
      <c r="B18155" s="42"/>
      <c r="C18155" s="2"/>
      <c r="E18155" s="2"/>
    </row>
    <row r="18156" spans="2:5" x14ac:dyDescent="0.35">
      <c r="B18156" s="42"/>
      <c r="C18156" s="2"/>
      <c r="E18156" s="2"/>
    </row>
    <row r="18157" spans="2:5" x14ac:dyDescent="0.35">
      <c r="B18157" s="42"/>
      <c r="C18157" s="2"/>
      <c r="E18157" s="2"/>
    </row>
    <row r="18158" spans="2:5" x14ac:dyDescent="0.35">
      <c r="B18158" s="42"/>
      <c r="C18158" s="2"/>
      <c r="E18158" s="2"/>
    </row>
    <row r="18159" spans="2:5" x14ac:dyDescent="0.35">
      <c r="B18159" s="42"/>
      <c r="C18159" s="2"/>
      <c r="E18159" s="2"/>
    </row>
    <row r="18160" spans="2:5" x14ac:dyDescent="0.35">
      <c r="B18160" s="42"/>
      <c r="C18160" s="2"/>
      <c r="E18160" s="2"/>
    </row>
    <row r="18161" spans="2:5" x14ac:dyDescent="0.35">
      <c r="B18161" s="42"/>
      <c r="C18161" s="2"/>
      <c r="E18161" s="2"/>
    </row>
    <row r="18162" spans="2:5" x14ac:dyDescent="0.35">
      <c r="B18162" s="42"/>
      <c r="C18162" s="2"/>
      <c r="E18162" s="2"/>
    </row>
    <row r="18163" spans="2:5" x14ac:dyDescent="0.35">
      <c r="B18163" s="42"/>
      <c r="C18163" s="2"/>
      <c r="E18163" s="2"/>
    </row>
    <row r="18164" spans="2:5" x14ac:dyDescent="0.35">
      <c r="B18164" s="42"/>
      <c r="C18164" s="2"/>
      <c r="E18164" s="2"/>
    </row>
    <row r="18165" spans="2:5" x14ac:dyDescent="0.35">
      <c r="B18165" s="42"/>
      <c r="C18165" s="2"/>
      <c r="E18165" s="2"/>
    </row>
    <row r="18166" spans="2:5" x14ac:dyDescent="0.35">
      <c r="B18166" s="42"/>
      <c r="C18166" s="2"/>
      <c r="E18166" s="2"/>
    </row>
    <row r="18167" spans="2:5" x14ac:dyDescent="0.35">
      <c r="B18167" s="42"/>
      <c r="C18167" s="2"/>
      <c r="E18167" s="2"/>
    </row>
    <row r="18168" spans="2:5" x14ac:dyDescent="0.35">
      <c r="B18168" s="42"/>
      <c r="C18168" s="2"/>
      <c r="E18168" s="2"/>
    </row>
    <row r="18169" spans="2:5" x14ac:dyDescent="0.35">
      <c r="B18169" s="42"/>
      <c r="C18169" s="2"/>
      <c r="E18169" s="2"/>
    </row>
    <row r="18170" spans="2:5" x14ac:dyDescent="0.35">
      <c r="B18170" s="42"/>
      <c r="C18170" s="2"/>
      <c r="E18170" s="2"/>
    </row>
    <row r="18171" spans="2:5" x14ac:dyDescent="0.35">
      <c r="B18171" s="42"/>
      <c r="C18171" s="2"/>
      <c r="E18171" s="2"/>
    </row>
    <row r="18172" spans="2:5" x14ac:dyDescent="0.35">
      <c r="B18172" s="42"/>
      <c r="C18172" s="2"/>
      <c r="E18172" s="2"/>
    </row>
    <row r="18173" spans="2:5" x14ac:dyDescent="0.35">
      <c r="B18173" s="42"/>
      <c r="C18173" s="2"/>
      <c r="E18173" s="2"/>
    </row>
    <row r="18174" spans="2:5" x14ac:dyDescent="0.35">
      <c r="B18174" s="42"/>
      <c r="C18174" s="2"/>
      <c r="E18174" s="2"/>
    </row>
    <row r="18175" spans="2:5" x14ac:dyDescent="0.35">
      <c r="B18175" s="42"/>
      <c r="C18175" s="2"/>
      <c r="E18175" s="2"/>
    </row>
    <row r="18176" spans="2:5" x14ac:dyDescent="0.35">
      <c r="B18176" s="42"/>
      <c r="C18176" s="2"/>
      <c r="E18176" s="2"/>
    </row>
    <row r="18177" spans="2:5" x14ac:dyDescent="0.35">
      <c r="B18177" s="42"/>
      <c r="C18177" s="2"/>
      <c r="E18177" s="2"/>
    </row>
    <row r="18178" spans="2:5" x14ac:dyDescent="0.35">
      <c r="B18178" s="42"/>
      <c r="C18178" s="2"/>
      <c r="E18178" s="2"/>
    </row>
    <row r="18179" spans="2:5" x14ac:dyDescent="0.35">
      <c r="B18179" s="42"/>
      <c r="C18179" s="2"/>
      <c r="E18179" s="2"/>
    </row>
    <row r="18180" spans="2:5" x14ac:dyDescent="0.35">
      <c r="B18180" s="42"/>
      <c r="C18180" s="2"/>
      <c r="E18180" s="2"/>
    </row>
    <row r="18181" spans="2:5" x14ac:dyDescent="0.35">
      <c r="B18181" s="42"/>
      <c r="C18181" s="2"/>
      <c r="E18181" s="2"/>
    </row>
    <row r="18182" spans="2:5" x14ac:dyDescent="0.35">
      <c r="B18182" s="42"/>
      <c r="C18182" s="2"/>
      <c r="E18182" s="2"/>
    </row>
    <row r="18183" spans="2:5" x14ac:dyDescent="0.35">
      <c r="B18183" s="42"/>
      <c r="C18183" s="2"/>
      <c r="E18183" s="2"/>
    </row>
    <row r="18184" spans="2:5" x14ac:dyDescent="0.35">
      <c r="B18184" s="42"/>
      <c r="C18184" s="2"/>
      <c r="E18184" s="2"/>
    </row>
    <row r="18185" spans="2:5" x14ac:dyDescent="0.35">
      <c r="B18185" s="42"/>
      <c r="C18185" s="2"/>
      <c r="E18185" s="2"/>
    </row>
    <row r="18186" spans="2:5" x14ac:dyDescent="0.35">
      <c r="B18186" s="42"/>
      <c r="C18186" s="2"/>
      <c r="E18186" s="2"/>
    </row>
    <row r="18187" spans="2:5" x14ac:dyDescent="0.35">
      <c r="B18187" s="42"/>
      <c r="C18187" s="2"/>
      <c r="E18187" s="2"/>
    </row>
    <row r="18188" spans="2:5" x14ac:dyDescent="0.35">
      <c r="B18188" s="42"/>
      <c r="C18188" s="2"/>
      <c r="E18188" s="2"/>
    </row>
    <row r="18189" spans="2:5" x14ac:dyDescent="0.35">
      <c r="B18189" s="42"/>
      <c r="C18189" s="2"/>
      <c r="E18189" s="2"/>
    </row>
    <row r="18190" spans="2:5" x14ac:dyDescent="0.35">
      <c r="B18190" s="42"/>
      <c r="C18190" s="2"/>
      <c r="E18190" s="2"/>
    </row>
    <row r="18191" spans="2:5" x14ac:dyDescent="0.35">
      <c r="B18191" s="42"/>
      <c r="C18191" s="2"/>
      <c r="E18191" s="2"/>
    </row>
    <row r="18192" spans="2:5" x14ac:dyDescent="0.35">
      <c r="B18192" s="42"/>
      <c r="C18192" s="2"/>
      <c r="E18192" s="2"/>
    </row>
    <row r="18193" spans="2:5" x14ac:dyDescent="0.35">
      <c r="B18193" s="42"/>
      <c r="C18193" s="2"/>
      <c r="E18193" s="2"/>
    </row>
    <row r="18194" spans="2:5" x14ac:dyDescent="0.35">
      <c r="B18194" s="42"/>
      <c r="C18194" s="2"/>
      <c r="E18194" s="2"/>
    </row>
    <row r="18195" spans="2:5" x14ac:dyDescent="0.35">
      <c r="B18195" s="42"/>
      <c r="C18195" s="2"/>
      <c r="E18195" s="2"/>
    </row>
    <row r="18196" spans="2:5" x14ac:dyDescent="0.35">
      <c r="B18196" s="42"/>
      <c r="C18196" s="2"/>
      <c r="E18196" s="2"/>
    </row>
    <row r="18197" spans="2:5" x14ac:dyDescent="0.35">
      <c r="B18197" s="42"/>
      <c r="C18197" s="2"/>
      <c r="E18197" s="2"/>
    </row>
    <row r="18198" spans="2:5" x14ac:dyDescent="0.35">
      <c r="B18198" s="42"/>
      <c r="C18198" s="2"/>
      <c r="E18198" s="2"/>
    </row>
    <row r="18199" spans="2:5" x14ac:dyDescent="0.35">
      <c r="B18199" s="42"/>
      <c r="C18199" s="2"/>
      <c r="E18199" s="2"/>
    </row>
    <row r="18200" spans="2:5" x14ac:dyDescent="0.35">
      <c r="B18200" s="42"/>
      <c r="C18200" s="2"/>
      <c r="E18200" s="2"/>
    </row>
    <row r="18201" spans="2:5" x14ac:dyDescent="0.35">
      <c r="B18201" s="42"/>
      <c r="C18201" s="2"/>
      <c r="E18201" s="2"/>
    </row>
    <row r="18202" spans="2:5" x14ac:dyDescent="0.35">
      <c r="B18202" s="42"/>
      <c r="C18202" s="2"/>
      <c r="E18202" s="2"/>
    </row>
    <row r="18203" spans="2:5" x14ac:dyDescent="0.35">
      <c r="B18203" s="42"/>
      <c r="C18203" s="2"/>
      <c r="E18203" s="2"/>
    </row>
    <row r="18204" spans="2:5" x14ac:dyDescent="0.35">
      <c r="B18204" s="42"/>
      <c r="C18204" s="2"/>
      <c r="E18204" s="2"/>
    </row>
    <row r="18205" spans="2:5" x14ac:dyDescent="0.35">
      <c r="B18205" s="42"/>
      <c r="C18205" s="2"/>
      <c r="E18205" s="2"/>
    </row>
    <row r="18206" spans="2:5" x14ac:dyDescent="0.35">
      <c r="B18206" s="42"/>
      <c r="C18206" s="2"/>
      <c r="E18206" s="2"/>
    </row>
    <row r="18207" spans="2:5" x14ac:dyDescent="0.35">
      <c r="B18207" s="42"/>
      <c r="C18207" s="2"/>
      <c r="E18207" s="2"/>
    </row>
    <row r="18208" spans="2:5" x14ac:dyDescent="0.35">
      <c r="B18208" s="42"/>
      <c r="C18208" s="2"/>
      <c r="E18208" s="2"/>
    </row>
    <row r="18209" spans="2:5" x14ac:dyDescent="0.35">
      <c r="B18209" s="42"/>
      <c r="C18209" s="2"/>
      <c r="E18209" s="2"/>
    </row>
    <row r="18210" spans="2:5" x14ac:dyDescent="0.35">
      <c r="B18210" s="42"/>
      <c r="C18210" s="2"/>
      <c r="E18210" s="2"/>
    </row>
    <row r="18211" spans="2:5" x14ac:dyDescent="0.35">
      <c r="B18211" s="42"/>
      <c r="C18211" s="2"/>
      <c r="E18211" s="2"/>
    </row>
    <row r="18212" spans="2:5" x14ac:dyDescent="0.35">
      <c r="B18212" s="42"/>
      <c r="C18212" s="2"/>
      <c r="E18212" s="2"/>
    </row>
    <row r="18213" spans="2:5" x14ac:dyDescent="0.35">
      <c r="B18213" s="42"/>
      <c r="C18213" s="2"/>
      <c r="E18213" s="2"/>
    </row>
    <row r="18214" spans="2:5" x14ac:dyDescent="0.35">
      <c r="B18214" s="42"/>
      <c r="C18214" s="2"/>
      <c r="E18214" s="2"/>
    </row>
    <row r="18215" spans="2:5" x14ac:dyDescent="0.35">
      <c r="B18215" s="42"/>
      <c r="C18215" s="2"/>
      <c r="E18215" s="2"/>
    </row>
    <row r="18216" spans="2:5" x14ac:dyDescent="0.35">
      <c r="B18216" s="42"/>
      <c r="C18216" s="2"/>
      <c r="E18216" s="2"/>
    </row>
    <row r="18217" spans="2:5" x14ac:dyDescent="0.35">
      <c r="B18217" s="42"/>
      <c r="C18217" s="2"/>
      <c r="E18217" s="2"/>
    </row>
    <row r="18218" spans="2:5" x14ac:dyDescent="0.35">
      <c r="B18218" s="42"/>
      <c r="C18218" s="2"/>
      <c r="E18218" s="2"/>
    </row>
    <row r="18219" spans="2:5" x14ac:dyDescent="0.35">
      <c r="B18219" s="42"/>
      <c r="C18219" s="2"/>
      <c r="E18219" s="2"/>
    </row>
    <row r="18220" spans="2:5" x14ac:dyDescent="0.35">
      <c r="B18220" s="42"/>
      <c r="C18220" s="2"/>
      <c r="E18220" s="2"/>
    </row>
    <row r="18221" spans="2:5" x14ac:dyDescent="0.35">
      <c r="B18221" s="42"/>
      <c r="C18221" s="2"/>
      <c r="E18221" s="2"/>
    </row>
    <row r="18222" spans="2:5" x14ac:dyDescent="0.35">
      <c r="B18222" s="42"/>
      <c r="C18222" s="2"/>
      <c r="E18222" s="2"/>
    </row>
    <row r="18223" spans="2:5" x14ac:dyDescent="0.35">
      <c r="B18223" s="42"/>
      <c r="C18223" s="2"/>
      <c r="E18223" s="2"/>
    </row>
    <row r="18224" spans="2:5" x14ac:dyDescent="0.35">
      <c r="B18224" s="42"/>
      <c r="C18224" s="2"/>
      <c r="E18224" s="2"/>
    </row>
    <row r="18225" spans="2:5" x14ac:dyDescent="0.35">
      <c r="B18225" s="42"/>
      <c r="C18225" s="2"/>
      <c r="E18225" s="2"/>
    </row>
    <row r="18226" spans="2:5" x14ac:dyDescent="0.35">
      <c r="B18226" s="42"/>
      <c r="C18226" s="2"/>
      <c r="E18226" s="2"/>
    </row>
    <row r="18227" spans="2:5" x14ac:dyDescent="0.35">
      <c r="B18227" s="42"/>
      <c r="C18227" s="2"/>
      <c r="E18227" s="2"/>
    </row>
    <row r="18228" spans="2:5" x14ac:dyDescent="0.35">
      <c r="B18228" s="42"/>
      <c r="C18228" s="2"/>
      <c r="E18228" s="2"/>
    </row>
    <row r="18229" spans="2:5" x14ac:dyDescent="0.35">
      <c r="B18229" s="42"/>
      <c r="C18229" s="2"/>
      <c r="E18229" s="2"/>
    </row>
    <row r="18230" spans="2:5" x14ac:dyDescent="0.35">
      <c r="B18230" s="42"/>
      <c r="C18230" s="2"/>
      <c r="E18230" s="2"/>
    </row>
    <row r="18231" spans="2:5" x14ac:dyDescent="0.35">
      <c r="B18231" s="42"/>
      <c r="C18231" s="2"/>
      <c r="E18231" s="2"/>
    </row>
    <row r="18232" spans="2:5" x14ac:dyDescent="0.35">
      <c r="B18232" s="42"/>
      <c r="C18232" s="2"/>
      <c r="E18232" s="2"/>
    </row>
    <row r="18233" spans="2:5" x14ac:dyDescent="0.35">
      <c r="B18233" s="42"/>
      <c r="C18233" s="2"/>
      <c r="E18233" s="2"/>
    </row>
    <row r="18234" spans="2:5" x14ac:dyDescent="0.35">
      <c r="B18234" s="42"/>
      <c r="C18234" s="2"/>
      <c r="E18234" s="2"/>
    </row>
    <row r="18235" spans="2:5" x14ac:dyDescent="0.35">
      <c r="B18235" s="42"/>
      <c r="C18235" s="2"/>
      <c r="E18235" s="2"/>
    </row>
    <row r="18236" spans="2:5" x14ac:dyDescent="0.35">
      <c r="B18236" s="42"/>
      <c r="C18236" s="2"/>
      <c r="E18236" s="2"/>
    </row>
    <row r="18237" spans="2:5" x14ac:dyDescent="0.35">
      <c r="B18237" s="42"/>
      <c r="C18237" s="2"/>
      <c r="E18237" s="2"/>
    </row>
    <row r="18238" spans="2:5" x14ac:dyDescent="0.35">
      <c r="B18238" s="42"/>
      <c r="C18238" s="2"/>
      <c r="E18238" s="2"/>
    </row>
    <row r="18239" spans="2:5" x14ac:dyDescent="0.35">
      <c r="B18239" s="42"/>
      <c r="C18239" s="2"/>
      <c r="E18239" s="2"/>
    </row>
    <row r="18240" spans="2:5" x14ac:dyDescent="0.35">
      <c r="B18240" s="42"/>
      <c r="C18240" s="2"/>
      <c r="E18240" s="2"/>
    </row>
    <row r="18241" spans="2:5" x14ac:dyDescent="0.35">
      <c r="B18241" s="42"/>
      <c r="C18241" s="2"/>
      <c r="E18241" s="2"/>
    </row>
    <row r="18242" spans="2:5" x14ac:dyDescent="0.35">
      <c r="B18242" s="42"/>
      <c r="C18242" s="2"/>
      <c r="E18242" s="2"/>
    </row>
    <row r="18243" spans="2:5" x14ac:dyDescent="0.35">
      <c r="B18243" s="42"/>
      <c r="C18243" s="2"/>
      <c r="E18243" s="2"/>
    </row>
    <row r="18244" spans="2:5" x14ac:dyDescent="0.35">
      <c r="B18244" s="42"/>
      <c r="C18244" s="2"/>
      <c r="E18244" s="2"/>
    </row>
    <row r="18245" spans="2:5" x14ac:dyDescent="0.35">
      <c r="B18245" s="42"/>
      <c r="C18245" s="2"/>
      <c r="E18245" s="2"/>
    </row>
    <row r="18246" spans="2:5" x14ac:dyDescent="0.35">
      <c r="B18246" s="42"/>
      <c r="C18246" s="2"/>
      <c r="E18246" s="2"/>
    </row>
    <row r="18247" spans="2:5" x14ac:dyDescent="0.35">
      <c r="B18247" s="42"/>
      <c r="C18247" s="2"/>
      <c r="E18247" s="2"/>
    </row>
    <row r="18248" spans="2:5" x14ac:dyDescent="0.35">
      <c r="B18248" s="42"/>
      <c r="C18248" s="2"/>
      <c r="E18248" s="2"/>
    </row>
    <row r="18249" spans="2:5" x14ac:dyDescent="0.35">
      <c r="B18249" s="42"/>
      <c r="C18249" s="2"/>
      <c r="E18249" s="2"/>
    </row>
    <row r="18250" spans="2:5" x14ac:dyDescent="0.35">
      <c r="B18250" s="42"/>
      <c r="C18250" s="2"/>
      <c r="E18250" s="2"/>
    </row>
    <row r="18251" spans="2:5" x14ac:dyDescent="0.35">
      <c r="B18251" s="42"/>
      <c r="C18251" s="2"/>
      <c r="E18251" s="2"/>
    </row>
    <row r="18252" spans="2:5" x14ac:dyDescent="0.35">
      <c r="B18252" s="42"/>
      <c r="C18252" s="2"/>
      <c r="E18252" s="2"/>
    </row>
    <row r="18253" spans="2:5" x14ac:dyDescent="0.35">
      <c r="B18253" s="42"/>
      <c r="C18253" s="2"/>
      <c r="E18253" s="2"/>
    </row>
    <row r="18254" spans="2:5" x14ac:dyDescent="0.35">
      <c r="B18254" s="42"/>
      <c r="C18254" s="2"/>
      <c r="E18254" s="2"/>
    </row>
    <row r="18255" spans="2:5" x14ac:dyDescent="0.35">
      <c r="B18255" s="42"/>
      <c r="C18255" s="2"/>
      <c r="E18255" s="2"/>
    </row>
    <row r="18256" spans="2:5" x14ac:dyDescent="0.35">
      <c r="B18256" s="42"/>
      <c r="C18256" s="2"/>
      <c r="E18256" s="2"/>
    </row>
    <row r="18257" spans="2:5" x14ac:dyDescent="0.35">
      <c r="B18257" s="42"/>
      <c r="C18257" s="2"/>
      <c r="E18257" s="2"/>
    </row>
    <row r="18258" spans="2:5" x14ac:dyDescent="0.35">
      <c r="B18258" s="42"/>
      <c r="C18258" s="2"/>
      <c r="E18258" s="2"/>
    </row>
    <row r="18259" spans="2:5" x14ac:dyDescent="0.35">
      <c r="B18259" s="42"/>
      <c r="C18259" s="2"/>
      <c r="E18259" s="2"/>
    </row>
    <row r="18260" spans="2:5" x14ac:dyDescent="0.35">
      <c r="B18260" s="42"/>
      <c r="C18260" s="2"/>
      <c r="E18260" s="2"/>
    </row>
    <row r="18261" spans="2:5" x14ac:dyDescent="0.35">
      <c r="B18261" s="42"/>
      <c r="C18261" s="2"/>
      <c r="E18261" s="2"/>
    </row>
    <row r="18262" spans="2:5" x14ac:dyDescent="0.35">
      <c r="B18262" s="42"/>
      <c r="C18262" s="2"/>
      <c r="E18262" s="2"/>
    </row>
    <row r="18263" spans="2:5" x14ac:dyDescent="0.35">
      <c r="B18263" s="42"/>
      <c r="C18263" s="2"/>
      <c r="E18263" s="2"/>
    </row>
    <row r="18264" spans="2:5" x14ac:dyDescent="0.35">
      <c r="B18264" s="42"/>
      <c r="C18264" s="2"/>
      <c r="E18264" s="2"/>
    </row>
    <row r="18265" spans="2:5" x14ac:dyDescent="0.35">
      <c r="B18265" s="42"/>
      <c r="C18265" s="2"/>
      <c r="E18265" s="2"/>
    </row>
    <row r="18266" spans="2:5" x14ac:dyDescent="0.35">
      <c r="B18266" s="42"/>
      <c r="C18266" s="2"/>
      <c r="E18266" s="2"/>
    </row>
    <row r="18267" spans="2:5" x14ac:dyDescent="0.35">
      <c r="B18267" s="42"/>
      <c r="C18267" s="2"/>
      <c r="E18267" s="2"/>
    </row>
    <row r="18268" spans="2:5" x14ac:dyDescent="0.35">
      <c r="B18268" s="42"/>
      <c r="C18268" s="2"/>
      <c r="E18268" s="2"/>
    </row>
    <row r="18269" spans="2:5" x14ac:dyDescent="0.35">
      <c r="B18269" s="42"/>
      <c r="C18269" s="2"/>
      <c r="E18269" s="2"/>
    </row>
    <row r="18270" spans="2:5" x14ac:dyDescent="0.35">
      <c r="B18270" s="42"/>
      <c r="C18270" s="2"/>
      <c r="E18270" s="2"/>
    </row>
    <row r="18271" spans="2:5" x14ac:dyDescent="0.35">
      <c r="B18271" s="42"/>
      <c r="C18271" s="2"/>
      <c r="E18271" s="2"/>
    </row>
    <row r="18272" spans="2:5" x14ac:dyDescent="0.35">
      <c r="B18272" s="42"/>
      <c r="C18272" s="2"/>
      <c r="E18272" s="2"/>
    </row>
    <row r="18273" spans="2:5" x14ac:dyDescent="0.35">
      <c r="B18273" s="42"/>
      <c r="C18273" s="2"/>
      <c r="E18273" s="2"/>
    </row>
    <row r="18274" spans="2:5" x14ac:dyDescent="0.35">
      <c r="B18274" s="42"/>
      <c r="C18274" s="2"/>
      <c r="E18274" s="2"/>
    </row>
    <row r="18275" spans="2:5" x14ac:dyDescent="0.35">
      <c r="B18275" s="42"/>
      <c r="C18275" s="2"/>
      <c r="E18275" s="2"/>
    </row>
    <row r="18276" spans="2:5" x14ac:dyDescent="0.35">
      <c r="B18276" s="42"/>
      <c r="C18276" s="2"/>
      <c r="E18276" s="2"/>
    </row>
    <row r="18277" spans="2:5" x14ac:dyDescent="0.35">
      <c r="B18277" s="42"/>
      <c r="C18277" s="2"/>
      <c r="E18277" s="2"/>
    </row>
    <row r="18278" spans="2:5" x14ac:dyDescent="0.35">
      <c r="B18278" s="42"/>
      <c r="C18278" s="2"/>
      <c r="E18278" s="2"/>
    </row>
    <row r="18279" spans="2:5" x14ac:dyDescent="0.35">
      <c r="B18279" s="42"/>
      <c r="C18279" s="2"/>
      <c r="E18279" s="2"/>
    </row>
    <row r="18280" spans="2:5" x14ac:dyDescent="0.35">
      <c r="B18280" s="42"/>
      <c r="C18280" s="2"/>
      <c r="E18280" s="2"/>
    </row>
    <row r="18281" spans="2:5" x14ac:dyDescent="0.35">
      <c r="B18281" s="42"/>
      <c r="C18281" s="2"/>
      <c r="E18281" s="2"/>
    </row>
    <row r="18282" spans="2:5" x14ac:dyDescent="0.35">
      <c r="B18282" s="42"/>
      <c r="C18282" s="2"/>
      <c r="E18282" s="2"/>
    </row>
    <row r="18283" spans="2:5" x14ac:dyDescent="0.35">
      <c r="B18283" s="42"/>
      <c r="C18283" s="2"/>
      <c r="E18283" s="2"/>
    </row>
    <row r="18284" spans="2:5" x14ac:dyDescent="0.35">
      <c r="B18284" s="42"/>
      <c r="C18284" s="2"/>
      <c r="E18284" s="2"/>
    </row>
    <row r="18285" spans="2:5" x14ac:dyDescent="0.35">
      <c r="B18285" s="42"/>
      <c r="C18285" s="2"/>
      <c r="E18285" s="2"/>
    </row>
    <row r="18286" spans="2:5" x14ac:dyDescent="0.35">
      <c r="B18286" s="42"/>
      <c r="C18286" s="2"/>
      <c r="E18286" s="2"/>
    </row>
    <row r="18287" spans="2:5" x14ac:dyDescent="0.35">
      <c r="B18287" s="42"/>
      <c r="C18287" s="2"/>
      <c r="E18287" s="2"/>
    </row>
    <row r="18288" spans="2:5" x14ac:dyDescent="0.35">
      <c r="B18288" s="42"/>
      <c r="C18288" s="2"/>
      <c r="E18288" s="2"/>
    </row>
    <row r="18289" spans="2:5" x14ac:dyDescent="0.35">
      <c r="B18289" s="42"/>
      <c r="C18289" s="2"/>
      <c r="E18289" s="2"/>
    </row>
    <row r="18290" spans="2:5" x14ac:dyDescent="0.35">
      <c r="B18290" s="42"/>
      <c r="C18290" s="2"/>
      <c r="E18290" s="2"/>
    </row>
    <row r="18291" spans="2:5" x14ac:dyDescent="0.35">
      <c r="B18291" s="42"/>
      <c r="C18291" s="2"/>
      <c r="E18291" s="2"/>
    </row>
    <row r="18292" spans="2:5" x14ac:dyDescent="0.35">
      <c r="B18292" s="42"/>
      <c r="C18292" s="2"/>
      <c r="E18292" s="2"/>
    </row>
    <row r="18293" spans="2:5" x14ac:dyDescent="0.35">
      <c r="B18293" s="42"/>
      <c r="C18293" s="2"/>
      <c r="E18293" s="2"/>
    </row>
    <row r="18294" spans="2:5" x14ac:dyDescent="0.35">
      <c r="B18294" s="42"/>
      <c r="C18294" s="2"/>
      <c r="E18294" s="2"/>
    </row>
    <row r="18295" spans="2:5" x14ac:dyDescent="0.35">
      <c r="B18295" s="42"/>
      <c r="C18295" s="2"/>
      <c r="E18295" s="2"/>
    </row>
    <row r="18296" spans="2:5" x14ac:dyDescent="0.35">
      <c r="B18296" s="42"/>
      <c r="C18296" s="2"/>
      <c r="E18296" s="2"/>
    </row>
    <row r="18297" spans="2:5" x14ac:dyDescent="0.35">
      <c r="B18297" s="42"/>
      <c r="C18297" s="2"/>
      <c r="E18297" s="2"/>
    </row>
    <row r="18298" spans="2:5" x14ac:dyDescent="0.35">
      <c r="B18298" s="42"/>
      <c r="C18298" s="2"/>
      <c r="E18298" s="2"/>
    </row>
    <row r="18299" spans="2:5" x14ac:dyDescent="0.35">
      <c r="B18299" s="42"/>
      <c r="C18299" s="2"/>
      <c r="E18299" s="2"/>
    </row>
    <row r="18300" spans="2:5" x14ac:dyDescent="0.35">
      <c r="B18300" s="42"/>
      <c r="C18300" s="2"/>
      <c r="E18300" s="2"/>
    </row>
    <row r="18301" spans="2:5" x14ac:dyDescent="0.35">
      <c r="B18301" s="42"/>
      <c r="C18301" s="2"/>
      <c r="E18301" s="2"/>
    </row>
    <row r="18302" spans="2:5" x14ac:dyDescent="0.35">
      <c r="B18302" s="42"/>
      <c r="C18302" s="2"/>
      <c r="E18302" s="2"/>
    </row>
    <row r="18303" spans="2:5" x14ac:dyDescent="0.35">
      <c r="B18303" s="42"/>
      <c r="C18303" s="2"/>
      <c r="E18303" s="2"/>
    </row>
    <row r="18304" spans="2:5" x14ac:dyDescent="0.35">
      <c r="B18304" s="42"/>
      <c r="C18304" s="2"/>
      <c r="E18304" s="2"/>
    </row>
    <row r="18305" spans="2:5" x14ac:dyDescent="0.35">
      <c r="B18305" s="42"/>
      <c r="C18305" s="2"/>
      <c r="E18305" s="2"/>
    </row>
    <row r="18306" spans="2:5" x14ac:dyDescent="0.35">
      <c r="B18306" s="42"/>
      <c r="C18306" s="2"/>
      <c r="E18306" s="2"/>
    </row>
    <row r="18307" spans="2:5" x14ac:dyDescent="0.35">
      <c r="B18307" s="42"/>
      <c r="C18307" s="2"/>
      <c r="E18307" s="2"/>
    </row>
    <row r="18308" spans="2:5" x14ac:dyDescent="0.35">
      <c r="B18308" s="42"/>
      <c r="C18308" s="2"/>
      <c r="E18308" s="2"/>
    </row>
    <row r="18309" spans="2:5" x14ac:dyDescent="0.35">
      <c r="B18309" s="42"/>
      <c r="C18309" s="2"/>
      <c r="E18309" s="2"/>
    </row>
    <row r="18310" spans="2:5" x14ac:dyDescent="0.35">
      <c r="B18310" s="42"/>
      <c r="C18310" s="2"/>
      <c r="E18310" s="2"/>
    </row>
    <row r="18311" spans="2:5" x14ac:dyDescent="0.35">
      <c r="B18311" s="42"/>
      <c r="C18311" s="2"/>
      <c r="E18311" s="2"/>
    </row>
    <row r="18312" spans="2:5" x14ac:dyDescent="0.35">
      <c r="B18312" s="42"/>
      <c r="C18312" s="2"/>
      <c r="E18312" s="2"/>
    </row>
    <row r="18313" spans="2:5" x14ac:dyDescent="0.35">
      <c r="B18313" s="42"/>
      <c r="C18313" s="2"/>
      <c r="E18313" s="2"/>
    </row>
    <row r="18314" spans="2:5" x14ac:dyDescent="0.35">
      <c r="B18314" s="42"/>
      <c r="C18314" s="2"/>
      <c r="E18314" s="2"/>
    </row>
    <row r="18315" spans="2:5" x14ac:dyDescent="0.35">
      <c r="B18315" s="42"/>
      <c r="C18315" s="2"/>
      <c r="E18315" s="2"/>
    </row>
    <row r="18316" spans="2:5" x14ac:dyDescent="0.35">
      <c r="B18316" s="42"/>
      <c r="C18316" s="2"/>
      <c r="E18316" s="2"/>
    </row>
    <row r="18317" spans="2:5" x14ac:dyDescent="0.35">
      <c r="B18317" s="42"/>
      <c r="C18317" s="2"/>
      <c r="E18317" s="2"/>
    </row>
    <row r="18318" spans="2:5" x14ac:dyDescent="0.35">
      <c r="B18318" s="42"/>
      <c r="C18318" s="2"/>
      <c r="E18318" s="2"/>
    </row>
    <row r="18319" spans="2:5" x14ac:dyDescent="0.35">
      <c r="B18319" s="42"/>
      <c r="C18319" s="2"/>
      <c r="E18319" s="2"/>
    </row>
    <row r="18320" spans="2:5" x14ac:dyDescent="0.35">
      <c r="B18320" s="42"/>
      <c r="C18320" s="2"/>
      <c r="E18320" s="2"/>
    </row>
    <row r="18321" spans="2:5" x14ac:dyDescent="0.35">
      <c r="B18321" s="42"/>
      <c r="C18321" s="2"/>
      <c r="E18321" s="2"/>
    </row>
    <row r="18322" spans="2:5" x14ac:dyDescent="0.35">
      <c r="B18322" s="42"/>
      <c r="C18322" s="2"/>
      <c r="E18322" s="2"/>
    </row>
    <row r="18323" spans="2:5" x14ac:dyDescent="0.35">
      <c r="B18323" s="42"/>
      <c r="C18323" s="2"/>
      <c r="E18323" s="2"/>
    </row>
    <row r="18324" spans="2:5" x14ac:dyDescent="0.35">
      <c r="B18324" s="42"/>
      <c r="C18324" s="2"/>
      <c r="E18324" s="2"/>
    </row>
    <row r="18325" spans="2:5" x14ac:dyDescent="0.35">
      <c r="B18325" s="42"/>
      <c r="C18325" s="2"/>
      <c r="E18325" s="2"/>
    </row>
    <row r="18326" spans="2:5" x14ac:dyDescent="0.35">
      <c r="B18326" s="42"/>
      <c r="C18326" s="2"/>
      <c r="E18326" s="2"/>
    </row>
    <row r="18327" spans="2:5" x14ac:dyDescent="0.35">
      <c r="B18327" s="42"/>
      <c r="C18327" s="2"/>
      <c r="E18327" s="2"/>
    </row>
    <row r="18328" spans="2:5" x14ac:dyDescent="0.35">
      <c r="B18328" s="42"/>
      <c r="C18328" s="2"/>
      <c r="E18328" s="2"/>
    </row>
    <row r="18329" spans="2:5" x14ac:dyDescent="0.35">
      <c r="B18329" s="42"/>
      <c r="C18329" s="2"/>
      <c r="E18329" s="2"/>
    </row>
    <row r="18330" spans="2:5" x14ac:dyDescent="0.35">
      <c r="B18330" s="42"/>
      <c r="C18330" s="2"/>
      <c r="E18330" s="2"/>
    </row>
    <row r="18331" spans="2:5" x14ac:dyDescent="0.35">
      <c r="B18331" s="42"/>
      <c r="C18331" s="2"/>
      <c r="E18331" s="2"/>
    </row>
    <row r="18332" spans="2:5" x14ac:dyDescent="0.35">
      <c r="B18332" s="42"/>
      <c r="C18332" s="2"/>
      <c r="E18332" s="2"/>
    </row>
    <row r="18333" spans="2:5" x14ac:dyDescent="0.35">
      <c r="B18333" s="42"/>
      <c r="C18333" s="2"/>
      <c r="E18333" s="2"/>
    </row>
    <row r="18334" spans="2:5" x14ac:dyDescent="0.35">
      <c r="B18334" s="42"/>
      <c r="C18334" s="2"/>
      <c r="E18334" s="2"/>
    </row>
    <row r="18335" spans="2:5" x14ac:dyDescent="0.35">
      <c r="B18335" s="42"/>
      <c r="C18335" s="2"/>
      <c r="E18335" s="2"/>
    </row>
    <row r="18336" spans="2:5" x14ac:dyDescent="0.35">
      <c r="B18336" s="42"/>
      <c r="C18336" s="2"/>
      <c r="E18336" s="2"/>
    </row>
    <row r="18337" spans="2:5" x14ac:dyDescent="0.35">
      <c r="B18337" s="42"/>
      <c r="C18337" s="2"/>
      <c r="E18337" s="2"/>
    </row>
    <row r="18338" spans="2:5" x14ac:dyDescent="0.35">
      <c r="B18338" s="42"/>
      <c r="C18338" s="2"/>
      <c r="E18338" s="2"/>
    </row>
    <row r="18339" spans="2:5" x14ac:dyDescent="0.35">
      <c r="B18339" s="42"/>
      <c r="C18339" s="2"/>
      <c r="E18339" s="2"/>
    </row>
    <row r="18340" spans="2:5" x14ac:dyDescent="0.35">
      <c r="B18340" s="42"/>
      <c r="C18340" s="2"/>
      <c r="E18340" s="2"/>
    </row>
    <row r="18341" spans="2:5" x14ac:dyDescent="0.35">
      <c r="B18341" s="42"/>
      <c r="C18341" s="2"/>
      <c r="E18341" s="2"/>
    </row>
    <row r="18342" spans="2:5" x14ac:dyDescent="0.35">
      <c r="B18342" s="42"/>
      <c r="C18342" s="2"/>
      <c r="E18342" s="2"/>
    </row>
    <row r="18343" spans="2:5" x14ac:dyDescent="0.35">
      <c r="B18343" s="42"/>
      <c r="C18343" s="2"/>
      <c r="E18343" s="2"/>
    </row>
    <row r="18344" spans="2:5" x14ac:dyDescent="0.35">
      <c r="B18344" s="42"/>
      <c r="C18344" s="2"/>
      <c r="E18344" s="2"/>
    </row>
    <row r="18345" spans="2:5" x14ac:dyDescent="0.35">
      <c r="B18345" s="42"/>
      <c r="C18345" s="2"/>
      <c r="E18345" s="2"/>
    </row>
    <row r="18346" spans="2:5" x14ac:dyDescent="0.35">
      <c r="B18346" s="42"/>
      <c r="C18346" s="2"/>
      <c r="E18346" s="2"/>
    </row>
    <row r="18347" spans="2:5" x14ac:dyDescent="0.35">
      <c r="B18347" s="42"/>
      <c r="C18347" s="2"/>
      <c r="E18347" s="2"/>
    </row>
    <row r="18348" spans="2:5" x14ac:dyDescent="0.35">
      <c r="B18348" s="42"/>
      <c r="C18348" s="2"/>
      <c r="E18348" s="2"/>
    </row>
    <row r="18349" spans="2:5" x14ac:dyDescent="0.35">
      <c r="B18349" s="42"/>
      <c r="C18349" s="2"/>
      <c r="E18349" s="2"/>
    </row>
    <row r="18350" spans="2:5" x14ac:dyDescent="0.35">
      <c r="B18350" s="42"/>
      <c r="C18350" s="2"/>
      <c r="E18350" s="2"/>
    </row>
    <row r="18351" spans="2:5" x14ac:dyDescent="0.35">
      <c r="B18351" s="42"/>
      <c r="C18351" s="2"/>
      <c r="E18351" s="2"/>
    </row>
    <row r="18352" spans="2:5" x14ac:dyDescent="0.35">
      <c r="B18352" s="42"/>
      <c r="C18352" s="2"/>
      <c r="E18352" s="2"/>
    </row>
    <row r="18353" spans="2:5" x14ac:dyDescent="0.35">
      <c r="B18353" s="42"/>
      <c r="C18353" s="2"/>
      <c r="E18353" s="2"/>
    </row>
    <row r="18354" spans="2:5" x14ac:dyDescent="0.35">
      <c r="B18354" s="42"/>
      <c r="C18354" s="2"/>
      <c r="E18354" s="2"/>
    </row>
    <row r="18355" spans="2:5" x14ac:dyDescent="0.35">
      <c r="B18355" s="42"/>
      <c r="C18355" s="2"/>
      <c r="E18355" s="2"/>
    </row>
    <row r="18356" spans="2:5" x14ac:dyDescent="0.35">
      <c r="B18356" s="42"/>
      <c r="C18356" s="2"/>
      <c r="E18356" s="2"/>
    </row>
    <row r="18357" spans="2:5" x14ac:dyDescent="0.35">
      <c r="B18357" s="42"/>
      <c r="C18357" s="2"/>
      <c r="E18357" s="2"/>
    </row>
    <row r="18358" spans="2:5" x14ac:dyDescent="0.35">
      <c r="B18358" s="42"/>
      <c r="C18358" s="2"/>
      <c r="E18358" s="2"/>
    </row>
    <row r="18359" spans="2:5" x14ac:dyDescent="0.35">
      <c r="B18359" s="42"/>
      <c r="C18359" s="2"/>
      <c r="E18359" s="2"/>
    </row>
    <row r="18360" spans="2:5" x14ac:dyDescent="0.35">
      <c r="B18360" s="42"/>
      <c r="C18360" s="2"/>
      <c r="E18360" s="2"/>
    </row>
    <row r="18361" spans="2:5" x14ac:dyDescent="0.35">
      <c r="B18361" s="42"/>
      <c r="C18361" s="2"/>
      <c r="E18361" s="2"/>
    </row>
    <row r="18362" spans="2:5" x14ac:dyDescent="0.35">
      <c r="B18362" s="42"/>
      <c r="C18362" s="2"/>
      <c r="E18362" s="2"/>
    </row>
    <row r="18363" spans="2:5" x14ac:dyDescent="0.35">
      <c r="B18363" s="42"/>
      <c r="C18363" s="2"/>
      <c r="E18363" s="2"/>
    </row>
    <row r="18364" spans="2:5" x14ac:dyDescent="0.35">
      <c r="B18364" s="42"/>
      <c r="C18364" s="2"/>
      <c r="E18364" s="2"/>
    </row>
    <row r="18365" spans="2:5" x14ac:dyDescent="0.35">
      <c r="B18365" s="42"/>
      <c r="C18365" s="2"/>
      <c r="E18365" s="2"/>
    </row>
    <row r="18366" spans="2:5" x14ac:dyDescent="0.35">
      <c r="B18366" s="42"/>
      <c r="C18366" s="2"/>
      <c r="E18366" s="2"/>
    </row>
    <row r="18367" spans="2:5" x14ac:dyDescent="0.35">
      <c r="B18367" s="42"/>
      <c r="C18367" s="2"/>
      <c r="E18367" s="2"/>
    </row>
    <row r="18368" spans="2:5" x14ac:dyDescent="0.35">
      <c r="B18368" s="42"/>
      <c r="C18368" s="2"/>
      <c r="E18368" s="2"/>
    </row>
    <row r="18369" spans="2:5" x14ac:dyDescent="0.35">
      <c r="B18369" s="42"/>
      <c r="C18369" s="2"/>
      <c r="E18369" s="2"/>
    </row>
    <row r="18370" spans="2:5" x14ac:dyDescent="0.35">
      <c r="B18370" s="42"/>
      <c r="C18370" s="2"/>
      <c r="E18370" s="2"/>
    </row>
    <row r="18371" spans="2:5" x14ac:dyDescent="0.35">
      <c r="B18371" s="42"/>
      <c r="C18371" s="2"/>
      <c r="E18371" s="2"/>
    </row>
    <row r="18372" spans="2:5" x14ac:dyDescent="0.35">
      <c r="B18372" s="42"/>
      <c r="C18372" s="2"/>
      <c r="E18372" s="2"/>
    </row>
    <row r="18373" spans="2:5" x14ac:dyDescent="0.35">
      <c r="B18373" s="42"/>
      <c r="C18373" s="2"/>
      <c r="E18373" s="2"/>
    </row>
    <row r="18374" spans="2:5" x14ac:dyDescent="0.35">
      <c r="B18374" s="42"/>
      <c r="C18374" s="2"/>
      <c r="E18374" s="2"/>
    </row>
    <row r="18375" spans="2:5" x14ac:dyDescent="0.35">
      <c r="B18375" s="42"/>
      <c r="C18375" s="2"/>
      <c r="E18375" s="2"/>
    </row>
    <row r="18376" spans="2:5" x14ac:dyDescent="0.35">
      <c r="B18376" s="42"/>
      <c r="C18376" s="2"/>
      <c r="E18376" s="2"/>
    </row>
    <row r="18377" spans="2:5" x14ac:dyDescent="0.35">
      <c r="B18377" s="42"/>
      <c r="C18377" s="2"/>
      <c r="E18377" s="2"/>
    </row>
    <row r="18378" spans="2:5" x14ac:dyDescent="0.35">
      <c r="B18378" s="42"/>
      <c r="C18378" s="2"/>
      <c r="E18378" s="2"/>
    </row>
    <row r="18379" spans="2:5" x14ac:dyDescent="0.35">
      <c r="B18379" s="42"/>
      <c r="C18379" s="2"/>
      <c r="E18379" s="2"/>
    </row>
    <row r="18380" spans="2:5" x14ac:dyDescent="0.35">
      <c r="B18380" s="42"/>
      <c r="C18380" s="2"/>
      <c r="E18380" s="2"/>
    </row>
    <row r="18381" spans="2:5" x14ac:dyDescent="0.35">
      <c r="B18381" s="42"/>
      <c r="C18381" s="2"/>
      <c r="E18381" s="2"/>
    </row>
    <row r="18382" spans="2:5" x14ac:dyDescent="0.35">
      <c r="B18382" s="42"/>
      <c r="C18382" s="2"/>
      <c r="E18382" s="2"/>
    </row>
    <row r="18383" spans="2:5" x14ac:dyDescent="0.35">
      <c r="B18383" s="42"/>
      <c r="C18383" s="2"/>
      <c r="E18383" s="2"/>
    </row>
    <row r="18384" spans="2:5" x14ac:dyDescent="0.35">
      <c r="B18384" s="42"/>
      <c r="C18384" s="2"/>
      <c r="E18384" s="2"/>
    </row>
    <row r="18385" spans="2:5" x14ac:dyDescent="0.35">
      <c r="B18385" s="42"/>
      <c r="C18385" s="2"/>
      <c r="E18385" s="2"/>
    </row>
    <row r="18386" spans="2:5" x14ac:dyDescent="0.35">
      <c r="B18386" s="42"/>
      <c r="C18386" s="2"/>
      <c r="E18386" s="2"/>
    </row>
    <row r="18387" spans="2:5" x14ac:dyDescent="0.35">
      <c r="B18387" s="42"/>
      <c r="C18387" s="2"/>
      <c r="E18387" s="2"/>
    </row>
    <row r="18388" spans="2:5" x14ac:dyDescent="0.35">
      <c r="B18388" s="42"/>
      <c r="C18388" s="2"/>
      <c r="E18388" s="2"/>
    </row>
    <row r="18389" spans="2:5" x14ac:dyDescent="0.35">
      <c r="B18389" s="42"/>
      <c r="C18389" s="2"/>
      <c r="E18389" s="2"/>
    </row>
    <row r="18390" spans="2:5" x14ac:dyDescent="0.35">
      <c r="B18390" s="42"/>
      <c r="C18390" s="2"/>
      <c r="E18390" s="2"/>
    </row>
    <row r="18391" spans="2:5" x14ac:dyDescent="0.35">
      <c r="B18391" s="42"/>
      <c r="C18391" s="2"/>
      <c r="E18391" s="2"/>
    </row>
    <row r="18392" spans="2:5" x14ac:dyDescent="0.35">
      <c r="B18392" s="42"/>
      <c r="C18392" s="2"/>
      <c r="E18392" s="2"/>
    </row>
    <row r="18393" spans="2:5" x14ac:dyDescent="0.35">
      <c r="B18393" s="42"/>
      <c r="C18393" s="2"/>
      <c r="E18393" s="2"/>
    </row>
    <row r="18394" spans="2:5" x14ac:dyDescent="0.35">
      <c r="B18394" s="42"/>
      <c r="C18394" s="2"/>
      <c r="E18394" s="2"/>
    </row>
    <row r="18395" spans="2:5" x14ac:dyDescent="0.35">
      <c r="B18395" s="42"/>
      <c r="C18395" s="2"/>
      <c r="E18395" s="2"/>
    </row>
    <row r="18396" spans="2:5" x14ac:dyDescent="0.35">
      <c r="B18396" s="42"/>
      <c r="C18396" s="2"/>
      <c r="E18396" s="2"/>
    </row>
    <row r="18397" spans="2:5" x14ac:dyDescent="0.35">
      <c r="B18397" s="42"/>
      <c r="C18397" s="2"/>
      <c r="E18397" s="2"/>
    </row>
    <row r="18398" spans="2:5" x14ac:dyDescent="0.35">
      <c r="B18398" s="42"/>
      <c r="C18398" s="2"/>
      <c r="E18398" s="2"/>
    </row>
    <row r="18399" spans="2:5" x14ac:dyDescent="0.35">
      <c r="B18399" s="42"/>
      <c r="C18399" s="2"/>
      <c r="E18399" s="2"/>
    </row>
    <row r="18400" spans="2:5" x14ac:dyDescent="0.35">
      <c r="B18400" s="42"/>
      <c r="C18400" s="2"/>
      <c r="E18400" s="2"/>
    </row>
    <row r="18401" spans="2:5" x14ac:dyDescent="0.35">
      <c r="B18401" s="42"/>
      <c r="C18401" s="2"/>
      <c r="E18401" s="2"/>
    </row>
    <row r="18402" spans="2:5" x14ac:dyDescent="0.35">
      <c r="B18402" s="42"/>
      <c r="C18402" s="2"/>
      <c r="E18402" s="2"/>
    </row>
    <row r="18403" spans="2:5" x14ac:dyDescent="0.35">
      <c r="B18403" s="42"/>
      <c r="C18403" s="2"/>
      <c r="E18403" s="2"/>
    </row>
    <row r="18404" spans="2:5" x14ac:dyDescent="0.35">
      <c r="B18404" s="42"/>
      <c r="C18404" s="2"/>
      <c r="E18404" s="2"/>
    </row>
    <row r="18405" spans="2:5" x14ac:dyDescent="0.35">
      <c r="B18405" s="42"/>
      <c r="C18405" s="2"/>
      <c r="E18405" s="2"/>
    </row>
    <row r="18406" spans="2:5" x14ac:dyDescent="0.35">
      <c r="B18406" s="42"/>
      <c r="C18406" s="2"/>
      <c r="E18406" s="2"/>
    </row>
    <row r="18407" spans="2:5" x14ac:dyDescent="0.35">
      <c r="B18407" s="42"/>
      <c r="C18407" s="2"/>
      <c r="E18407" s="2"/>
    </row>
    <row r="18408" spans="2:5" x14ac:dyDescent="0.35">
      <c r="B18408" s="42"/>
      <c r="C18408" s="2"/>
      <c r="E18408" s="2"/>
    </row>
    <row r="18409" spans="2:5" x14ac:dyDescent="0.35">
      <c r="B18409" s="42"/>
      <c r="C18409" s="2"/>
      <c r="E18409" s="2"/>
    </row>
    <row r="18410" spans="2:5" x14ac:dyDescent="0.35">
      <c r="B18410" s="42"/>
      <c r="C18410" s="2"/>
      <c r="E18410" s="2"/>
    </row>
    <row r="18411" spans="2:5" x14ac:dyDescent="0.35">
      <c r="B18411" s="42"/>
      <c r="C18411" s="2"/>
      <c r="E18411" s="2"/>
    </row>
    <row r="18412" spans="2:5" x14ac:dyDescent="0.35">
      <c r="B18412" s="42"/>
      <c r="C18412" s="2"/>
      <c r="E18412" s="2"/>
    </row>
    <row r="18413" spans="2:5" x14ac:dyDescent="0.35">
      <c r="B18413" s="42"/>
      <c r="C18413" s="2"/>
      <c r="E18413" s="2"/>
    </row>
    <row r="18414" spans="2:5" x14ac:dyDescent="0.35">
      <c r="B18414" s="42"/>
      <c r="C18414" s="2"/>
      <c r="E18414" s="2"/>
    </row>
    <row r="18415" spans="2:5" x14ac:dyDescent="0.35">
      <c r="B18415" s="42"/>
      <c r="C18415" s="2"/>
      <c r="E18415" s="2"/>
    </row>
    <row r="18416" spans="2:5" x14ac:dyDescent="0.35">
      <c r="B18416" s="42"/>
      <c r="C18416" s="2"/>
      <c r="E18416" s="2"/>
    </row>
    <row r="18417" spans="2:5" x14ac:dyDescent="0.35">
      <c r="B18417" s="42"/>
      <c r="C18417" s="2"/>
      <c r="E18417" s="2"/>
    </row>
    <row r="18418" spans="2:5" x14ac:dyDescent="0.35">
      <c r="B18418" s="42"/>
      <c r="C18418" s="2"/>
      <c r="E18418" s="2"/>
    </row>
    <row r="18419" spans="2:5" x14ac:dyDescent="0.35">
      <c r="B18419" s="42"/>
      <c r="C18419" s="2"/>
      <c r="E18419" s="2"/>
    </row>
    <row r="18420" spans="2:5" x14ac:dyDescent="0.35">
      <c r="B18420" s="42"/>
      <c r="C18420" s="2"/>
      <c r="E18420" s="2"/>
    </row>
    <row r="18421" spans="2:5" x14ac:dyDescent="0.35">
      <c r="B18421" s="42"/>
      <c r="C18421" s="2"/>
      <c r="E18421" s="2"/>
    </row>
    <row r="18422" spans="2:5" x14ac:dyDescent="0.35">
      <c r="B18422" s="42"/>
      <c r="C18422" s="2"/>
      <c r="E18422" s="2"/>
    </row>
    <row r="18423" spans="2:5" x14ac:dyDescent="0.35">
      <c r="B18423" s="42"/>
      <c r="C18423" s="2"/>
      <c r="E18423" s="2"/>
    </row>
    <row r="18424" spans="2:5" x14ac:dyDescent="0.35">
      <c r="B18424" s="42"/>
      <c r="C18424" s="2"/>
      <c r="E18424" s="2"/>
    </row>
    <row r="18425" spans="2:5" x14ac:dyDescent="0.35">
      <c r="B18425" s="42"/>
      <c r="C18425" s="2"/>
      <c r="E18425" s="2"/>
    </row>
    <row r="18426" spans="2:5" x14ac:dyDescent="0.35">
      <c r="B18426" s="42"/>
      <c r="C18426" s="2"/>
      <c r="E18426" s="2"/>
    </row>
    <row r="18427" spans="2:5" x14ac:dyDescent="0.35">
      <c r="B18427" s="42"/>
      <c r="C18427" s="2"/>
      <c r="E18427" s="2"/>
    </row>
    <row r="18428" spans="2:5" x14ac:dyDescent="0.35">
      <c r="B18428" s="42"/>
      <c r="C18428" s="2"/>
      <c r="E18428" s="2"/>
    </row>
    <row r="18429" spans="2:5" x14ac:dyDescent="0.35">
      <c r="B18429" s="42"/>
      <c r="C18429" s="2"/>
      <c r="E18429" s="2"/>
    </row>
    <row r="18430" spans="2:5" x14ac:dyDescent="0.35">
      <c r="B18430" s="42"/>
      <c r="C18430" s="2"/>
      <c r="E18430" s="2"/>
    </row>
    <row r="18431" spans="2:5" x14ac:dyDescent="0.35">
      <c r="B18431" s="42"/>
      <c r="C18431" s="2"/>
      <c r="E18431" s="2"/>
    </row>
    <row r="18432" spans="2:5" x14ac:dyDescent="0.35">
      <c r="B18432" s="42"/>
      <c r="C18432" s="2"/>
      <c r="E18432" s="2"/>
    </row>
    <row r="18433" spans="2:5" x14ac:dyDescent="0.35">
      <c r="B18433" s="42"/>
      <c r="C18433" s="2"/>
      <c r="E18433" s="2"/>
    </row>
    <row r="18434" spans="2:5" x14ac:dyDescent="0.35">
      <c r="B18434" s="42"/>
      <c r="C18434" s="2"/>
      <c r="E18434" s="2"/>
    </row>
    <row r="18435" spans="2:5" x14ac:dyDescent="0.35">
      <c r="B18435" s="42"/>
      <c r="C18435" s="2"/>
      <c r="E18435" s="2"/>
    </row>
    <row r="18436" spans="2:5" x14ac:dyDescent="0.35">
      <c r="B18436" s="42"/>
      <c r="C18436" s="2"/>
      <c r="E18436" s="2"/>
    </row>
    <row r="18437" spans="2:5" x14ac:dyDescent="0.35">
      <c r="B18437" s="42"/>
      <c r="C18437" s="2"/>
      <c r="E18437" s="2"/>
    </row>
    <row r="18438" spans="2:5" x14ac:dyDescent="0.35">
      <c r="B18438" s="42"/>
      <c r="C18438" s="2"/>
      <c r="E18438" s="2"/>
    </row>
    <row r="18439" spans="2:5" x14ac:dyDescent="0.35">
      <c r="B18439" s="42"/>
      <c r="C18439" s="2"/>
      <c r="E18439" s="2"/>
    </row>
    <row r="18440" spans="2:5" x14ac:dyDescent="0.35">
      <c r="B18440" s="42"/>
      <c r="C18440" s="2"/>
      <c r="E18440" s="2"/>
    </row>
    <row r="18441" spans="2:5" x14ac:dyDescent="0.35">
      <c r="B18441" s="42"/>
      <c r="C18441" s="2"/>
      <c r="E18441" s="2"/>
    </row>
    <row r="18442" spans="2:5" x14ac:dyDescent="0.35">
      <c r="B18442" s="42"/>
      <c r="C18442" s="2"/>
      <c r="E18442" s="2"/>
    </row>
    <row r="18443" spans="2:5" x14ac:dyDescent="0.35">
      <c r="B18443" s="42"/>
      <c r="C18443" s="2"/>
      <c r="E18443" s="2"/>
    </row>
    <row r="18444" spans="2:5" x14ac:dyDescent="0.35">
      <c r="B18444" s="42"/>
      <c r="C18444" s="2"/>
      <c r="E18444" s="2"/>
    </row>
    <row r="18445" spans="2:5" x14ac:dyDescent="0.35">
      <c r="B18445" s="42"/>
      <c r="C18445" s="2"/>
      <c r="E18445" s="2"/>
    </row>
    <row r="18446" spans="2:5" x14ac:dyDescent="0.35">
      <c r="B18446" s="42"/>
      <c r="C18446" s="2"/>
      <c r="E18446" s="2"/>
    </row>
    <row r="18447" spans="2:5" x14ac:dyDescent="0.35">
      <c r="B18447" s="42"/>
      <c r="C18447" s="2"/>
      <c r="E18447" s="2"/>
    </row>
    <row r="18448" spans="2:5" x14ac:dyDescent="0.35">
      <c r="B18448" s="42"/>
      <c r="C18448" s="2"/>
      <c r="E18448" s="2"/>
    </row>
    <row r="18449" spans="2:5" x14ac:dyDescent="0.35">
      <c r="B18449" s="42"/>
      <c r="C18449" s="2"/>
      <c r="E18449" s="2"/>
    </row>
    <row r="18450" spans="2:5" x14ac:dyDescent="0.35">
      <c r="B18450" s="42"/>
      <c r="C18450" s="2"/>
      <c r="E18450" s="2"/>
    </row>
    <row r="18451" spans="2:5" x14ac:dyDescent="0.35">
      <c r="B18451" s="42"/>
      <c r="C18451" s="2"/>
      <c r="E18451" s="2"/>
    </row>
    <row r="18452" spans="2:5" x14ac:dyDescent="0.35">
      <c r="B18452" s="42"/>
      <c r="C18452" s="2"/>
      <c r="E18452" s="2"/>
    </row>
    <row r="18453" spans="2:5" x14ac:dyDescent="0.35">
      <c r="B18453" s="42"/>
      <c r="C18453" s="2"/>
      <c r="E18453" s="2"/>
    </row>
    <row r="18454" spans="2:5" x14ac:dyDescent="0.35">
      <c r="B18454" s="42"/>
      <c r="C18454" s="2"/>
      <c r="E18454" s="2"/>
    </row>
    <row r="18455" spans="2:5" x14ac:dyDescent="0.35">
      <c r="B18455" s="42"/>
      <c r="C18455" s="2"/>
      <c r="E18455" s="2"/>
    </row>
    <row r="18456" spans="2:5" x14ac:dyDescent="0.35">
      <c r="B18456" s="42"/>
      <c r="C18456" s="2"/>
      <c r="E18456" s="2"/>
    </row>
    <row r="18457" spans="2:5" x14ac:dyDescent="0.35">
      <c r="B18457" s="42"/>
      <c r="C18457" s="2"/>
      <c r="E18457" s="2"/>
    </row>
    <row r="18458" spans="2:5" x14ac:dyDescent="0.35">
      <c r="B18458" s="42"/>
      <c r="C18458" s="2"/>
      <c r="E18458" s="2"/>
    </row>
    <row r="18459" spans="2:5" x14ac:dyDescent="0.35">
      <c r="B18459" s="42"/>
      <c r="C18459" s="2"/>
      <c r="E18459" s="2"/>
    </row>
    <row r="18460" spans="2:5" x14ac:dyDescent="0.35">
      <c r="B18460" s="42"/>
      <c r="C18460" s="2"/>
      <c r="E18460" s="2"/>
    </row>
    <row r="18461" spans="2:5" x14ac:dyDescent="0.35">
      <c r="B18461" s="42"/>
      <c r="C18461" s="2"/>
      <c r="E18461" s="2"/>
    </row>
    <row r="18462" spans="2:5" x14ac:dyDescent="0.35">
      <c r="B18462" s="42"/>
      <c r="C18462" s="2"/>
      <c r="E18462" s="2"/>
    </row>
    <row r="18463" spans="2:5" x14ac:dyDescent="0.35">
      <c r="B18463" s="42"/>
      <c r="C18463" s="2"/>
      <c r="E18463" s="2"/>
    </row>
    <row r="18464" spans="2:5" x14ac:dyDescent="0.35">
      <c r="B18464" s="42"/>
      <c r="C18464" s="2"/>
      <c r="E18464" s="2"/>
    </row>
    <row r="18465" spans="2:5" x14ac:dyDescent="0.35">
      <c r="B18465" s="42"/>
      <c r="C18465" s="2"/>
      <c r="E18465" s="2"/>
    </row>
    <row r="18466" spans="2:5" x14ac:dyDescent="0.35">
      <c r="B18466" s="42"/>
      <c r="C18466" s="2"/>
      <c r="E18466" s="2"/>
    </row>
    <row r="18467" spans="2:5" x14ac:dyDescent="0.35">
      <c r="B18467" s="42"/>
      <c r="C18467" s="2"/>
      <c r="E18467" s="2"/>
    </row>
    <row r="18468" spans="2:5" x14ac:dyDescent="0.35">
      <c r="B18468" s="42"/>
      <c r="C18468" s="2"/>
      <c r="E18468" s="2"/>
    </row>
    <row r="18469" spans="2:5" x14ac:dyDescent="0.35">
      <c r="B18469" s="42"/>
      <c r="C18469" s="2"/>
      <c r="E18469" s="2"/>
    </row>
    <row r="18470" spans="2:5" x14ac:dyDescent="0.35">
      <c r="B18470" s="42"/>
      <c r="C18470" s="2"/>
      <c r="E18470" s="2"/>
    </row>
    <row r="18471" spans="2:5" x14ac:dyDescent="0.35">
      <c r="B18471" s="42"/>
      <c r="C18471" s="2"/>
      <c r="E18471" s="2"/>
    </row>
    <row r="18472" spans="2:5" x14ac:dyDescent="0.35">
      <c r="B18472" s="42"/>
      <c r="C18472" s="2"/>
      <c r="E18472" s="2"/>
    </row>
    <row r="18473" spans="2:5" x14ac:dyDescent="0.35">
      <c r="B18473" s="42"/>
      <c r="C18473" s="2"/>
      <c r="E18473" s="2"/>
    </row>
    <row r="18474" spans="2:5" x14ac:dyDescent="0.35">
      <c r="B18474" s="42"/>
      <c r="C18474" s="2"/>
      <c r="E18474" s="2"/>
    </row>
    <row r="18475" spans="2:5" x14ac:dyDescent="0.35">
      <c r="B18475" s="42"/>
      <c r="C18475" s="2"/>
      <c r="E18475" s="2"/>
    </row>
    <row r="18476" spans="2:5" x14ac:dyDescent="0.35">
      <c r="B18476" s="42"/>
      <c r="C18476" s="2"/>
      <c r="E18476" s="2"/>
    </row>
    <row r="18477" spans="2:5" x14ac:dyDescent="0.35">
      <c r="B18477" s="42"/>
      <c r="C18477" s="2"/>
      <c r="E18477" s="2"/>
    </row>
    <row r="18478" spans="2:5" x14ac:dyDescent="0.35">
      <c r="B18478" s="42"/>
      <c r="C18478" s="2"/>
      <c r="E18478" s="2"/>
    </row>
    <row r="18479" spans="2:5" x14ac:dyDescent="0.35">
      <c r="B18479" s="42"/>
      <c r="C18479" s="2"/>
      <c r="E18479" s="2"/>
    </row>
    <row r="18480" spans="2:5" x14ac:dyDescent="0.35">
      <c r="B18480" s="42"/>
      <c r="C18480" s="2"/>
      <c r="E18480" s="2"/>
    </row>
    <row r="18481" spans="2:5" x14ac:dyDescent="0.35">
      <c r="B18481" s="42"/>
      <c r="C18481" s="2"/>
      <c r="E18481" s="2"/>
    </row>
    <row r="18482" spans="2:5" x14ac:dyDescent="0.35">
      <c r="B18482" s="42"/>
      <c r="C18482" s="2"/>
      <c r="E18482" s="2"/>
    </row>
    <row r="18483" spans="2:5" x14ac:dyDescent="0.35">
      <c r="B18483" s="42"/>
      <c r="C18483" s="2"/>
      <c r="E18483" s="2"/>
    </row>
    <row r="18484" spans="2:5" x14ac:dyDescent="0.35">
      <c r="B18484" s="42"/>
      <c r="C18484" s="2"/>
      <c r="E18484" s="2"/>
    </row>
    <row r="18485" spans="2:5" x14ac:dyDescent="0.35">
      <c r="B18485" s="42"/>
      <c r="C18485" s="2"/>
      <c r="E18485" s="2"/>
    </row>
    <row r="18486" spans="2:5" x14ac:dyDescent="0.35">
      <c r="B18486" s="42"/>
      <c r="C18486" s="2"/>
      <c r="E18486" s="2"/>
    </row>
    <row r="18487" spans="2:5" x14ac:dyDescent="0.35">
      <c r="B18487" s="42"/>
      <c r="C18487" s="2"/>
      <c r="E18487" s="2"/>
    </row>
    <row r="18488" spans="2:5" x14ac:dyDescent="0.35">
      <c r="B18488" s="42"/>
      <c r="C18488" s="2"/>
      <c r="E18488" s="2"/>
    </row>
    <row r="18489" spans="2:5" x14ac:dyDescent="0.35">
      <c r="B18489" s="42"/>
      <c r="C18489" s="2"/>
      <c r="E18489" s="2"/>
    </row>
    <row r="18490" spans="2:5" x14ac:dyDescent="0.35">
      <c r="B18490" s="42"/>
      <c r="C18490" s="2"/>
      <c r="E18490" s="2"/>
    </row>
    <row r="18491" spans="2:5" x14ac:dyDescent="0.35">
      <c r="B18491" s="42"/>
      <c r="C18491" s="2"/>
      <c r="E18491" s="2"/>
    </row>
    <row r="18492" spans="2:5" x14ac:dyDescent="0.35">
      <c r="B18492" s="42"/>
      <c r="C18492" s="2"/>
      <c r="E18492" s="2"/>
    </row>
    <row r="18493" spans="2:5" x14ac:dyDescent="0.35">
      <c r="B18493" s="42"/>
      <c r="C18493" s="2"/>
      <c r="E18493" s="2"/>
    </row>
    <row r="18494" spans="2:5" x14ac:dyDescent="0.35">
      <c r="B18494" s="42"/>
      <c r="C18494" s="2"/>
      <c r="E18494" s="2"/>
    </row>
    <row r="18495" spans="2:5" x14ac:dyDescent="0.35">
      <c r="B18495" s="42"/>
      <c r="C18495" s="2"/>
      <c r="E18495" s="2"/>
    </row>
    <row r="18496" spans="2:5" x14ac:dyDescent="0.35">
      <c r="B18496" s="42"/>
      <c r="C18496" s="2"/>
      <c r="E18496" s="2"/>
    </row>
    <row r="18497" spans="2:5" x14ac:dyDescent="0.35">
      <c r="B18497" s="42"/>
      <c r="C18497" s="2"/>
      <c r="E18497" s="2"/>
    </row>
    <row r="18498" spans="2:5" x14ac:dyDescent="0.35">
      <c r="B18498" s="42"/>
      <c r="C18498" s="2"/>
      <c r="E18498" s="2"/>
    </row>
    <row r="18499" spans="2:5" x14ac:dyDescent="0.35">
      <c r="B18499" s="42"/>
      <c r="C18499" s="2"/>
      <c r="E18499" s="2"/>
    </row>
    <row r="18500" spans="2:5" x14ac:dyDescent="0.35">
      <c r="B18500" s="42"/>
      <c r="C18500" s="2"/>
      <c r="E18500" s="2"/>
    </row>
    <row r="18501" spans="2:5" x14ac:dyDescent="0.35">
      <c r="B18501" s="42"/>
      <c r="C18501" s="2"/>
      <c r="E18501" s="2"/>
    </row>
    <row r="18502" spans="2:5" x14ac:dyDescent="0.35">
      <c r="B18502" s="42"/>
      <c r="C18502" s="2"/>
      <c r="E18502" s="2"/>
    </row>
    <row r="18503" spans="2:5" x14ac:dyDescent="0.35">
      <c r="B18503" s="42"/>
      <c r="C18503" s="2"/>
      <c r="E18503" s="2"/>
    </row>
    <row r="18504" spans="2:5" x14ac:dyDescent="0.35">
      <c r="B18504" s="42"/>
      <c r="C18504" s="2"/>
      <c r="E18504" s="2"/>
    </row>
    <row r="18505" spans="2:5" x14ac:dyDescent="0.35">
      <c r="B18505" s="42"/>
      <c r="C18505" s="2"/>
      <c r="E18505" s="2"/>
    </row>
    <row r="18506" spans="2:5" x14ac:dyDescent="0.35">
      <c r="B18506" s="42"/>
      <c r="C18506" s="2"/>
      <c r="E18506" s="2"/>
    </row>
    <row r="18507" spans="2:5" x14ac:dyDescent="0.35">
      <c r="B18507" s="42"/>
      <c r="C18507" s="2"/>
      <c r="E18507" s="2"/>
    </row>
    <row r="18508" spans="2:5" x14ac:dyDescent="0.35">
      <c r="B18508" s="42"/>
      <c r="C18508" s="2"/>
      <c r="E18508" s="2"/>
    </row>
    <row r="18509" spans="2:5" x14ac:dyDescent="0.35">
      <c r="B18509" s="42"/>
      <c r="C18509" s="2"/>
      <c r="E18509" s="2"/>
    </row>
    <row r="18510" spans="2:5" x14ac:dyDescent="0.35">
      <c r="B18510" s="42"/>
      <c r="C18510" s="2"/>
      <c r="E18510" s="2"/>
    </row>
    <row r="18511" spans="2:5" x14ac:dyDescent="0.35">
      <c r="B18511" s="42"/>
      <c r="C18511" s="2"/>
      <c r="E18511" s="2"/>
    </row>
    <row r="18512" spans="2:5" x14ac:dyDescent="0.35">
      <c r="B18512" s="42"/>
      <c r="C18512" s="2"/>
      <c r="E18512" s="2"/>
    </row>
    <row r="18513" spans="2:5" x14ac:dyDescent="0.35">
      <c r="B18513" s="42"/>
      <c r="C18513" s="2"/>
      <c r="E18513" s="2"/>
    </row>
    <row r="18514" spans="2:5" x14ac:dyDescent="0.35">
      <c r="B18514" s="42"/>
      <c r="C18514" s="2"/>
      <c r="E18514" s="2"/>
    </row>
    <row r="18515" spans="2:5" x14ac:dyDescent="0.35">
      <c r="B18515" s="42"/>
      <c r="C18515" s="2"/>
      <c r="E18515" s="2"/>
    </row>
    <row r="18516" spans="2:5" x14ac:dyDescent="0.35">
      <c r="B18516" s="42"/>
      <c r="C18516" s="2"/>
      <c r="E18516" s="2"/>
    </row>
    <row r="18517" spans="2:5" x14ac:dyDescent="0.35">
      <c r="B18517" s="42"/>
      <c r="C18517" s="2"/>
      <c r="E18517" s="2"/>
    </row>
    <row r="18518" spans="2:5" x14ac:dyDescent="0.35">
      <c r="B18518" s="42"/>
      <c r="C18518" s="2"/>
      <c r="E18518" s="2"/>
    </row>
    <row r="18519" spans="2:5" x14ac:dyDescent="0.35">
      <c r="B18519" s="42"/>
      <c r="C18519" s="2"/>
      <c r="E18519" s="2"/>
    </row>
    <row r="18520" spans="2:5" x14ac:dyDescent="0.35">
      <c r="B18520" s="42"/>
      <c r="C18520" s="2"/>
      <c r="E18520" s="2"/>
    </row>
    <row r="18521" spans="2:5" x14ac:dyDescent="0.35">
      <c r="B18521" s="42"/>
      <c r="C18521" s="2"/>
      <c r="E18521" s="2"/>
    </row>
    <row r="18522" spans="2:5" x14ac:dyDescent="0.35">
      <c r="B18522" s="42"/>
      <c r="C18522" s="2"/>
      <c r="E18522" s="2"/>
    </row>
    <row r="18523" spans="2:5" x14ac:dyDescent="0.35">
      <c r="B18523" s="42"/>
      <c r="C18523" s="2"/>
      <c r="E18523" s="2"/>
    </row>
    <row r="18524" spans="2:5" x14ac:dyDescent="0.35">
      <c r="B18524" s="42"/>
      <c r="C18524" s="2"/>
      <c r="E18524" s="2"/>
    </row>
    <row r="18525" spans="2:5" x14ac:dyDescent="0.35">
      <c r="B18525" s="42"/>
      <c r="C18525" s="2"/>
      <c r="E18525" s="2"/>
    </row>
    <row r="18526" spans="2:5" x14ac:dyDescent="0.35">
      <c r="B18526" s="42"/>
      <c r="C18526" s="2"/>
      <c r="E18526" s="2"/>
    </row>
    <row r="18527" spans="2:5" x14ac:dyDescent="0.35">
      <c r="B18527" s="42"/>
      <c r="C18527" s="2"/>
      <c r="E18527" s="2"/>
    </row>
    <row r="18528" spans="2:5" x14ac:dyDescent="0.35">
      <c r="B18528" s="42"/>
      <c r="C18528" s="2"/>
      <c r="E18528" s="2"/>
    </row>
    <row r="18529" spans="2:5" x14ac:dyDescent="0.35">
      <c r="B18529" s="42"/>
      <c r="C18529" s="2"/>
      <c r="E18529" s="2"/>
    </row>
    <row r="18530" spans="2:5" x14ac:dyDescent="0.35">
      <c r="B18530" s="42"/>
      <c r="C18530" s="2"/>
      <c r="E18530" s="2"/>
    </row>
    <row r="18531" spans="2:5" x14ac:dyDescent="0.35">
      <c r="B18531" s="42"/>
      <c r="C18531" s="2"/>
      <c r="E18531" s="2"/>
    </row>
    <row r="18532" spans="2:5" x14ac:dyDescent="0.35">
      <c r="B18532" s="42"/>
      <c r="C18532" s="2"/>
      <c r="E18532" s="2"/>
    </row>
    <row r="18533" spans="2:5" x14ac:dyDescent="0.35">
      <c r="B18533" s="42"/>
      <c r="C18533" s="2"/>
      <c r="E18533" s="2"/>
    </row>
    <row r="18534" spans="2:5" x14ac:dyDescent="0.35">
      <c r="B18534" s="42"/>
      <c r="C18534" s="2"/>
      <c r="E18534" s="2"/>
    </row>
    <row r="18535" spans="2:5" x14ac:dyDescent="0.35">
      <c r="B18535" s="42"/>
      <c r="C18535" s="2"/>
      <c r="E18535" s="2"/>
    </row>
    <row r="18536" spans="2:5" x14ac:dyDescent="0.35">
      <c r="B18536" s="42"/>
      <c r="C18536" s="2"/>
      <c r="E18536" s="2"/>
    </row>
    <row r="18537" spans="2:5" x14ac:dyDescent="0.35">
      <c r="B18537" s="42"/>
      <c r="C18537" s="2"/>
      <c r="E18537" s="2"/>
    </row>
    <row r="18538" spans="2:5" x14ac:dyDescent="0.35">
      <c r="B18538" s="42"/>
      <c r="C18538" s="2"/>
      <c r="E18538" s="2"/>
    </row>
    <row r="18539" spans="2:5" x14ac:dyDescent="0.35">
      <c r="B18539" s="42"/>
      <c r="C18539" s="2"/>
      <c r="E18539" s="2"/>
    </row>
    <row r="18540" spans="2:5" x14ac:dyDescent="0.35">
      <c r="B18540" s="42"/>
      <c r="C18540" s="2"/>
      <c r="E18540" s="2"/>
    </row>
    <row r="18541" spans="2:5" x14ac:dyDescent="0.35">
      <c r="B18541" s="42"/>
      <c r="C18541" s="2"/>
      <c r="E18541" s="2"/>
    </row>
    <row r="18542" spans="2:5" x14ac:dyDescent="0.35">
      <c r="B18542" s="42"/>
      <c r="C18542" s="2"/>
      <c r="E18542" s="2"/>
    </row>
    <row r="18543" spans="2:5" x14ac:dyDescent="0.35">
      <c r="B18543" s="42"/>
      <c r="C18543" s="2"/>
      <c r="E18543" s="2"/>
    </row>
    <row r="18544" spans="2:5" x14ac:dyDescent="0.35">
      <c r="B18544" s="42"/>
      <c r="C18544" s="2"/>
      <c r="E18544" s="2"/>
    </row>
    <row r="18545" spans="2:5" x14ac:dyDescent="0.35">
      <c r="B18545" s="42"/>
      <c r="C18545" s="2"/>
      <c r="E18545" s="2"/>
    </row>
    <row r="18546" spans="2:5" x14ac:dyDescent="0.35">
      <c r="B18546" s="42"/>
      <c r="C18546" s="2"/>
      <c r="E18546" s="2"/>
    </row>
    <row r="18547" spans="2:5" x14ac:dyDescent="0.35">
      <c r="B18547" s="42"/>
      <c r="C18547" s="2"/>
      <c r="E18547" s="2"/>
    </row>
    <row r="18548" spans="2:5" x14ac:dyDescent="0.35">
      <c r="B18548" s="42"/>
      <c r="C18548" s="2"/>
      <c r="E18548" s="2"/>
    </row>
    <row r="18549" spans="2:5" x14ac:dyDescent="0.35">
      <c r="B18549" s="42"/>
      <c r="C18549" s="2"/>
      <c r="E18549" s="2"/>
    </row>
    <row r="18550" spans="2:5" x14ac:dyDescent="0.35">
      <c r="B18550" s="42"/>
      <c r="C18550" s="2"/>
      <c r="E18550" s="2"/>
    </row>
    <row r="18551" spans="2:5" x14ac:dyDescent="0.35">
      <c r="B18551" s="42"/>
      <c r="C18551" s="2"/>
      <c r="E18551" s="2"/>
    </row>
    <row r="18552" spans="2:5" x14ac:dyDescent="0.35">
      <c r="B18552" s="42"/>
      <c r="C18552" s="2"/>
      <c r="E18552" s="2"/>
    </row>
    <row r="18553" spans="2:5" x14ac:dyDescent="0.35">
      <c r="B18553" s="42"/>
      <c r="C18553" s="2"/>
      <c r="E18553" s="2"/>
    </row>
    <row r="18554" spans="2:5" x14ac:dyDescent="0.35">
      <c r="B18554" s="42"/>
      <c r="C18554" s="2"/>
      <c r="E18554" s="2"/>
    </row>
    <row r="18555" spans="2:5" x14ac:dyDescent="0.35">
      <c r="B18555" s="42"/>
      <c r="C18555" s="2"/>
      <c r="E18555" s="2"/>
    </row>
    <row r="18556" spans="2:5" x14ac:dyDescent="0.35">
      <c r="B18556" s="42"/>
      <c r="C18556" s="2"/>
      <c r="E18556" s="2"/>
    </row>
    <row r="18557" spans="2:5" x14ac:dyDescent="0.35">
      <c r="B18557" s="42"/>
      <c r="C18557" s="2"/>
      <c r="E18557" s="2"/>
    </row>
    <row r="18558" spans="2:5" x14ac:dyDescent="0.35">
      <c r="B18558" s="42"/>
      <c r="C18558" s="2"/>
      <c r="E18558" s="2"/>
    </row>
    <row r="18559" spans="2:5" x14ac:dyDescent="0.35">
      <c r="B18559" s="42"/>
      <c r="C18559" s="2"/>
      <c r="E18559" s="2"/>
    </row>
    <row r="18560" spans="2:5" x14ac:dyDescent="0.35">
      <c r="B18560" s="42"/>
      <c r="C18560" s="2"/>
      <c r="E18560" s="2"/>
    </row>
    <row r="18561" spans="2:5" x14ac:dyDescent="0.35">
      <c r="B18561" s="42"/>
      <c r="C18561" s="2"/>
      <c r="E18561" s="2"/>
    </row>
    <row r="18562" spans="2:5" x14ac:dyDescent="0.35">
      <c r="B18562" s="42"/>
      <c r="C18562" s="2"/>
      <c r="E18562" s="2"/>
    </row>
    <row r="18563" spans="2:5" x14ac:dyDescent="0.35">
      <c r="B18563" s="42"/>
      <c r="C18563" s="2"/>
      <c r="E18563" s="2"/>
    </row>
    <row r="18564" spans="2:5" x14ac:dyDescent="0.35">
      <c r="B18564" s="42"/>
      <c r="C18564" s="2"/>
      <c r="E18564" s="2"/>
    </row>
    <row r="18565" spans="2:5" x14ac:dyDescent="0.35">
      <c r="B18565" s="42"/>
      <c r="C18565" s="2"/>
      <c r="E18565" s="2"/>
    </row>
    <row r="18566" spans="2:5" x14ac:dyDescent="0.35">
      <c r="B18566" s="42"/>
      <c r="C18566" s="2"/>
      <c r="E18566" s="2"/>
    </row>
    <row r="18567" spans="2:5" x14ac:dyDescent="0.35">
      <c r="B18567" s="42"/>
      <c r="C18567" s="2"/>
      <c r="E18567" s="2"/>
    </row>
    <row r="18568" spans="2:5" x14ac:dyDescent="0.35">
      <c r="B18568" s="42"/>
      <c r="C18568" s="2"/>
      <c r="E18568" s="2"/>
    </row>
    <row r="18569" spans="2:5" x14ac:dyDescent="0.35">
      <c r="B18569" s="42"/>
      <c r="C18569" s="2"/>
      <c r="E18569" s="2"/>
    </row>
    <row r="18570" spans="2:5" x14ac:dyDescent="0.35">
      <c r="B18570" s="42"/>
      <c r="C18570" s="2"/>
      <c r="E18570" s="2"/>
    </row>
    <row r="18571" spans="2:5" x14ac:dyDescent="0.35">
      <c r="B18571" s="42"/>
      <c r="C18571" s="2"/>
      <c r="E18571" s="2"/>
    </row>
    <row r="18572" spans="2:5" x14ac:dyDescent="0.35">
      <c r="B18572" s="42"/>
      <c r="C18572" s="2"/>
      <c r="E18572" s="2"/>
    </row>
    <row r="18573" spans="2:5" x14ac:dyDescent="0.35">
      <c r="B18573" s="42"/>
      <c r="C18573" s="2"/>
      <c r="E18573" s="2"/>
    </row>
    <row r="18574" spans="2:5" x14ac:dyDescent="0.35">
      <c r="B18574" s="42"/>
      <c r="C18574" s="2"/>
      <c r="E18574" s="2"/>
    </row>
    <row r="18575" spans="2:5" x14ac:dyDescent="0.35">
      <c r="B18575" s="42"/>
      <c r="C18575" s="2"/>
      <c r="E18575" s="2"/>
    </row>
    <row r="18576" spans="2:5" x14ac:dyDescent="0.35">
      <c r="B18576" s="42"/>
      <c r="C18576" s="2"/>
      <c r="E18576" s="2"/>
    </row>
    <row r="18577" spans="2:5" x14ac:dyDescent="0.35">
      <c r="B18577" s="42"/>
      <c r="C18577" s="2"/>
      <c r="E18577" s="2"/>
    </row>
    <row r="18578" spans="2:5" x14ac:dyDescent="0.35">
      <c r="B18578" s="42"/>
      <c r="C18578" s="2"/>
      <c r="E18578" s="2"/>
    </row>
    <row r="18579" spans="2:5" x14ac:dyDescent="0.35">
      <c r="B18579" s="42"/>
      <c r="C18579" s="2"/>
      <c r="E18579" s="2"/>
    </row>
    <row r="18580" spans="2:5" x14ac:dyDescent="0.35">
      <c r="B18580" s="42"/>
      <c r="C18580" s="2"/>
      <c r="E18580" s="2"/>
    </row>
    <row r="18581" spans="2:5" x14ac:dyDescent="0.35">
      <c r="B18581" s="42"/>
      <c r="C18581" s="2"/>
      <c r="E18581" s="2"/>
    </row>
    <row r="18582" spans="2:5" x14ac:dyDescent="0.35">
      <c r="B18582" s="42"/>
      <c r="C18582" s="2"/>
      <c r="E18582" s="2"/>
    </row>
    <row r="18583" spans="2:5" x14ac:dyDescent="0.35">
      <c r="B18583" s="42"/>
      <c r="C18583" s="2"/>
      <c r="E18583" s="2"/>
    </row>
    <row r="18584" spans="2:5" x14ac:dyDescent="0.35">
      <c r="B18584" s="42"/>
      <c r="C18584" s="2"/>
      <c r="E18584" s="2"/>
    </row>
    <row r="18585" spans="2:5" x14ac:dyDescent="0.35">
      <c r="B18585" s="42"/>
      <c r="C18585" s="2"/>
      <c r="E18585" s="2"/>
    </row>
    <row r="18586" spans="2:5" x14ac:dyDescent="0.35">
      <c r="B18586" s="42"/>
      <c r="C18586" s="2"/>
      <c r="E18586" s="2"/>
    </row>
    <row r="18587" spans="2:5" x14ac:dyDescent="0.35">
      <c r="B18587" s="42"/>
      <c r="C18587" s="2"/>
      <c r="E18587" s="2"/>
    </row>
    <row r="18588" spans="2:5" x14ac:dyDescent="0.35">
      <c r="B18588" s="42"/>
      <c r="C18588" s="2"/>
      <c r="E18588" s="2"/>
    </row>
    <row r="18589" spans="2:5" x14ac:dyDescent="0.35">
      <c r="B18589" s="42"/>
      <c r="C18589" s="2"/>
      <c r="E18589" s="2"/>
    </row>
    <row r="18590" spans="2:5" x14ac:dyDescent="0.35">
      <c r="B18590" s="42"/>
      <c r="C18590" s="2"/>
      <c r="E18590" s="2"/>
    </row>
    <row r="18591" spans="2:5" x14ac:dyDescent="0.35">
      <c r="B18591" s="42"/>
      <c r="C18591" s="2"/>
      <c r="E18591" s="2"/>
    </row>
    <row r="18592" spans="2:5" x14ac:dyDescent="0.35">
      <c r="B18592" s="42"/>
      <c r="C18592" s="2"/>
      <c r="E18592" s="2"/>
    </row>
    <row r="18593" spans="2:5" x14ac:dyDescent="0.35">
      <c r="B18593" s="42"/>
      <c r="C18593" s="2"/>
      <c r="E18593" s="2"/>
    </row>
    <row r="18594" spans="2:5" x14ac:dyDescent="0.35">
      <c r="B18594" s="42"/>
      <c r="C18594" s="2"/>
      <c r="E18594" s="2"/>
    </row>
    <row r="18595" spans="2:5" x14ac:dyDescent="0.35">
      <c r="B18595" s="42"/>
      <c r="C18595" s="2"/>
      <c r="E18595" s="2"/>
    </row>
    <row r="18596" spans="2:5" x14ac:dyDescent="0.35">
      <c r="B18596" s="42"/>
      <c r="C18596" s="2"/>
      <c r="E18596" s="2"/>
    </row>
    <row r="18597" spans="2:5" x14ac:dyDescent="0.35">
      <c r="B18597" s="42"/>
      <c r="C18597" s="2"/>
      <c r="E18597" s="2"/>
    </row>
    <row r="18598" spans="2:5" x14ac:dyDescent="0.35">
      <c r="B18598" s="42"/>
      <c r="C18598" s="2"/>
      <c r="E18598" s="2"/>
    </row>
    <row r="18599" spans="2:5" x14ac:dyDescent="0.35">
      <c r="B18599" s="42"/>
      <c r="C18599" s="2"/>
      <c r="E18599" s="2"/>
    </row>
    <row r="18600" spans="2:5" x14ac:dyDescent="0.35">
      <c r="B18600" s="42"/>
      <c r="C18600" s="2"/>
      <c r="E18600" s="2"/>
    </row>
    <row r="18601" spans="2:5" x14ac:dyDescent="0.35">
      <c r="B18601" s="42"/>
      <c r="C18601" s="2"/>
      <c r="E18601" s="2"/>
    </row>
    <row r="18602" spans="2:5" x14ac:dyDescent="0.35">
      <c r="B18602" s="42"/>
      <c r="C18602" s="2"/>
      <c r="E18602" s="2"/>
    </row>
    <row r="18603" spans="2:5" x14ac:dyDescent="0.35">
      <c r="B18603" s="42"/>
      <c r="C18603" s="2"/>
      <c r="E18603" s="2"/>
    </row>
    <row r="18604" spans="2:5" x14ac:dyDescent="0.35">
      <c r="B18604" s="42"/>
      <c r="C18604" s="2"/>
      <c r="E18604" s="2"/>
    </row>
    <row r="18605" spans="2:5" x14ac:dyDescent="0.35">
      <c r="B18605" s="42"/>
      <c r="C18605" s="2"/>
      <c r="E18605" s="2"/>
    </row>
    <row r="18606" spans="2:5" x14ac:dyDescent="0.35">
      <c r="B18606" s="42"/>
      <c r="C18606" s="2"/>
      <c r="E18606" s="2"/>
    </row>
    <row r="18607" spans="2:5" x14ac:dyDescent="0.35">
      <c r="B18607" s="42"/>
      <c r="C18607" s="2"/>
      <c r="E18607" s="2"/>
    </row>
    <row r="18608" spans="2:5" x14ac:dyDescent="0.35">
      <c r="B18608" s="42"/>
      <c r="C18608" s="2"/>
      <c r="E18608" s="2"/>
    </row>
    <row r="18609" spans="2:5" x14ac:dyDescent="0.35">
      <c r="B18609" s="42"/>
      <c r="C18609" s="2"/>
      <c r="E18609" s="2"/>
    </row>
    <row r="18610" spans="2:5" x14ac:dyDescent="0.35">
      <c r="B18610" s="42"/>
      <c r="C18610" s="2"/>
      <c r="E18610" s="2"/>
    </row>
    <row r="18611" spans="2:5" x14ac:dyDescent="0.35">
      <c r="B18611" s="42"/>
      <c r="C18611" s="2"/>
      <c r="E18611" s="2"/>
    </row>
    <row r="18612" spans="2:5" x14ac:dyDescent="0.35">
      <c r="B18612" s="42"/>
      <c r="C18612" s="2"/>
      <c r="E18612" s="2"/>
    </row>
    <row r="18613" spans="2:5" x14ac:dyDescent="0.35">
      <c r="B18613" s="42"/>
      <c r="C18613" s="2"/>
      <c r="E18613" s="2"/>
    </row>
    <row r="18614" spans="2:5" x14ac:dyDescent="0.35">
      <c r="B18614" s="42"/>
      <c r="C18614" s="2"/>
      <c r="E18614" s="2"/>
    </row>
    <row r="18615" spans="2:5" x14ac:dyDescent="0.35">
      <c r="B18615" s="42"/>
      <c r="C18615" s="2"/>
      <c r="E18615" s="2"/>
    </row>
    <row r="18616" spans="2:5" x14ac:dyDescent="0.35">
      <c r="B18616" s="42"/>
      <c r="C18616" s="2"/>
      <c r="E18616" s="2"/>
    </row>
    <row r="18617" spans="2:5" x14ac:dyDescent="0.35">
      <c r="B18617" s="42"/>
      <c r="C18617" s="2"/>
      <c r="E18617" s="2"/>
    </row>
    <row r="18618" spans="2:5" x14ac:dyDescent="0.35">
      <c r="B18618" s="42"/>
      <c r="C18618" s="2"/>
      <c r="E18618" s="2"/>
    </row>
    <row r="18619" spans="2:5" x14ac:dyDescent="0.35">
      <c r="B18619" s="42"/>
      <c r="C18619" s="2"/>
      <c r="E18619" s="2"/>
    </row>
    <row r="18620" spans="2:5" x14ac:dyDescent="0.35">
      <c r="B18620" s="42"/>
      <c r="C18620" s="2"/>
      <c r="E18620" s="2"/>
    </row>
    <row r="18621" spans="2:5" x14ac:dyDescent="0.35">
      <c r="B18621" s="42"/>
      <c r="C18621" s="2"/>
      <c r="E18621" s="2"/>
    </row>
    <row r="18622" spans="2:5" x14ac:dyDescent="0.35">
      <c r="B18622" s="42"/>
      <c r="C18622" s="2"/>
      <c r="E18622" s="2"/>
    </row>
    <row r="18623" spans="2:5" x14ac:dyDescent="0.35">
      <c r="B18623" s="42"/>
      <c r="C18623" s="2"/>
      <c r="E18623" s="2"/>
    </row>
    <row r="18624" spans="2:5" x14ac:dyDescent="0.35">
      <c r="B18624" s="42"/>
      <c r="C18624" s="2"/>
      <c r="E18624" s="2"/>
    </row>
    <row r="18625" spans="2:5" x14ac:dyDescent="0.35">
      <c r="B18625" s="42"/>
      <c r="C18625" s="2"/>
      <c r="E18625" s="2"/>
    </row>
    <row r="18626" spans="2:5" x14ac:dyDescent="0.35">
      <c r="B18626" s="42"/>
      <c r="C18626" s="2"/>
      <c r="E18626" s="2"/>
    </row>
    <row r="18627" spans="2:5" x14ac:dyDescent="0.35">
      <c r="B18627" s="42"/>
      <c r="C18627" s="2"/>
      <c r="E18627" s="2"/>
    </row>
    <row r="18628" spans="2:5" x14ac:dyDescent="0.35">
      <c r="B18628" s="42"/>
      <c r="C18628" s="2"/>
      <c r="E18628" s="2"/>
    </row>
    <row r="18629" spans="2:5" x14ac:dyDescent="0.35">
      <c r="B18629" s="42"/>
      <c r="C18629" s="2"/>
      <c r="E18629" s="2"/>
    </row>
    <row r="18630" spans="2:5" x14ac:dyDescent="0.35">
      <c r="B18630" s="42"/>
      <c r="C18630" s="2"/>
      <c r="E18630" s="2"/>
    </row>
    <row r="18631" spans="2:5" x14ac:dyDescent="0.35">
      <c r="B18631" s="42"/>
      <c r="C18631" s="2"/>
      <c r="E18631" s="2"/>
    </row>
    <row r="18632" spans="2:5" x14ac:dyDescent="0.35">
      <c r="B18632" s="42"/>
      <c r="C18632" s="2"/>
      <c r="E18632" s="2"/>
    </row>
    <row r="18633" spans="2:5" x14ac:dyDescent="0.35">
      <c r="B18633" s="42"/>
      <c r="C18633" s="2"/>
      <c r="E18633" s="2"/>
    </row>
    <row r="18634" spans="2:5" x14ac:dyDescent="0.35">
      <c r="B18634" s="42"/>
      <c r="C18634" s="2"/>
      <c r="E18634" s="2"/>
    </row>
    <row r="18635" spans="2:5" x14ac:dyDescent="0.35">
      <c r="B18635" s="42"/>
      <c r="C18635" s="2"/>
      <c r="E18635" s="2"/>
    </row>
    <row r="18636" spans="2:5" x14ac:dyDescent="0.35">
      <c r="B18636" s="42"/>
      <c r="C18636" s="2"/>
      <c r="E18636" s="2"/>
    </row>
    <row r="18637" spans="2:5" x14ac:dyDescent="0.35">
      <c r="B18637" s="42"/>
      <c r="C18637" s="2"/>
      <c r="E18637" s="2"/>
    </row>
    <row r="18638" spans="2:5" x14ac:dyDescent="0.35">
      <c r="B18638" s="42"/>
      <c r="C18638" s="2"/>
      <c r="E18638" s="2"/>
    </row>
    <row r="18639" spans="2:5" x14ac:dyDescent="0.35">
      <c r="B18639" s="42"/>
      <c r="C18639" s="2"/>
      <c r="E18639" s="2"/>
    </row>
    <row r="18640" spans="2:5" x14ac:dyDescent="0.35">
      <c r="B18640" s="42"/>
      <c r="C18640" s="2"/>
      <c r="E18640" s="2"/>
    </row>
    <row r="18641" spans="2:5" x14ac:dyDescent="0.35">
      <c r="B18641" s="42"/>
      <c r="C18641" s="2"/>
      <c r="E18641" s="2"/>
    </row>
    <row r="18642" spans="2:5" x14ac:dyDescent="0.35">
      <c r="B18642" s="42"/>
      <c r="C18642" s="2"/>
      <c r="E18642" s="2"/>
    </row>
    <row r="18643" spans="2:5" x14ac:dyDescent="0.35">
      <c r="B18643" s="42"/>
      <c r="C18643" s="2"/>
      <c r="E18643" s="2"/>
    </row>
    <row r="18644" spans="2:5" x14ac:dyDescent="0.35">
      <c r="B18644" s="42"/>
      <c r="C18644" s="2"/>
      <c r="E18644" s="2"/>
    </row>
    <row r="18645" spans="2:5" x14ac:dyDescent="0.35">
      <c r="B18645" s="42"/>
      <c r="C18645" s="2"/>
      <c r="E18645" s="2"/>
    </row>
    <row r="18646" spans="2:5" x14ac:dyDescent="0.35">
      <c r="B18646" s="42"/>
      <c r="C18646" s="2"/>
      <c r="E18646" s="2"/>
    </row>
    <row r="18647" spans="2:5" x14ac:dyDescent="0.35">
      <c r="B18647" s="42"/>
      <c r="C18647" s="2"/>
      <c r="E18647" s="2"/>
    </row>
    <row r="18648" spans="2:5" x14ac:dyDescent="0.35">
      <c r="B18648" s="42"/>
      <c r="C18648" s="2"/>
      <c r="E18648" s="2"/>
    </row>
    <row r="18649" spans="2:5" x14ac:dyDescent="0.35">
      <c r="B18649" s="42"/>
      <c r="C18649" s="2"/>
      <c r="E18649" s="2"/>
    </row>
    <row r="18650" spans="2:5" x14ac:dyDescent="0.35">
      <c r="B18650" s="42"/>
      <c r="C18650" s="2"/>
      <c r="E18650" s="2"/>
    </row>
    <row r="18651" spans="2:5" x14ac:dyDescent="0.35">
      <c r="B18651" s="42"/>
      <c r="C18651" s="2"/>
      <c r="E18651" s="2"/>
    </row>
    <row r="18652" spans="2:5" x14ac:dyDescent="0.35">
      <c r="B18652" s="42"/>
      <c r="C18652" s="2"/>
      <c r="E18652" s="2"/>
    </row>
    <row r="18653" spans="2:5" x14ac:dyDescent="0.35">
      <c r="B18653" s="42"/>
      <c r="C18653" s="2"/>
      <c r="E18653" s="2"/>
    </row>
    <row r="18654" spans="2:5" x14ac:dyDescent="0.35">
      <c r="B18654" s="42"/>
      <c r="C18654" s="2"/>
      <c r="E18654" s="2"/>
    </row>
    <row r="18655" spans="2:5" x14ac:dyDescent="0.35">
      <c r="B18655" s="42"/>
      <c r="C18655" s="2"/>
      <c r="E18655" s="2"/>
    </row>
    <row r="18656" spans="2:5" x14ac:dyDescent="0.35">
      <c r="B18656" s="42"/>
      <c r="C18656" s="2"/>
      <c r="E18656" s="2"/>
    </row>
    <row r="18657" spans="2:5" x14ac:dyDescent="0.35">
      <c r="B18657" s="42"/>
      <c r="C18657" s="2"/>
      <c r="E18657" s="2"/>
    </row>
    <row r="18658" spans="2:5" x14ac:dyDescent="0.35">
      <c r="B18658" s="42"/>
      <c r="C18658" s="2"/>
      <c r="E18658" s="2"/>
    </row>
    <row r="18659" spans="2:5" x14ac:dyDescent="0.35">
      <c r="B18659" s="42"/>
      <c r="C18659" s="2"/>
      <c r="E18659" s="2"/>
    </row>
    <row r="18660" spans="2:5" x14ac:dyDescent="0.35">
      <c r="B18660" s="42"/>
      <c r="C18660" s="2"/>
      <c r="E18660" s="2"/>
    </row>
    <row r="18661" spans="2:5" x14ac:dyDescent="0.35">
      <c r="B18661" s="42"/>
      <c r="C18661" s="2"/>
      <c r="E18661" s="2"/>
    </row>
    <row r="18662" spans="2:5" x14ac:dyDescent="0.35">
      <c r="B18662" s="42"/>
      <c r="C18662" s="2"/>
      <c r="E18662" s="2"/>
    </row>
    <row r="18663" spans="2:5" x14ac:dyDescent="0.35">
      <c r="B18663" s="42"/>
      <c r="C18663" s="2"/>
      <c r="E18663" s="2"/>
    </row>
    <row r="18664" spans="2:5" x14ac:dyDescent="0.35">
      <c r="B18664" s="42"/>
      <c r="C18664" s="2"/>
      <c r="E18664" s="2"/>
    </row>
    <row r="18665" spans="2:5" x14ac:dyDescent="0.35">
      <c r="B18665" s="42"/>
      <c r="C18665" s="2"/>
      <c r="E18665" s="2"/>
    </row>
    <row r="18666" spans="2:5" x14ac:dyDescent="0.35">
      <c r="B18666" s="42"/>
      <c r="C18666" s="2"/>
      <c r="E18666" s="2"/>
    </row>
    <row r="18667" spans="2:5" x14ac:dyDescent="0.35">
      <c r="B18667" s="42"/>
      <c r="C18667" s="2"/>
      <c r="E18667" s="2"/>
    </row>
    <row r="18668" spans="2:5" x14ac:dyDescent="0.35">
      <c r="B18668" s="42"/>
      <c r="C18668" s="2"/>
      <c r="E18668" s="2"/>
    </row>
    <row r="18669" spans="2:5" x14ac:dyDescent="0.35">
      <c r="B18669" s="42"/>
      <c r="C18669" s="2"/>
      <c r="E18669" s="2"/>
    </row>
    <row r="18670" spans="2:5" x14ac:dyDescent="0.35">
      <c r="B18670" s="42"/>
      <c r="C18670" s="2"/>
      <c r="E18670" s="2"/>
    </row>
    <row r="18671" spans="2:5" x14ac:dyDescent="0.35">
      <c r="B18671" s="42"/>
      <c r="C18671" s="2"/>
      <c r="E18671" s="2"/>
    </row>
    <row r="18672" spans="2:5" x14ac:dyDescent="0.35">
      <c r="B18672" s="42"/>
      <c r="C18672" s="2"/>
      <c r="E18672" s="2"/>
    </row>
    <row r="18673" spans="2:5" x14ac:dyDescent="0.35">
      <c r="B18673" s="42"/>
      <c r="C18673" s="2"/>
      <c r="E18673" s="2"/>
    </row>
    <row r="18674" spans="2:5" x14ac:dyDescent="0.35">
      <c r="B18674" s="42"/>
      <c r="C18674" s="2"/>
      <c r="E18674" s="2"/>
    </row>
    <row r="18675" spans="2:5" x14ac:dyDescent="0.35">
      <c r="B18675" s="42"/>
      <c r="C18675" s="2"/>
      <c r="E18675" s="2"/>
    </row>
    <row r="18676" spans="2:5" x14ac:dyDescent="0.35">
      <c r="B18676" s="42"/>
      <c r="C18676" s="2"/>
      <c r="E18676" s="2"/>
    </row>
    <row r="18677" spans="2:5" x14ac:dyDescent="0.35">
      <c r="B18677" s="42"/>
      <c r="C18677" s="2"/>
      <c r="E18677" s="2"/>
    </row>
    <row r="18678" spans="2:5" x14ac:dyDescent="0.35">
      <c r="B18678" s="42"/>
      <c r="C18678" s="2"/>
      <c r="E18678" s="2"/>
    </row>
    <row r="18679" spans="2:5" x14ac:dyDescent="0.35">
      <c r="B18679" s="42"/>
      <c r="C18679" s="2"/>
      <c r="E18679" s="2"/>
    </row>
    <row r="18680" spans="2:5" x14ac:dyDescent="0.35">
      <c r="B18680" s="42"/>
      <c r="C18680" s="2"/>
      <c r="E18680" s="2"/>
    </row>
    <row r="18681" spans="2:5" x14ac:dyDescent="0.35">
      <c r="B18681" s="42"/>
      <c r="C18681" s="2"/>
      <c r="E18681" s="2"/>
    </row>
    <row r="18682" spans="2:5" x14ac:dyDescent="0.35">
      <c r="B18682" s="42"/>
      <c r="C18682" s="2"/>
      <c r="E18682" s="2"/>
    </row>
    <row r="18683" spans="2:5" x14ac:dyDescent="0.35">
      <c r="B18683" s="42"/>
      <c r="C18683" s="2"/>
      <c r="E18683" s="2"/>
    </row>
    <row r="18684" spans="2:5" x14ac:dyDescent="0.35">
      <c r="B18684" s="42"/>
      <c r="C18684" s="2"/>
      <c r="E18684" s="2"/>
    </row>
    <row r="18685" spans="2:5" x14ac:dyDescent="0.35">
      <c r="B18685" s="42"/>
      <c r="C18685" s="2"/>
      <c r="E18685" s="2"/>
    </row>
    <row r="18686" spans="2:5" x14ac:dyDescent="0.35">
      <c r="B18686" s="42"/>
      <c r="C18686" s="2"/>
      <c r="E18686" s="2"/>
    </row>
    <row r="18687" spans="2:5" x14ac:dyDescent="0.35">
      <c r="B18687" s="42"/>
      <c r="C18687" s="2"/>
      <c r="E18687" s="2"/>
    </row>
    <row r="18688" spans="2:5" x14ac:dyDescent="0.35">
      <c r="B18688" s="42"/>
      <c r="C18688" s="2"/>
      <c r="E18688" s="2"/>
    </row>
    <row r="18689" spans="2:5" x14ac:dyDescent="0.35">
      <c r="B18689" s="42"/>
      <c r="C18689" s="2"/>
      <c r="E18689" s="2"/>
    </row>
    <row r="18690" spans="2:5" x14ac:dyDescent="0.35">
      <c r="B18690" s="42"/>
      <c r="C18690" s="2"/>
      <c r="E18690" s="2"/>
    </row>
    <row r="18691" spans="2:5" x14ac:dyDescent="0.35">
      <c r="B18691" s="42"/>
      <c r="C18691" s="2"/>
      <c r="E18691" s="2"/>
    </row>
    <row r="18692" spans="2:5" x14ac:dyDescent="0.35">
      <c r="B18692" s="42"/>
      <c r="C18692" s="2"/>
      <c r="E18692" s="2"/>
    </row>
    <row r="18693" spans="2:5" x14ac:dyDescent="0.35">
      <c r="B18693" s="42"/>
      <c r="C18693" s="2"/>
      <c r="E18693" s="2"/>
    </row>
    <row r="18694" spans="2:5" x14ac:dyDescent="0.35">
      <c r="B18694" s="42"/>
      <c r="C18694" s="2"/>
      <c r="E18694" s="2"/>
    </row>
    <row r="18695" spans="2:5" x14ac:dyDescent="0.35">
      <c r="B18695" s="42"/>
      <c r="C18695" s="2"/>
      <c r="E18695" s="2"/>
    </row>
    <row r="18696" spans="2:5" x14ac:dyDescent="0.35">
      <c r="B18696" s="42"/>
      <c r="C18696" s="2"/>
      <c r="E18696" s="2"/>
    </row>
    <row r="18697" spans="2:5" x14ac:dyDescent="0.35">
      <c r="B18697" s="42"/>
      <c r="C18697" s="2"/>
      <c r="E18697" s="2"/>
    </row>
    <row r="18698" spans="2:5" x14ac:dyDescent="0.35">
      <c r="B18698" s="42"/>
      <c r="C18698" s="2"/>
      <c r="E18698" s="2"/>
    </row>
    <row r="18699" spans="2:5" x14ac:dyDescent="0.35">
      <c r="B18699" s="42"/>
      <c r="C18699" s="2"/>
      <c r="E18699" s="2"/>
    </row>
    <row r="18700" spans="2:5" x14ac:dyDescent="0.35">
      <c r="B18700" s="42"/>
      <c r="C18700" s="2"/>
      <c r="E18700" s="2"/>
    </row>
    <row r="18701" spans="2:5" x14ac:dyDescent="0.35">
      <c r="B18701" s="42"/>
      <c r="C18701" s="2"/>
      <c r="E18701" s="2"/>
    </row>
    <row r="18702" spans="2:5" x14ac:dyDescent="0.35">
      <c r="B18702" s="42"/>
      <c r="C18702" s="2"/>
      <c r="E18702" s="2"/>
    </row>
    <row r="18703" spans="2:5" x14ac:dyDescent="0.35">
      <c r="B18703" s="42"/>
      <c r="C18703" s="2"/>
      <c r="E18703" s="2"/>
    </row>
    <row r="18704" spans="2:5" x14ac:dyDescent="0.35">
      <c r="B18704" s="42"/>
      <c r="C18704" s="2"/>
      <c r="E18704" s="2"/>
    </row>
    <row r="18705" spans="2:5" x14ac:dyDescent="0.35">
      <c r="B18705" s="42"/>
      <c r="C18705" s="2"/>
      <c r="E18705" s="2"/>
    </row>
    <row r="18706" spans="2:5" x14ac:dyDescent="0.35">
      <c r="B18706" s="42"/>
      <c r="C18706" s="2"/>
      <c r="E18706" s="2"/>
    </row>
    <row r="18707" spans="2:5" x14ac:dyDescent="0.35">
      <c r="B18707" s="42"/>
      <c r="C18707" s="2"/>
      <c r="E18707" s="2"/>
    </row>
    <row r="18708" spans="2:5" x14ac:dyDescent="0.35">
      <c r="B18708" s="42"/>
      <c r="C18708" s="2"/>
      <c r="E18708" s="2"/>
    </row>
    <row r="18709" spans="2:5" x14ac:dyDescent="0.35">
      <c r="B18709" s="42"/>
      <c r="C18709" s="2"/>
      <c r="E18709" s="2"/>
    </row>
    <row r="18710" spans="2:5" x14ac:dyDescent="0.35">
      <c r="B18710" s="42"/>
      <c r="C18710" s="2"/>
      <c r="E18710" s="2"/>
    </row>
    <row r="18711" spans="2:5" x14ac:dyDescent="0.35">
      <c r="B18711" s="42"/>
      <c r="C18711" s="2"/>
      <c r="E18711" s="2"/>
    </row>
    <row r="18712" spans="2:5" x14ac:dyDescent="0.35">
      <c r="B18712" s="42"/>
      <c r="C18712" s="2"/>
      <c r="E18712" s="2"/>
    </row>
    <row r="18713" spans="2:5" x14ac:dyDescent="0.35">
      <c r="B18713" s="42"/>
      <c r="C18713" s="2"/>
      <c r="E18713" s="2"/>
    </row>
    <row r="18714" spans="2:5" x14ac:dyDescent="0.35">
      <c r="B18714" s="42"/>
      <c r="C18714" s="2"/>
      <c r="E18714" s="2"/>
    </row>
    <row r="18715" spans="2:5" x14ac:dyDescent="0.35">
      <c r="B18715" s="42"/>
      <c r="C18715" s="2"/>
      <c r="E18715" s="2"/>
    </row>
    <row r="18716" spans="2:5" x14ac:dyDescent="0.35">
      <c r="B18716" s="42"/>
      <c r="C18716" s="2"/>
      <c r="E18716" s="2"/>
    </row>
    <row r="18717" spans="2:5" x14ac:dyDescent="0.35">
      <c r="B18717" s="42"/>
      <c r="C18717" s="2"/>
      <c r="E18717" s="2"/>
    </row>
    <row r="18718" spans="2:5" x14ac:dyDescent="0.35">
      <c r="B18718" s="42"/>
      <c r="C18718" s="2"/>
      <c r="E18718" s="2"/>
    </row>
    <row r="18719" spans="2:5" x14ac:dyDescent="0.35">
      <c r="B18719" s="42"/>
      <c r="C18719" s="2"/>
      <c r="E18719" s="2"/>
    </row>
    <row r="18720" spans="2:5" x14ac:dyDescent="0.35">
      <c r="B18720" s="42"/>
      <c r="C18720" s="2"/>
      <c r="E18720" s="2"/>
    </row>
    <row r="18721" spans="2:5" x14ac:dyDescent="0.35">
      <c r="B18721" s="42"/>
      <c r="C18721" s="2"/>
      <c r="E18721" s="2"/>
    </row>
    <row r="18722" spans="2:5" x14ac:dyDescent="0.35">
      <c r="B18722" s="42"/>
      <c r="C18722" s="2"/>
      <c r="E18722" s="2"/>
    </row>
    <row r="18723" spans="2:5" x14ac:dyDescent="0.35">
      <c r="B18723" s="42"/>
      <c r="C18723" s="2"/>
      <c r="E18723" s="2"/>
    </row>
    <row r="18724" spans="2:5" x14ac:dyDescent="0.35">
      <c r="B18724" s="42"/>
      <c r="C18724" s="2"/>
      <c r="E18724" s="2"/>
    </row>
    <row r="18725" spans="2:5" x14ac:dyDescent="0.35">
      <c r="B18725" s="42"/>
      <c r="C18725" s="2"/>
      <c r="E18725" s="2"/>
    </row>
    <row r="18726" spans="2:5" x14ac:dyDescent="0.35">
      <c r="B18726" s="42"/>
      <c r="C18726" s="2"/>
      <c r="E18726" s="2"/>
    </row>
    <row r="18727" spans="2:5" x14ac:dyDescent="0.35">
      <c r="B18727" s="42"/>
      <c r="C18727" s="2"/>
      <c r="E18727" s="2"/>
    </row>
    <row r="18728" spans="2:5" x14ac:dyDescent="0.35">
      <c r="B18728" s="42"/>
      <c r="C18728" s="2"/>
      <c r="E18728" s="2"/>
    </row>
    <row r="18729" spans="2:5" x14ac:dyDescent="0.35">
      <c r="B18729" s="42"/>
      <c r="C18729" s="2"/>
      <c r="E18729" s="2"/>
    </row>
    <row r="18730" spans="2:5" x14ac:dyDescent="0.35">
      <c r="B18730" s="42"/>
      <c r="C18730" s="2"/>
      <c r="E18730" s="2"/>
    </row>
    <row r="18731" spans="2:5" x14ac:dyDescent="0.35">
      <c r="B18731" s="42"/>
      <c r="C18731" s="2"/>
      <c r="E18731" s="2"/>
    </row>
    <row r="18732" spans="2:5" x14ac:dyDescent="0.35">
      <c r="B18732" s="42"/>
      <c r="C18732" s="2"/>
      <c r="E18732" s="2"/>
    </row>
    <row r="18733" spans="2:5" x14ac:dyDescent="0.35">
      <c r="B18733" s="42"/>
      <c r="C18733" s="2"/>
      <c r="E18733" s="2"/>
    </row>
    <row r="18734" spans="2:5" x14ac:dyDescent="0.35">
      <c r="B18734" s="42"/>
      <c r="C18734" s="2"/>
      <c r="E18734" s="2"/>
    </row>
    <row r="18735" spans="2:5" x14ac:dyDescent="0.35">
      <c r="B18735" s="42"/>
      <c r="C18735" s="2"/>
      <c r="E18735" s="2"/>
    </row>
    <row r="18736" spans="2:5" x14ac:dyDescent="0.35">
      <c r="B18736" s="42"/>
      <c r="C18736" s="2"/>
      <c r="E18736" s="2"/>
    </row>
    <row r="18737" spans="2:5" x14ac:dyDescent="0.35">
      <c r="B18737" s="42"/>
      <c r="C18737" s="2"/>
      <c r="E18737" s="2"/>
    </row>
    <row r="18738" spans="2:5" x14ac:dyDescent="0.35">
      <c r="B18738" s="42"/>
      <c r="C18738" s="2"/>
      <c r="E18738" s="2"/>
    </row>
    <row r="18739" spans="2:5" x14ac:dyDescent="0.35">
      <c r="B18739" s="42"/>
      <c r="C18739" s="2"/>
      <c r="E18739" s="2"/>
    </row>
    <row r="18740" spans="2:5" x14ac:dyDescent="0.35">
      <c r="B18740" s="42"/>
      <c r="C18740" s="2"/>
      <c r="E18740" s="2"/>
    </row>
    <row r="18741" spans="2:5" x14ac:dyDescent="0.35">
      <c r="B18741" s="42"/>
      <c r="C18741" s="2"/>
      <c r="E18741" s="2"/>
    </row>
    <row r="18742" spans="2:5" x14ac:dyDescent="0.35">
      <c r="B18742" s="42"/>
      <c r="C18742" s="2"/>
      <c r="E18742" s="2"/>
    </row>
    <row r="18743" spans="2:5" x14ac:dyDescent="0.35">
      <c r="B18743" s="42"/>
      <c r="C18743" s="2"/>
      <c r="E18743" s="2"/>
    </row>
    <row r="18744" spans="2:5" x14ac:dyDescent="0.35">
      <c r="B18744" s="42"/>
      <c r="C18744" s="2"/>
      <c r="E18744" s="2"/>
    </row>
    <row r="18745" spans="2:5" x14ac:dyDescent="0.35">
      <c r="B18745" s="42"/>
      <c r="C18745" s="2"/>
      <c r="E18745" s="2"/>
    </row>
    <row r="18746" spans="2:5" x14ac:dyDescent="0.35">
      <c r="B18746" s="42"/>
      <c r="C18746" s="2"/>
      <c r="E18746" s="2"/>
    </row>
    <row r="18747" spans="2:5" x14ac:dyDescent="0.35">
      <c r="B18747" s="42"/>
      <c r="C18747" s="2"/>
      <c r="E18747" s="2"/>
    </row>
    <row r="18748" spans="2:5" x14ac:dyDescent="0.35">
      <c r="B18748" s="42"/>
      <c r="C18748" s="2"/>
      <c r="E18748" s="2"/>
    </row>
    <row r="18749" spans="2:5" x14ac:dyDescent="0.35">
      <c r="B18749" s="42"/>
      <c r="C18749" s="2"/>
      <c r="E18749" s="2"/>
    </row>
    <row r="18750" spans="2:5" x14ac:dyDescent="0.35">
      <c r="B18750" s="42"/>
      <c r="C18750" s="2"/>
      <c r="E18750" s="2"/>
    </row>
    <row r="18751" spans="2:5" x14ac:dyDescent="0.35">
      <c r="B18751" s="42"/>
      <c r="C18751" s="2"/>
      <c r="E18751" s="2"/>
    </row>
    <row r="18752" spans="2:5" x14ac:dyDescent="0.35">
      <c r="B18752" s="42"/>
      <c r="C18752" s="2"/>
      <c r="E18752" s="2"/>
    </row>
    <row r="18753" spans="2:5" x14ac:dyDescent="0.35">
      <c r="B18753" s="42"/>
      <c r="C18753" s="2"/>
      <c r="E18753" s="2"/>
    </row>
    <row r="18754" spans="2:5" x14ac:dyDescent="0.35">
      <c r="B18754" s="42"/>
      <c r="C18754" s="2"/>
      <c r="E18754" s="2"/>
    </row>
    <row r="18755" spans="2:5" x14ac:dyDescent="0.35">
      <c r="B18755" s="42"/>
      <c r="C18755" s="2"/>
      <c r="E18755" s="2"/>
    </row>
    <row r="18756" spans="2:5" x14ac:dyDescent="0.35">
      <c r="B18756" s="42"/>
      <c r="C18756" s="2"/>
      <c r="E18756" s="2"/>
    </row>
    <row r="18757" spans="2:5" x14ac:dyDescent="0.35">
      <c r="B18757" s="42"/>
      <c r="C18757" s="2"/>
      <c r="E18757" s="2"/>
    </row>
    <row r="18758" spans="2:5" x14ac:dyDescent="0.35">
      <c r="B18758" s="42"/>
      <c r="C18758" s="2"/>
      <c r="E18758" s="2"/>
    </row>
    <row r="18759" spans="2:5" x14ac:dyDescent="0.35">
      <c r="B18759" s="42"/>
      <c r="C18759" s="2"/>
      <c r="E18759" s="2"/>
    </row>
    <row r="18760" spans="2:5" x14ac:dyDescent="0.35">
      <c r="B18760" s="42"/>
      <c r="C18760" s="2"/>
      <c r="E18760" s="2"/>
    </row>
    <row r="18761" spans="2:5" x14ac:dyDescent="0.35">
      <c r="B18761" s="42"/>
      <c r="C18761" s="2"/>
      <c r="E18761" s="2"/>
    </row>
    <row r="18762" spans="2:5" x14ac:dyDescent="0.35">
      <c r="B18762" s="42"/>
      <c r="C18762" s="2"/>
      <c r="E18762" s="2"/>
    </row>
    <row r="18763" spans="2:5" x14ac:dyDescent="0.35">
      <c r="B18763" s="42"/>
      <c r="C18763" s="2"/>
      <c r="E18763" s="2"/>
    </row>
    <row r="18764" spans="2:5" x14ac:dyDescent="0.35">
      <c r="B18764" s="42"/>
      <c r="C18764" s="2"/>
      <c r="E18764" s="2"/>
    </row>
    <row r="18765" spans="2:5" x14ac:dyDescent="0.35">
      <c r="B18765" s="42"/>
      <c r="C18765" s="2"/>
      <c r="E18765" s="2"/>
    </row>
    <row r="18766" spans="2:5" x14ac:dyDescent="0.35">
      <c r="B18766" s="42"/>
      <c r="C18766" s="2"/>
      <c r="E18766" s="2"/>
    </row>
    <row r="18767" spans="2:5" x14ac:dyDescent="0.35">
      <c r="B18767" s="42"/>
      <c r="C18767" s="2"/>
      <c r="E18767" s="2"/>
    </row>
    <row r="18768" spans="2:5" x14ac:dyDescent="0.35">
      <c r="B18768" s="42"/>
      <c r="C18768" s="2"/>
      <c r="E18768" s="2"/>
    </row>
    <row r="18769" spans="2:5" x14ac:dyDescent="0.35">
      <c r="B18769" s="42"/>
      <c r="C18769" s="2"/>
      <c r="E18769" s="2"/>
    </row>
    <row r="18770" spans="2:5" x14ac:dyDescent="0.35">
      <c r="B18770" s="42"/>
      <c r="C18770" s="2"/>
      <c r="E18770" s="2"/>
    </row>
    <row r="18771" spans="2:5" x14ac:dyDescent="0.35">
      <c r="B18771" s="42"/>
      <c r="C18771" s="2"/>
      <c r="E18771" s="2"/>
    </row>
    <row r="18772" spans="2:5" x14ac:dyDescent="0.35">
      <c r="B18772" s="42"/>
      <c r="C18772" s="2"/>
      <c r="E18772" s="2"/>
    </row>
    <row r="18773" spans="2:5" x14ac:dyDescent="0.35">
      <c r="B18773" s="42"/>
      <c r="C18773" s="2"/>
      <c r="E18773" s="2"/>
    </row>
    <row r="18774" spans="2:5" x14ac:dyDescent="0.35">
      <c r="B18774" s="42"/>
      <c r="C18774" s="2"/>
      <c r="E18774" s="2"/>
    </row>
    <row r="18775" spans="2:5" x14ac:dyDescent="0.35">
      <c r="B18775" s="42"/>
      <c r="C18775" s="2"/>
      <c r="E18775" s="2"/>
    </row>
    <row r="18776" spans="2:5" x14ac:dyDescent="0.35">
      <c r="B18776" s="42"/>
      <c r="C18776" s="2"/>
      <c r="E18776" s="2"/>
    </row>
    <row r="18777" spans="2:5" x14ac:dyDescent="0.35">
      <c r="B18777" s="42"/>
      <c r="C18777" s="2"/>
      <c r="E18777" s="2"/>
    </row>
    <row r="18778" spans="2:5" x14ac:dyDescent="0.35">
      <c r="B18778" s="42"/>
      <c r="C18778" s="2"/>
      <c r="E18778" s="2"/>
    </row>
    <row r="18779" spans="2:5" x14ac:dyDescent="0.35">
      <c r="B18779" s="42"/>
      <c r="C18779" s="2"/>
      <c r="E18779" s="2"/>
    </row>
    <row r="18780" spans="2:5" x14ac:dyDescent="0.35">
      <c r="B18780" s="42"/>
      <c r="C18780" s="2"/>
      <c r="E18780" s="2"/>
    </row>
    <row r="18781" spans="2:5" x14ac:dyDescent="0.35">
      <c r="B18781" s="42"/>
      <c r="C18781" s="2"/>
      <c r="E18781" s="2"/>
    </row>
    <row r="18782" spans="2:5" x14ac:dyDescent="0.35">
      <c r="B18782" s="42"/>
      <c r="C18782" s="2"/>
      <c r="E18782" s="2"/>
    </row>
    <row r="18783" spans="2:5" x14ac:dyDescent="0.35">
      <c r="B18783" s="42"/>
      <c r="C18783" s="2"/>
      <c r="E18783" s="2"/>
    </row>
    <row r="18784" spans="2:5" x14ac:dyDescent="0.35">
      <c r="B18784" s="42"/>
      <c r="C18784" s="2"/>
      <c r="E18784" s="2"/>
    </row>
    <row r="18785" spans="2:5" x14ac:dyDescent="0.35">
      <c r="B18785" s="42"/>
      <c r="C18785" s="2"/>
      <c r="E18785" s="2"/>
    </row>
    <row r="18786" spans="2:5" x14ac:dyDescent="0.35">
      <c r="B18786" s="42"/>
      <c r="C18786" s="2"/>
      <c r="E18786" s="2"/>
    </row>
    <row r="18787" spans="2:5" x14ac:dyDescent="0.35">
      <c r="B18787" s="42"/>
      <c r="C18787" s="2"/>
      <c r="E18787" s="2"/>
    </row>
    <row r="18788" spans="2:5" x14ac:dyDescent="0.35">
      <c r="B18788" s="42"/>
      <c r="C18788" s="2"/>
      <c r="E18788" s="2"/>
    </row>
    <row r="18789" spans="2:5" x14ac:dyDescent="0.35">
      <c r="B18789" s="42"/>
      <c r="C18789" s="2"/>
      <c r="E18789" s="2"/>
    </row>
    <row r="18790" spans="2:5" x14ac:dyDescent="0.35">
      <c r="B18790" s="42"/>
      <c r="C18790" s="2"/>
      <c r="E18790" s="2"/>
    </row>
    <row r="18791" spans="2:5" x14ac:dyDescent="0.35">
      <c r="B18791" s="42"/>
      <c r="C18791" s="2"/>
      <c r="E18791" s="2"/>
    </row>
    <row r="18792" spans="2:5" x14ac:dyDescent="0.35">
      <c r="B18792" s="42"/>
      <c r="C18792" s="2"/>
      <c r="E18792" s="2"/>
    </row>
    <row r="18793" spans="2:5" x14ac:dyDescent="0.35">
      <c r="B18793" s="42"/>
      <c r="C18793" s="2"/>
      <c r="E18793" s="2"/>
    </row>
    <row r="18794" spans="2:5" x14ac:dyDescent="0.35">
      <c r="B18794" s="42"/>
      <c r="C18794" s="2"/>
      <c r="E18794" s="2"/>
    </row>
    <row r="18795" spans="2:5" x14ac:dyDescent="0.35">
      <c r="B18795" s="42"/>
      <c r="C18795" s="2"/>
      <c r="E18795" s="2"/>
    </row>
    <row r="18796" spans="2:5" x14ac:dyDescent="0.35">
      <c r="B18796" s="42"/>
      <c r="C18796" s="2"/>
      <c r="E18796" s="2"/>
    </row>
    <row r="18797" spans="2:5" x14ac:dyDescent="0.35">
      <c r="B18797" s="42"/>
      <c r="C18797" s="2"/>
      <c r="E18797" s="2"/>
    </row>
    <row r="18798" spans="2:5" x14ac:dyDescent="0.35">
      <c r="B18798" s="42"/>
      <c r="C18798" s="2"/>
      <c r="E18798" s="2"/>
    </row>
    <row r="18799" spans="2:5" x14ac:dyDescent="0.35">
      <c r="B18799" s="42"/>
      <c r="C18799" s="2"/>
      <c r="E18799" s="2"/>
    </row>
    <row r="18800" spans="2:5" x14ac:dyDescent="0.35">
      <c r="B18800" s="42"/>
      <c r="C18800" s="2"/>
      <c r="E18800" s="2"/>
    </row>
    <row r="18801" spans="2:5" x14ac:dyDescent="0.35">
      <c r="B18801" s="42"/>
      <c r="C18801" s="2"/>
      <c r="E18801" s="2"/>
    </row>
    <row r="18802" spans="2:5" x14ac:dyDescent="0.35">
      <c r="B18802" s="42"/>
      <c r="C18802" s="2"/>
      <c r="E18802" s="2"/>
    </row>
    <row r="18803" spans="2:5" x14ac:dyDescent="0.35">
      <c r="B18803" s="42"/>
      <c r="C18803" s="2"/>
      <c r="E18803" s="2"/>
    </row>
    <row r="18804" spans="2:5" x14ac:dyDescent="0.35">
      <c r="B18804" s="42"/>
      <c r="C18804" s="2"/>
      <c r="E18804" s="2"/>
    </row>
    <row r="18805" spans="2:5" x14ac:dyDescent="0.35">
      <c r="B18805" s="42"/>
      <c r="C18805" s="2"/>
      <c r="E18805" s="2"/>
    </row>
    <row r="18806" spans="2:5" x14ac:dyDescent="0.35">
      <c r="B18806" s="42"/>
      <c r="C18806" s="2"/>
      <c r="E18806" s="2"/>
    </row>
    <row r="18807" spans="2:5" x14ac:dyDescent="0.35">
      <c r="B18807" s="42"/>
      <c r="C18807" s="2"/>
      <c r="E18807" s="2"/>
    </row>
    <row r="18808" spans="2:5" x14ac:dyDescent="0.35">
      <c r="B18808" s="42"/>
      <c r="C18808" s="2"/>
      <c r="E18808" s="2"/>
    </row>
    <row r="18809" spans="2:5" x14ac:dyDescent="0.35">
      <c r="B18809" s="42"/>
      <c r="C18809" s="2"/>
      <c r="E18809" s="2"/>
    </row>
    <row r="18810" spans="2:5" x14ac:dyDescent="0.35">
      <c r="B18810" s="42"/>
      <c r="C18810" s="2"/>
      <c r="E18810" s="2"/>
    </row>
    <row r="18811" spans="2:5" x14ac:dyDescent="0.35">
      <c r="B18811" s="42"/>
      <c r="C18811" s="2"/>
      <c r="E18811" s="2"/>
    </row>
    <row r="18812" spans="2:5" x14ac:dyDescent="0.35">
      <c r="B18812" s="42"/>
      <c r="C18812" s="2"/>
      <c r="E18812" s="2"/>
    </row>
    <row r="18813" spans="2:5" x14ac:dyDescent="0.35">
      <c r="B18813" s="42"/>
      <c r="C18813" s="2"/>
      <c r="E18813" s="2"/>
    </row>
    <row r="18814" spans="2:5" x14ac:dyDescent="0.35">
      <c r="B18814" s="42"/>
      <c r="C18814" s="2"/>
      <c r="E18814" s="2"/>
    </row>
    <row r="18815" spans="2:5" x14ac:dyDescent="0.35">
      <c r="B18815" s="42"/>
      <c r="C18815" s="2"/>
      <c r="E18815" s="2"/>
    </row>
    <row r="18816" spans="2:5" x14ac:dyDescent="0.35">
      <c r="B18816" s="42"/>
      <c r="C18816" s="2"/>
      <c r="E18816" s="2"/>
    </row>
    <row r="18817" spans="2:5" x14ac:dyDescent="0.35">
      <c r="B18817" s="42"/>
      <c r="C18817" s="2"/>
      <c r="E18817" s="2"/>
    </row>
    <row r="18818" spans="2:5" x14ac:dyDescent="0.35">
      <c r="B18818" s="42"/>
      <c r="C18818" s="2"/>
      <c r="E18818" s="2"/>
    </row>
    <row r="18819" spans="2:5" x14ac:dyDescent="0.35">
      <c r="B18819" s="42"/>
      <c r="C18819" s="2"/>
      <c r="E18819" s="2"/>
    </row>
    <row r="18820" spans="2:5" x14ac:dyDescent="0.35">
      <c r="B18820" s="42"/>
      <c r="C18820" s="2"/>
      <c r="E18820" s="2"/>
    </row>
    <row r="18821" spans="2:5" x14ac:dyDescent="0.35">
      <c r="B18821" s="42"/>
      <c r="C18821" s="2"/>
      <c r="E18821" s="2"/>
    </row>
    <row r="18822" spans="2:5" x14ac:dyDescent="0.35">
      <c r="B18822" s="42"/>
      <c r="C18822" s="2"/>
      <c r="E18822" s="2"/>
    </row>
    <row r="18823" spans="2:5" x14ac:dyDescent="0.35">
      <c r="B18823" s="42"/>
      <c r="C18823" s="2"/>
      <c r="E18823" s="2"/>
    </row>
    <row r="18824" spans="2:5" x14ac:dyDescent="0.35">
      <c r="B18824" s="42"/>
      <c r="C18824" s="2"/>
      <c r="E18824" s="2"/>
    </row>
    <row r="18825" spans="2:5" x14ac:dyDescent="0.35">
      <c r="B18825" s="42"/>
      <c r="C18825" s="2"/>
      <c r="E18825" s="2"/>
    </row>
    <row r="18826" spans="2:5" x14ac:dyDescent="0.35">
      <c r="B18826" s="42"/>
      <c r="C18826" s="2"/>
      <c r="E18826" s="2"/>
    </row>
    <row r="18827" spans="2:5" x14ac:dyDescent="0.35">
      <c r="B18827" s="42"/>
      <c r="C18827" s="2"/>
      <c r="E18827" s="2"/>
    </row>
    <row r="18828" spans="2:5" x14ac:dyDescent="0.35">
      <c r="B18828" s="42"/>
      <c r="C18828" s="2"/>
      <c r="E18828" s="2"/>
    </row>
    <row r="18829" spans="2:5" x14ac:dyDescent="0.35">
      <c r="B18829" s="42"/>
      <c r="C18829" s="2"/>
      <c r="E18829" s="2"/>
    </row>
    <row r="18830" spans="2:5" x14ac:dyDescent="0.35">
      <c r="B18830" s="42"/>
      <c r="C18830" s="2"/>
      <c r="E18830" s="2"/>
    </row>
    <row r="18831" spans="2:5" x14ac:dyDescent="0.35">
      <c r="B18831" s="42"/>
      <c r="C18831" s="2"/>
      <c r="E18831" s="2"/>
    </row>
    <row r="18832" spans="2:5" x14ac:dyDescent="0.35">
      <c r="B18832" s="42"/>
      <c r="C18832" s="2"/>
      <c r="E18832" s="2"/>
    </row>
    <row r="18833" spans="2:5" x14ac:dyDescent="0.35">
      <c r="B18833" s="42"/>
      <c r="C18833" s="2"/>
      <c r="E18833" s="2"/>
    </row>
    <row r="18834" spans="2:5" x14ac:dyDescent="0.35">
      <c r="B18834" s="42"/>
      <c r="C18834" s="2"/>
      <c r="E18834" s="2"/>
    </row>
    <row r="18835" spans="2:5" x14ac:dyDescent="0.35">
      <c r="B18835" s="42"/>
      <c r="C18835" s="2"/>
      <c r="E18835" s="2"/>
    </row>
    <row r="18836" spans="2:5" x14ac:dyDescent="0.35">
      <c r="B18836" s="42"/>
      <c r="C18836" s="2"/>
      <c r="E18836" s="2"/>
    </row>
    <row r="18837" spans="2:5" x14ac:dyDescent="0.35">
      <c r="B18837" s="42"/>
      <c r="C18837" s="2"/>
      <c r="E18837" s="2"/>
    </row>
    <row r="18838" spans="2:5" x14ac:dyDescent="0.35">
      <c r="B18838" s="42"/>
      <c r="C18838" s="2"/>
      <c r="E18838" s="2"/>
    </row>
    <row r="18839" spans="2:5" x14ac:dyDescent="0.35">
      <c r="B18839" s="42"/>
      <c r="C18839" s="2"/>
      <c r="E18839" s="2"/>
    </row>
    <row r="18840" spans="2:5" x14ac:dyDescent="0.35">
      <c r="B18840" s="42"/>
      <c r="C18840" s="2"/>
      <c r="E18840" s="2"/>
    </row>
    <row r="18841" spans="2:5" x14ac:dyDescent="0.35">
      <c r="B18841" s="42"/>
      <c r="C18841" s="2"/>
      <c r="E18841" s="2"/>
    </row>
    <row r="18842" spans="2:5" x14ac:dyDescent="0.35">
      <c r="B18842" s="42"/>
      <c r="C18842" s="2"/>
      <c r="E18842" s="2"/>
    </row>
    <row r="18843" spans="2:5" x14ac:dyDescent="0.35">
      <c r="B18843" s="42"/>
      <c r="C18843" s="2"/>
      <c r="E18843" s="2"/>
    </row>
    <row r="18844" spans="2:5" x14ac:dyDescent="0.35">
      <c r="B18844" s="42"/>
      <c r="C18844" s="2"/>
      <c r="E18844" s="2"/>
    </row>
    <row r="18845" spans="2:5" x14ac:dyDescent="0.35">
      <c r="B18845" s="42"/>
      <c r="C18845" s="2"/>
      <c r="E18845" s="2"/>
    </row>
    <row r="18846" spans="2:5" x14ac:dyDescent="0.35">
      <c r="B18846" s="42"/>
      <c r="C18846" s="2"/>
      <c r="E18846" s="2"/>
    </row>
    <row r="18847" spans="2:5" x14ac:dyDescent="0.35">
      <c r="B18847" s="42"/>
      <c r="C18847" s="2"/>
      <c r="E18847" s="2"/>
    </row>
    <row r="18848" spans="2:5" x14ac:dyDescent="0.35">
      <c r="B18848" s="42"/>
      <c r="C18848" s="2"/>
      <c r="E18848" s="2"/>
    </row>
    <row r="18849" spans="2:5" x14ac:dyDescent="0.35">
      <c r="B18849" s="42"/>
      <c r="C18849" s="2"/>
      <c r="E18849" s="2"/>
    </row>
    <row r="18850" spans="2:5" x14ac:dyDescent="0.35">
      <c r="B18850" s="42"/>
      <c r="C18850" s="2"/>
      <c r="E18850" s="2"/>
    </row>
    <row r="18851" spans="2:5" x14ac:dyDescent="0.35">
      <c r="B18851" s="42"/>
      <c r="C18851" s="2"/>
      <c r="E18851" s="2"/>
    </row>
    <row r="18852" spans="2:5" x14ac:dyDescent="0.35">
      <c r="B18852" s="42"/>
      <c r="C18852" s="2"/>
      <c r="E18852" s="2"/>
    </row>
    <row r="18853" spans="2:5" x14ac:dyDescent="0.35">
      <c r="B18853" s="42"/>
      <c r="C18853" s="2"/>
      <c r="E18853" s="2"/>
    </row>
    <row r="18854" spans="2:5" x14ac:dyDescent="0.35">
      <c r="B18854" s="42"/>
      <c r="C18854" s="2"/>
      <c r="E18854" s="2"/>
    </row>
    <row r="18855" spans="2:5" x14ac:dyDescent="0.35">
      <c r="B18855" s="42"/>
      <c r="C18855" s="2"/>
      <c r="E18855" s="2"/>
    </row>
    <row r="18856" spans="2:5" x14ac:dyDescent="0.35">
      <c r="B18856" s="42"/>
      <c r="C18856" s="2"/>
      <c r="E18856" s="2"/>
    </row>
    <row r="18857" spans="2:5" x14ac:dyDescent="0.35">
      <c r="B18857" s="42"/>
      <c r="C18857" s="2"/>
      <c r="E18857" s="2"/>
    </row>
    <row r="18858" spans="2:5" x14ac:dyDescent="0.35">
      <c r="B18858" s="42"/>
      <c r="C18858" s="2"/>
      <c r="E18858" s="2"/>
    </row>
    <row r="18859" spans="2:5" x14ac:dyDescent="0.35">
      <c r="B18859" s="42"/>
      <c r="C18859" s="2"/>
      <c r="E18859" s="2"/>
    </row>
    <row r="18860" spans="2:5" x14ac:dyDescent="0.35">
      <c r="B18860" s="42"/>
      <c r="C18860" s="2"/>
      <c r="E18860" s="2"/>
    </row>
    <row r="18861" spans="2:5" x14ac:dyDescent="0.35">
      <c r="B18861" s="42"/>
      <c r="C18861" s="2"/>
      <c r="E18861" s="2"/>
    </row>
    <row r="18862" spans="2:5" x14ac:dyDescent="0.35">
      <c r="B18862" s="42"/>
      <c r="C18862" s="2"/>
      <c r="E18862" s="2"/>
    </row>
    <row r="18863" spans="2:5" x14ac:dyDescent="0.35">
      <c r="B18863" s="42"/>
      <c r="C18863" s="2"/>
      <c r="E18863" s="2"/>
    </row>
    <row r="18864" spans="2:5" x14ac:dyDescent="0.35">
      <c r="B18864" s="42"/>
      <c r="C18864" s="2"/>
      <c r="E18864" s="2"/>
    </row>
    <row r="18865" spans="2:5" x14ac:dyDescent="0.35">
      <c r="B18865" s="42"/>
      <c r="C18865" s="2"/>
      <c r="E18865" s="2"/>
    </row>
    <row r="18866" spans="2:5" x14ac:dyDescent="0.35">
      <c r="B18866" s="42"/>
      <c r="C18866" s="2"/>
      <c r="E18866" s="2"/>
    </row>
    <row r="18867" spans="2:5" x14ac:dyDescent="0.35">
      <c r="B18867" s="42"/>
      <c r="C18867" s="2"/>
      <c r="E18867" s="2"/>
    </row>
    <row r="18868" spans="2:5" x14ac:dyDescent="0.35">
      <c r="B18868" s="42"/>
      <c r="C18868" s="2"/>
      <c r="E18868" s="2"/>
    </row>
    <row r="18869" spans="2:5" x14ac:dyDescent="0.35">
      <c r="B18869" s="42"/>
      <c r="C18869" s="2"/>
      <c r="E18869" s="2"/>
    </row>
    <row r="18870" spans="2:5" x14ac:dyDescent="0.35">
      <c r="B18870" s="42"/>
      <c r="C18870" s="2"/>
      <c r="E18870" s="2"/>
    </row>
    <row r="18871" spans="2:5" x14ac:dyDescent="0.35">
      <c r="B18871" s="42"/>
      <c r="C18871" s="2"/>
      <c r="E18871" s="2"/>
    </row>
    <row r="18872" spans="2:5" x14ac:dyDescent="0.35">
      <c r="B18872" s="42"/>
      <c r="C18872" s="2"/>
      <c r="E18872" s="2"/>
    </row>
    <row r="18873" spans="2:5" x14ac:dyDescent="0.35">
      <c r="B18873" s="42"/>
      <c r="C18873" s="2"/>
      <c r="E18873" s="2"/>
    </row>
    <row r="18874" spans="2:5" x14ac:dyDescent="0.35">
      <c r="B18874" s="42"/>
      <c r="C18874" s="2"/>
      <c r="E18874" s="2"/>
    </row>
    <row r="18875" spans="2:5" x14ac:dyDescent="0.35">
      <c r="B18875" s="42"/>
      <c r="C18875" s="2"/>
      <c r="E18875" s="2"/>
    </row>
    <row r="18876" spans="2:5" x14ac:dyDescent="0.35">
      <c r="B18876" s="42"/>
      <c r="C18876" s="2"/>
      <c r="E18876" s="2"/>
    </row>
    <row r="18877" spans="2:5" x14ac:dyDescent="0.35">
      <c r="B18877" s="42"/>
      <c r="C18877" s="2"/>
      <c r="E18877" s="2"/>
    </row>
    <row r="18878" spans="2:5" x14ac:dyDescent="0.35">
      <c r="B18878" s="42"/>
      <c r="C18878" s="2"/>
      <c r="E18878" s="2"/>
    </row>
    <row r="18879" spans="2:5" x14ac:dyDescent="0.35">
      <c r="B18879" s="42"/>
      <c r="C18879" s="2"/>
      <c r="E18879" s="2"/>
    </row>
    <row r="18880" spans="2:5" x14ac:dyDescent="0.35">
      <c r="B18880" s="42"/>
      <c r="C18880" s="2"/>
      <c r="E18880" s="2"/>
    </row>
    <row r="18881" spans="2:5" x14ac:dyDescent="0.35">
      <c r="B18881" s="42"/>
      <c r="C18881" s="2"/>
      <c r="E18881" s="2"/>
    </row>
    <row r="18882" spans="2:5" x14ac:dyDescent="0.35">
      <c r="B18882" s="42"/>
      <c r="C18882" s="2"/>
      <c r="E18882" s="2"/>
    </row>
    <row r="18883" spans="2:5" x14ac:dyDescent="0.35">
      <c r="B18883" s="42"/>
      <c r="C18883" s="2"/>
      <c r="E18883" s="2"/>
    </row>
    <row r="18884" spans="2:5" x14ac:dyDescent="0.35">
      <c r="B18884" s="42"/>
      <c r="C18884" s="2"/>
      <c r="E18884" s="2"/>
    </row>
    <row r="18885" spans="2:5" x14ac:dyDescent="0.35">
      <c r="B18885" s="42"/>
      <c r="C18885" s="2"/>
      <c r="E18885" s="2"/>
    </row>
    <row r="18886" spans="2:5" x14ac:dyDescent="0.35">
      <c r="B18886" s="42"/>
      <c r="C18886" s="2"/>
      <c r="E18886" s="2"/>
    </row>
    <row r="18887" spans="2:5" x14ac:dyDescent="0.35">
      <c r="B18887" s="42"/>
      <c r="C18887" s="2"/>
      <c r="E18887" s="2"/>
    </row>
    <row r="18888" spans="2:5" x14ac:dyDescent="0.35">
      <c r="B18888" s="42"/>
      <c r="C18888" s="2"/>
      <c r="E18888" s="2"/>
    </row>
    <row r="18889" spans="2:5" x14ac:dyDescent="0.35">
      <c r="B18889" s="42"/>
      <c r="C18889" s="2"/>
      <c r="E18889" s="2"/>
    </row>
    <row r="18890" spans="2:5" x14ac:dyDescent="0.35">
      <c r="B18890" s="42"/>
      <c r="C18890" s="2"/>
      <c r="E18890" s="2"/>
    </row>
    <row r="18891" spans="2:5" x14ac:dyDescent="0.35">
      <c r="B18891" s="42"/>
      <c r="C18891" s="2"/>
      <c r="E18891" s="2"/>
    </row>
    <row r="18892" spans="2:5" x14ac:dyDescent="0.35">
      <c r="B18892" s="42"/>
      <c r="C18892" s="2"/>
      <c r="E18892" s="2"/>
    </row>
    <row r="18893" spans="2:5" x14ac:dyDescent="0.35">
      <c r="B18893" s="42"/>
      <c r="C18893" s="2"/>
      <c r="E18893" s="2"/>
    </row>
    <row r="18894" spans="2:5" x14ac:dyDescent="0.35">
      <c r="B18894" s="42"/>
      <c r="C18894" s="2"/>
      <c r="E18894" s="2"/>
    </row>
    <row r="18895" spans="2:5" x14ac:dyDescent="0.35">
      <c r="B18895" s="42"/>
      <c r="C18895" s="2"/>
      <c r="E18895" s="2"/>
    </row>
    <row r="18896" spans="2:5" x14ac:dyDescent="0.35">
      <c r="B18896" s="42"/>
      <c r="C18896" s="2"/>
      <c r="E18896" s="2"/>
    </row>
    <row r="18897" spans="2:5" x14ac:dyDescent="0.35">
      <c r="B18897" s="42"/>
      <c r="C18897" s="2"/>
      <c r="E18897" s="2"/>
    </row>
    <row r="18898" spans="2:5" x14ac:dyDescent="0.35">
      <c r="B18898" s="42"/>
      <c r="C18898" s="2"/>
      <c r="E18898" s="2"/>
    </row>
    <row r="18899" spans="2:5" x14ac:dyDescent="0.35">
      <c r="B18899" s="42"/>
      <c r="C18899" s="2"/>
      <c r="E18899" s="2"/>
    </row>
    <row r="18900" spans="2:5" x14ac:dyDescent="0.35">
      <c r="B18900" s="42"/>
      <c r="C18900" s="2"/>
      <c r="E18900" s="2"/>
    </row>
    <row r="18901" spans="2:5" x14ac:dyDescent="0.35">
      <c r="B18901" s="42"/>
      <c r="C18901" s="2"/>
      <c r="E18901" s="2"/>
    </row>
    <row r="18902" spans="2:5" x14ac:dyDescent="0.35">
      <c r="B18902" s="42"/>
      <c r="C18902" s="2"/>
      <c r="E18902" s="2"/>
    </row>
    <row r="18903" spans="2:5" x14ac:dyDescent="0.35">
      <c r="B18903" s="42"/>
      <c r="C18903" s="2"/>
      <c r="E18903" s="2"/>
    </row>
    <row r="18904" spans="2:5" x14ac:dyDescent="0.35">
      <c r="B18904" s="42"/>
      <c r="C18904" s="2"/>
      <c r="E18904" s="2"/>
    </row>
    <row r="18905" spans="2:5" x14ac:dyDescent="0.35">
      <c r="B18905" s="42"/>
      <c r="C18905" s="2"/>
      <c r="E18905" s="2"/>
    </row>
    <row r="18906" spans="2:5" x14ac:dyDescent="0.35">
      <c r="B18906" s="42"/>
      <c r="C18906" s="2"/>
      <c r="E18906" s="2"/>
    </row>
    <row r="18907" spans="2:5" x14ac:dyDescent="0.35">
      <c r="B18907" s="42"/>
      <c r="C18907" s="2"/>
      <c r="E18907" s="2"/>
    </row>
    <row r="18908" spans="2:5" x14ac:dyDescent="0.35">
      <c r="B18908" s="42"/>
      <c r="C18908" s="2"/>
      <c r="E18908" s="2"/>
    </row>
    <row r="18909" spans="2:5" x14ac:dyDescent="0.35">
      <c r="B18909" s="42"/>
      <c r="C18909" s="2"/>
      <c r="E18909" s="2"/>
    </row>
    <row r="18910" spans="2:5" x14ac:dyDescent="0.35">
      <c r="B18910" s="42"/>
      <c r="C18910" s="2"/>
      <c r="E18910" s="2"/>
    </row>
    <row r="18911" spans="2:5" x14ac:dyDescent="0.35">
      <c r="B18911" s="42"/>
      <c r="C18911" s="2"/>
      <c r="E18911" s="2"/>
    </row>
    <row r="18912" spans="2:5" x14ac:dyDescent="0.35">
      <c r="B18912" s="42"/>
      <c r="C18912" s="2"/>
      <c r="E18912" s="2"/>
    </row>
    <row r="18913" spans="2:5" x14ac:dyDescent="0.35">
      <c r="B18913" s="42"/>
      <c r="C18913" s="2"/>
      <c r="E18913" s="2"/>
    </row>
    <row r="18914" spans="2:5" x14ac:dyDescent="0.35">
      <c r="B18914" s="42"/>
      <c r="C18914" s="2"/>
      <c r="E18914" s="2"/>
    </row>
    <row r="18915" spans="2:5" x14ac:dyDescent="0.35">
      <c r="B18915" s="42"/>
      <c r="C18915" s="2"/>
      <c r="E18915" s="2"/>
    </row>
    <row r="18916" spans="2:5" x14ac:dyDescent="0.35">
      <c r="B18916" s="42"/>
      <c r="C18916" s="2"/>
      <c r="E18916" s="2"/>
    </row>
    <row r="18917" spans="2:5" x14ac:dyDescent="0.35">
      <c r="B18917" s="42"/>
      <c r="C18917" s="2"/>
      <c r="E18917" s="2"/>
    </row>
    <row r="18918" spans="2:5" x14ac:dyDescent="0.35">
      <c r="B18918" s="42"/>
      <c r="C18918" s="2"/>
      <c r="E18918" s="2"/>
    </row>
    <row r="18919" spans="2:5" x14ac:dyDescent="0.35">
      <c r="B18919" s="42"/>
      <c r="C18919" s="2"/>
      <c r="E18919" s="2"/>
    </row>
    <row r="18920" spans="2:5" x14ac:dyDescent="0.35">
      <c r="B18920" s="42"/>
      <c r="C18920" s="2"/>
      <c r="E18920" s="2"/>
    </row>
    <row r="18921" spans="2:5" x14ac:dyDescent="0.35">
      <c r="B18921" s="42"/>
      <c r="C18921" s="2"/>
      <c r="E18921" s="2"/>
    </row>
    <row r="18922" spans="2:5" x14ac:dyDescent="0.35">
      <c r="B18922" s="42"/>
      <c r="C18922" s="2"/>
      <c r="E18922" s="2"/>
    </row>
    <row r="18923" spans="2:5" x14ac:dyDescent="0.35">
      <c r="B18923" s="42"/>
      <c r="C18923" s="2"/>
      <c r="E18923" s="2"/>
    </row>
    <row r="18924" spans="2:5" x14ac:dyDescent="0.35">
      <c r="B18924" s="42"/>
      <c r="C18924" s="2"/>
      <c r="E18924" s="2"/>
    </row>
    <row r="18925" spans="2:5" x14ac:dyDescent="0.35">
      <c r="B18925" s="42"/>
      <c r="C18925" s="2"/>
      <c r="E18925" s="2"/>
    </row>
    <row r="18926" spans="2:5" x14ac:dyDescent="0.35">
      <c r="B18926" s="42"/>
      <c r="C18926" s="2"/>
      <c r="E18926" s="2"/>
    </row>
    <row r="18927" spans="2:5" x14ac:dyDescent="0.35">
      <c r="B18927" s="42"/>
      <c r="C18927" s="2"/>
      <c r="E18927" s="2"/>
    </row>
    <row r="18928" spans="2:5" x14ac:dyDescent="0.35">
      <c r="B18928" s="42"/>
      <c r="C18928" s="2"/>
      <c r="E18928" s="2"/>
    </row>
    <row r="18929" spans="2:5" x14ac:dyDescent="0.35">
      <c r="B18929" s="42"/>
      <c r="C18929" s="2"/>
      <c r="E18929" s="2"/>
    </row>
    <row r="18930" spans="2:5" x14ac:dyDescent="0.35">
      <c r="B18930" s="42"/>
      <c r="C18930" s="2"/>
      <c r="E18930" s="2"/>
    </row>
    <row r="18931" spans="2:5" x14ac:dyDescent="0.35">
      <c r="B18931" s="42"/>
      <c r="C18931" s="2"/>
      <c r="E18931" s="2"/>
    </row>
    <row r="18932" spans="2:5" x14ac:dyDescent="0.35">
      <c r="B18932" s="42"/>
      <c r="C18932" s="2"/>
      <c r="E18932" s="2"/>
    </row>
    <row r="18933" spans="2:5" x14ac:dyDescent="0.35">
      <c r="B18933" s="42"/>
      <c r="C18933" s="2"/>
      <c r="E18933" s="2"/>
    </row>
    <row r="18934" spans="2:5" x14ac:dyDescent="0.35">
      <c r="B18934" s="42"/>
      <c r="C18934" s="2"/>
      <c r="E18934" s="2"/>
    </row>
    <row r="18935" spans="2:5" x14ac:dyDescent="0.35">
      <c r="B18935" s="42"/>
      <c r="C18935" s="2"/>
      <c r="E18935" s="2"/>
    </row>
    <row r="18936" spans="2:5" x14ac:dyDescent="0.35">
      <c r="B18936" s="42"/>
      <c r="C18936" s="2"/>
      <c r="E18936" s="2"/>
    </row>
    <row r="18937" spans="2:5" x14ac:dyDescent="0.35">
      <c r="B18937" s="42"/>
      <c r="C18937" s="2"/>
      <c r="E18937" s="2"/>
    </row>
    <row r="18938" spans="2:5" x14ac:dyDescent="0.35">
      <c r="B18938" s="42"/>
      <c r="C18938" s="2"/>
      <c r="E18938" s="2"/>
    </row>
    <row r="18939" spans="2:5" x14ac:dyDescent="0.35">
      <c r="B18939" s="42"/>
      <c r="C18939" s="2"/>
      <c r="E18939" s="2"/>
    </row>
    <row r="18940" spans="2:5" x14ac:dyDescent="0.35">
      <c r="B18940" s="42"/>
      <c r="C18940" s="2"/>
      <c r="E18940" s="2"/>
    </row>
    <row r="18941" spans="2:5" x14ac:dyDescent="0.35">
      <c r="B18941" s="42"/>
      <c r="C18941" s="2"/>
      <c r="E18941" s="2"/>
    </row>
    <row r="18942" spans="2:5" x14ac:dyDescent="0.35">
      <c r="B18942" s="42"/>
      <c r="C18942" s="2"/>
      <c r="E18942" s="2"/>
    </row>
    <row r="18943" spans="2:5" x14ac:dyDescent="0.35">
      <c r="B18943" s="42"/>
      <c r="C18943" s="2"/>
      <c r="E18943" s="2"/>
    </row>
    <row r="18944" spans="2:5" x14ac:dyDescent="0.35">
      <c r="B18944" s="42"/>
      <c r="C18944" s="2"/>
      <c r="E18944" s="2"/>
    </row>
    <row r="18945" spans="2:5" x14ac:dyDescent="0.35">
      <c r="B18945" s="42"/>
      <c r="C18945" s="2"/>
      <c r="E18945" s="2"/>
    </row>
    <row r="18946" spans="2:5" x14ac:dyDescent="0.35">
      <c r="B18946" s="42"/>
      <c r="C18946" s="2"/>
      <c r="E18946" s="2"/>
    </row>
    <row r="18947" spans="2:5" x14ac:dyDescent="0.35">
      <c r="B18947" s="42"/>
      <c r="C18947" s="2"/>
      <c r="E18947" s="2"/>
    </row>
    <row r="18948" spans="2:5" x14ac:dyDescent="0.35">
      <c r="B18948" s="42"/>
      <c r="C18948" s="2"/>
      <c r="E18948" s="2"/>
    </row>
    <row r="18949" spans="2:5" x14ac:dyDescent="0.35">
      <c r="B18949" s="42"/>
      <c r="C18949" s="2"/>
      <c r="E18949" s="2"/>
    </row>
    <row r="18950" spans="2:5" x14ac:dyDescent="0.35">
      <c r="B18950" s="42"/>
      <c r="C18950" s="2"/>
      <c r="E18950" s="2"/>
    </row>
    <row r="18951" spans="2:5" x14ac:dyDescent="0.35">
      <c r="B18951" s="42"/>
      <c r="C18951" s="2"/>
      <c r="E18951" s="2"/>
    </row>
    <row r="18952" spans="2:5" x14ac:dyDescent="0.35">
      <c r="B18952" s="42"/>
      <c r="C18952" s="2"/>
      <c r="E18952" s="2"/>
    </row>
    <row r="18953" spans="2:5" x14ac:dyDescent="0.35">
      <c r="B18953" s="42"/>
      <c r="C18953" s="2"/>
      <c r="E18953" s="2"/>
    </row>
    <row r="18954" spans="2:5" x14ac:dyDescent="0.35">
      <c r="B18954" s="42"/>
      <c r="C18954" s="2"/>
      <c r="E18954" s="2"/>
    </row>
    <row r="18955" spans="2:5" x14ac:dyDescent="0.35">
      <c r="B18955" s="42"/>
      <c r="C18955" s="2"/>
      <c r="E18955" s="2"/>
    </row>
    <row r="18956" spans="2:5" x14ac:dyDescent="0.35">
      <c r="B18956" s="42"/>
      <c r="C18956" s="2"/>
      <c r="E18956" s="2"/>
    </row>
    <row r="18957" spans="2:5" x14ac:dyDescent="0.35">
      <c r="B18957" s="42"/>
      <c r="C18957" s="2"/>
      <c r="E18957" s="2"/>
    </row>
    <row r="18958" spans="2:5" x14ac:dyDescent="0.35">
      <c r="B18958" s="42"/>
      <c r="C18958" s="2"/>
      <c r="E18958" s="2"/>
    </row>
    <row r="18959" spans="2:5" x14ac:dyDescent="0.35">
      <c r="B18959" s="42"/>
      <c r="C18959" s="2"/>
      <c r="E18959" s="2"/>
    </row>
    <row r="18960" spans="2:5" x14ac:dyDescent="0.35">
      <c r="B18960" s="42"/>
      <c r="C18960" s="2"/>
      <c r="E18960" s="2"/>
    </row>
    <row r="18961" spans="2:5" x14ac:dyDescent="0.35">
      <c r="B18961" s="42"/>
      <c r="C18961" s="2"/>
      <c r="E18961" s="2"/>
    </row>
    <row r="18962" spans="2:5" x14ac:dyDescent="0.35">
      <c r="B18962" s="42"/>
      <c r="C18962" s="2"/>
      <c r="E18962" s="2"/>
    </row>
    <row r="18963" spans="2:5" x14ac:dyDescent="0.35">
      <c r="B18963" s="42"/>
      <c r="C18963" s="2"/>
      <c r="E18963" s="2"/>
    </row>
    <row r="18964" spans="2:5" x14ac:dyDescent="0.35">
      <c r="B18964" s="42"/>
      <c r="C18964" s="2"/>
      <c r="E18964" s="2"/>
    </row>
    <row r="18965" spans="2:5" x14ac:dyDescent="0.35">
      <c r="B18965" s="42"/>
      <c r="C18965" s="2"/>
      <c r="E18965" s="2"/>
    </row>
    <row r="18966" spans="2:5" x14ac:dyDescent="0.35">
      <c r="B18966" s="42"/>
      <c r="C18966" s="2"/>
      <c r="E18966" s="2"/>
    </row>
    <row r="18967" spans="2:5" x14ac:dyDescent="0.35">
      <c r="B18967" s="42"/>
      <c r="C18967" s="2"/>
      <c r="E18967" s="2"/>
    </row>
    <row r="18968" spans="2:5" x14ac:dyDescent="0.35">
      <c r="B18968" s="42"/>
      <c r="C18968" s="2"/>
      <c r="E18968" s="2"/>
    </row>
    <row r="18969" spans="2:5" x14ac:dyDescent="0.35">
      <c r="B18969" s="42"/>
      <c r="C18969" s="2"/>
      <c r="E18969" s="2"/>
    </row>
    <row r="18970" spans="2:5" x14ac:dyDescent="0.35">
      <c r="B18970" s="42"/>
      <c r="C18970" s="2"/>
      <c r="E18970" s="2"/>
    </row>
    <row r="18971" spans="2:5" x14ac:dyDescent="0.35">
      <c r="B18971" s="42"/>
      <c r="C18971" s="2"/>
      <c r="E18971" s="2"/>
    </row>
    <row r="18972" spans="2:5" x14ac:dyDescent="0.35">
      <c r="B18972" s="42"/>
      <c r="C18972" s="2"/>
      <c r="E18972" s="2"/>
    </row>
    <row r="18973" spans="2:5" x14ac:dyDescent="0.35">
      <c r="B18973" s="42"/>
      <c r="C18973" s="2"/>
      <c r="E18973" s="2"/>
    </row>
    <row r="18974" spans="2:5" x14ac:dyDescent="0.35">
      <c r="B18974" s="42"/>
      <c r="C18974" s="2"/>
      <c r="E18974" s="2"/>
    </row>
    <row r="18975" spans="2:5" x14ac:dyDescent="0.35">
      <c r="B18975" s="42"/>
      <c r="C18975" s="2"/>
      <c r="E18975" s="2"/>
    </row>
    <row r="18976" spans="2:5" x14ac:dyDescent="0.35">
      <c r="B18976" s="42"/>
      <c r="C18976" s="2"/>
      <c r="E18976" s="2"/>
    </row>
    <row r="18977" spans="2:5" x14ac:dyDescent="0.35">
      <c r="B18977" s="42"/>
      <c r="C18977" s="2"/>
      <c r="E18977" s="2"/>
    </row>
    <row r="18978" spans="2:5" x14ac:dyDescent="0.35">
      <c r="B18978" s="42"/>
      <c r="C18978" s="2"/>
      <c r="E18978" s="2"/>
    </row>
    <row r="18979" spans="2:5" x14ac:dyDescent="0.35">
      <c r="B18979" s="42"/>
      <c r="C18979" s="2"/>
      <c r="E18979" s="2"/>
    </row>
    <row r="18980" spans="2:5" x14ac:dyDescent="0.35">
      <c r="B18980" s="42"/>
      <c r="C18980" s="2"/>
      <c r="E18980" s="2"/>
    </row>
    <row r="18981" spans="2:5" x14ac:dyDescent="0.35">
      <c r="B18981" s="42"/>
      <c r="C18981" s="2"/>
      <c r="E18981" s="2"/>
    </row>
    <row r="18982" spans="2:5" x14ac:dyDescent="0.35">
      <c r="B18982" s="42"/>
      <c r="C18982" s="2"/>
      <c r="E18982" s="2"/>
    </row>
    <row r="18983" spans="2:5" x14ac:dyDescent="0.35">
      <c r="B18983" s="42"/>
      <c r="C18983" s="2"/>
      <c r="E18983" s="2"/>
    </row>
    <row r="18984" spans="2:5" x14ac:dyDescent="0.35">
      <c r="B18984" s="42"/>
      <c r="C18984" s="2"/>
      <c r="E18984" s="2"/>
    </row>
    <row r="18985" spans="2:5" x14ac:dyDescent="0.35">
      <c r="B18985" s="42"/>
      <c r="C18985" s="2"/>
      <c r="E18985" s="2"/>
    </row>
    <row r="18986" spans="2:5" x14ac:dyDescent="0.35">
      <c r="B18986" s="42"/>
      <c r="C18986" s="2"/>
      <c r="E18986" s="2"/>
    </row>
    <row r="18987" spans="2:5" x14ac:dyDescent="0.35">
      <c r="B18987" s="42"/>
      <c r="C18987" s="2"/>
      <c r="E18987" s="2"/>
    </row>
    <row r="18988" spans="2:5" x14ac:dyDescent="0.35">
      <c r="B18988" s="42"/>
      <c r="C18988" s="2"/>
      <c r="E18988" s="2"/>
    </row>
    <row r="18989" spans="2:5" x14ac:dyDescent="0.35">
      <c r="B18989" s="42"/>
      <c r="C18989" s="2"/>
      <c r="E18989" s="2"/>
    </row>
    <row r="18990" spans="2:5" x14ac:dyDescent="0.35">
      <c r="B18990" s="42"/>
      <c r="C18990" s="2"/>
      <c r="E18990" s="2"/>
    </row>
    <row r="18991" spans="2:5" x14ac:dyDescent="0.35">
      <c r="B18991" s="42"/>
      <c r="C18991" s="2"/>
      <c r="E18991" s="2"/>
    </row>
    <row r="18992" spans="2:5" x14ac:dyDescent="0.35">
      <c r="B18992" s="42"/>
      <c r="C18992" s="2"/>
      <c r="E18992" s="2"/>
    </row>
    <row r="18993" spans="2:5" x14ac:dyDescent="0.35">
      <c r="B18993" s="42"/>
      <c r="C18993" s="2"/>
      <c r="E18993" s="2"/>
    </row>
    <row r="18994" spans="2:5" x14ac:dyDescent="0.35">
      <c r="B18994" s="42"/>
      <c r="C18994" s="2"/>
      <c r="E18994" s="2"/>
    </row>
    <row r="18995" spans="2:5" x14ac:dyDescent="0.35">
      <c r="B18995" s="42"/>
      <c r="C18995" s="2"/>
      <c r="E18995" s="2"/>
    </row>
    <row r="18996" spans="2:5" x14ac:dyDescent="0.35">
      <c r="B18996" s="42"/>
      <c r="C18996" s="2"/>
      <c r="E18996" s="2"/>
    </row>
    <row r="18997" spans="2:5" x14ac:dyDescent="0.35">
      <c r="B18997" s="42"/>
      <c r="C18997" s="2"/>
      <c r="E18997" s="2"/>
    </row>
    <row r="18998" spans="2:5" x14ac:dyDescent="0.35">
      <c r="B18998" s="42"/>
      <c r="C18998" s="2"/>
      <c r="E18998" s="2"/>
    </row>
    <row r="18999" spans="2:5" x14ac:dyDescent="0.35">
      <c r="B18999" s="42"/>
      <c r="C18999" s="2"/>
      <c r="E18999" s="2"/>
    </row>
    <row r="19000" spans="2:5" x14ac:dyDescent="0.35">
      <c r="B19000" s="42"/>
      <c r="C19000" s="2"/>
      <c r="E19000" s="2"/>
    </row>
    <row r="19001" spans="2:5" x14ac:dyDescent="0.35">
      <c r="B19001" s="42"/>
      <c r="C19001" s="2"/>
      <c r="E19001" s="2"/>
    </row>
    <row r="19002" spans="2:5" x14ac:dyDescent="0.35">
      <c r="B19002" s="42"/>
      <c r="C19002" s="2"/>
      <c r="E19002" s="2"/>
    </row>
    <row r="19003" spans="2:5" x14ac:dyDescent="0.35">
      <c r="B19003" s="42"/>
      <c r="C19003" s="2"/>
      <c r="E19003" s="2"/>
    </row>
    <row r="19004" spans="2:5" x14ac:dyDescent="0.35">
      <c r="B19004" s="42"/>
      <c r="C19004" s="2"/>
      <c r="E19004" s="2"/>
    </row>
    <row r="19005" spans="2:5" x14ac:dyDescent="0.35">
      <c r="B19005" s="42"/>
      <c r="C19005" s="2"/>
      <c r="E19005" s="2"/>
    </row>
    <row r="19006" spans="2:5" x14ac:dyDescent="0.35">
      <c r="B19006" s="42"/>
      <c r="C19006" s="2"/>
      <c r="E19006" s="2"/>
    </row>
    <row r="19007" spans="2:5" x14ac:dyDescent="0.35">
      <c r="B19007" s="42"/>
      <c r="C19007" s="2"/>
      <c r="E19007" s="2"/>
    </row>
    <row r="19008" spans="2:5" x14ac:dyDescent="0.35">
      <c r="B19008" s="42"/>
      <c r="C19008" s="2"/>
      <c r="E19008" s="2"/>
    </row>
    <row r="19009" spans="2:5" x14ac:dyDescent="0.35">
      <c r="B19009" s="42"/>
      <c r="C19009" s="2"/>
      <c r="E19009" s="2"/>
    </row>
    <row r="19010" spans="2:5" x14ac:dyDescent="0.35">
      <c r="B19010" s="42"/>
      <c r="C19010" s="2"/>
      <c r="E19010" s="2"/>
    </row>
    <row r="19011" spans="2:5" x14ac:dyDescent="0.35">
      <c r="B19011" s="42"/>
      <c r="C19011" s="2"/>
      <c r="E19011" s="2"/>
    </row>
    <row r="19012" spans="2:5" x14ac:dyDescent="0.35">
      <c r="B19012" s="42"/>
      <c r="C19012" s="2"/>
      <c r="E19012" s="2"/>
    </row>
    <row r="19013" spans="2:5" x14ac:dyDescent="0.35">
      <c r="B19013" s="42"/>
      <c r="C19013" s="2"/>
      <c r="E19013" s="2"/>
    </row>
    <row r="19014" spans="2:5" x14ac:dyDescent="0.35">
      <c r="B19014" s="42"/>
      <c r="C19014" s="2"/>
      <c r="E19014" s="2"/>
    </row>
    <row r="19015" spans="2:5" x14ac:dyDescent="0.35">
      <c r="B19015" s="42"/>
      <c r="C19015" s="2"/>
      <c r="E19015" s="2"/>
    </row>
    <row r="19016" spans="2:5" x14ac:dyDescent="0.35">
      <c r="B19016" s="42"/>
      <c r="C19016" s="2"/>
      <c r="E19016" s="2"/>
    </row>
    <row r="19017" spans="2:5" x14ac:dyDescent="0.35">
      <c r="B19017" s="42"/>
      <c r="C19017" s="2"/>
      <c r="E19017" s="2"/>
    </row>
    <row r="19018" spans="2:5" x14ac:dyDescent="0.35">
      <c r="B19018" s="42"/>
      <c r="C19018" s="2"/>
      <c r="E19018" s="2"/>
    </row>
    <row r="19019" spans="2:5" x14ac:dyDescent="0.35">
      <c r="B19019" s="42"/>
      <c r="C19019" s="2"/>
      <c r="E19019" s="2"/>
    </row>
    <row r="19020" spans="2:5" x14ac:dyDescent="0.35">
      <c r="B19020" s="42"/>
      <c r="C19020" s="2"/>
      <c r="E19020" s="2"/>
    </row>
    <row r="19021" spans="2:5" x14ac:dyDescent="0.35">
      <c r="B19021" s="42"/>
      <c r="C19021" s="2"/>
      <c r="E19021" s="2"/>
    </row>
    <row r="19022" spans="2:5" x14ac:dyDescent="0.35">
      <c r="B19022" s="42"/>
      <c r="C19022" s="2"/>
      <c r="E19022" s="2"/>
    </row>
    <row r="19023" spans="2:5" x14ac:dyDescent="0.35">
      <c r="B19023" s="42"/>
      <c r="C19023" s="2"/>
      <c r="E19023" s="2"/>
    </row>
    <row r="19024" spans="2:5" x14ac:dyDescent="0.35">
      <c r="B19024" s="42"/>
      <c r="C19024" s="2"/>
      <c r="E19024" s="2"/>
    </row>
    <row r="19025" spans="2:5" x14ac:dyDescent="0.35">
      <c r="B19025" s="42"/>
      <c r="C19025" s="2"/>
      <c r="E19025" s="2"/>
    </row>
    <row r="19026" spans="2:5" x14ac:dyDescent="0.35">
      <c r="B19026" s="42"/>
      <c r="C19026" s="2"/>
      <c r="E19026" s="2"/>
    </row>
    <row r="19027" spans="2:5" x14ac:dyDescent="0.35">
      <c r="B19027" s="42"/>
      <c r="C19027" s="2"/>
      <c r="E19027" s="2"/>
    </row>
    <row r="19028" spans="2:5" x14ac:dyDescent="0.35">
      <c r="B19028" s="42"/>
      <c r="C19028" s="2"/>
      <c r="E19028" s="2"/>
    </row>
    <row r="19029" spans="2:5" x14ac:dyDescent="0.35">
      <c r="B19029" s="42"/>
      <c r="C19029" s="2"/>
      <c r="E19029" s="2"/>
    </row>
    <row r="19030" spans="2:5" x14ac:dyDescent="0.35">
      <c r="B19030" s="42"/>
      <c r="C19030" s="2"/>
      <c r="E19030" s="2"/>
    </row>
    <row r="19031" spans="2:5" x14ac:dyDescent="0.35">
      <c r="B19031" s="42"/>
      <c r="C19031" s="2"/>
      <c r="E19031" s="2"/>
    </row>
    <row r="19032" spans="2:5" x14ac:dyDescent="0.35">
      <c r="B19032" s="42"/>
      <c r="C19032" s="2"/>
      <c r="E19032" s="2"/>
    </row>
    <row r="19033" spans="2:5" x14ac:dyDescent="0.35">
      <c r="B19033" s="42"/>
      <c r="C19033" s="2"/>
      <c r="E19033" s="2"/>
    </row>
    <row r="19034" spans="2:5" x14ac:dyDescent="0.35">
      <c r="B19034" s="42"/>
      <c r="C19034" s="2"/>
      <c r="E19034" s="2"/>
    </row>
    <row r="19035" spans="2:5" x14ac:dyDescent="0.35">
      <c r="B19035" s="42"/>
      <c r="C19035" s="2"/>
      <c r="E19035" s="2"/>
    </row>
    <row r="19036" spans="2:5" x14ac:dyDescent="0.35">
      <c r="B19036" s="42"/>
      <c r="C19036" s="2"/>
      <c r="E19036" s="2"/>
    </row>
    <row r="19037" spans="2:5" x14ac:dyDescent="0.35">
      <c r="B19037" s="42"/>
      <c r="C19037" s="2"/>
      <c r="E19037" s="2"/>
    </row>
    <row r="19038" spans="2:5" x14ac:dyDescent="0.35">
      <c r="B19038" s="42"/>
      <c r="C19038" s="2"/>
      <c r="E19038" s="2"/>
    </row>
    <row r="19039" spans="2:5" x14ac:dyDescent="0.35">
      <c r="B19039" s="42"/>
      <c r="C19039" s="2"/>
      <c r="E19039" s="2"/>
    </row>
    <row r="19040" spans="2:5" x14ac:dyDescent="0.35">
      <c r="B19040" s="42"/>
      <c r="C19040" s="2"/>
      <c r="E19040" s="2"/>
    </row>
    <row r="19041" spans="2:5" x14ac:dyDescent="0.35">
      <c r="B19041" s="42"/>
      <c r="C19041" s="2"/>
      <c r="E19041" s="2"/>
    </row>
    <row r="19042" spans="2:5" x14ac:dyDescent="0.35">
      <c r="B19042" s="42"/>
      <c r="C19042" s="2"/>
      <c r="E19042" s="2"/>
    </row>
    <row r="19043" spans="2:5" x14ac:dyDescent="0.35">
      <c r="B19043" s="42"/>
      <c r="C19043" s="2"/>
      <c r="E19043" s="2"/>
    </row>
    <row r="19044" spans="2:5" x14ac:dyDescent="0.35">
      <c r="B19044" s="42"/>
      <c r="C19044" s="2"/>
      <c r="E19044" s="2"/>
    </row>
    <row r="19045" spans="2:5" x14ac:dyDescent="0.35">
      <c r="B19045" s="42"/>
      <c r="C19045" s="2"/>
      <c r="E19045" s="2"/>
    </row>
    <row r="19046" spans="2:5" x14ac:dyDescent="0.35">
      <c r="B19046" s="42"/>
      <c r="C19046" s="2"/>
      <c r="E19046" s="2"/>
    </row>
    <row r="19047" spans="2:5" x14ac:dyDescent="0.35">
      <c r="B19047" s="42"/>
      <c r="C19047" s="2"/>
      <c r="E19047" s="2"/>
    </row>
    <row r="19048" spans="2:5" x14ac:dyDescent="0.35">
      <c r="B19048" s="42"/>
      <c r="C19048" s="2"/>
      <c r="E19048" s="2"/>
    </row>
    <row r="19049" spans="2:5" x14ac:dyDescent="0.35">
      <c r="B19049" s="42"/>
      <c r="C19049" s="2"/>
      <c r="E19049" s="2"/>
    </row>
    <row r="19050" spans="2:5" x14ac:dyDescent="0.35">
      <c r="B19050" s="42"/>
      <c r="C19050" s="2"/>
      <c r="E19050" s="2"/>
    </row>
    <row r="19051" spans="2:5" x14ac:dyDescent="0.35">
      <c r="B19051" s="42"/>
      <c r="C19051" s="2"/>
      <c r="E19051" s="2"/>
    </row>
    <row r="19052" spans="2:5" x14ac:dyDescent="0.35">
      <c r="B19052" s="42"/>
      <c r="C19052" s="2"/>
      <c r="E19052" s="2"/>
    </row>
    <row r="19053" spans="2:5" x14ac:dyDescent="0.35">
      <c r="B19053" s="42"/>
      <c r="C19053" s="2"/>
      <c r="E19053" s="2"/>
    </row>
    <row r="19054" spans="2:5" x14ac:dyDescent="0.35">
      <c r="B19054" s="42"/>
      <c r="C19054" s="2"/>
      <c r="E19054" s="2"/>
    </row>
    <row r="19055" spans="2:5" x14ac:dyDescent="0.35">
      <c r="B19055" s="42"/>
      <c r="C19055" s="2"/>
      <c r="E19055" s="2"/>
    </row>
    <row r="19056" spans="2:5" x14ac:dyDescent="0.35">
      <c r="B19056" s="42"/>
      <c r="C19056" s="2"/>
      <c r="E19056" s="2"/>
    </row>
    <row r="19057" spans="2:5" x14ac:dyDescent="0.35">
      <c r="B19057" s="42"/>
      <c r="C19057" s="2"/>
      <c r="E19057" s="2"/>
    </row>
    <row r="19058" spans="2:5" x14ac:dyDescent="0.35">
      <c r="B19058" s="42"/>
      <c r="C19058" s="2"/>
      <c r="E19058" s="2"/>
    </row>
    <row r="19059" spans="2:5" x14ac:dyDescent="0.35">
      <c r="B19059" s="42"/>
      <c r="C19059" s="2"/>
      <c r="E19059" s="2"/>
    </row>
    <row r="19060" spans="2:5" x14ac:dyDescent="0.35">
      <c r="B19060" s="42"/>
      <c r="C19060" s="2"/>
      <c r="E19060" s="2"/>
    </row>
    <row r="19061" spans="2:5" x14ac:dyDescent="0.35">
      <c r="B19061" s="42"/>
      <c r="C19061" s="2"/>
      <c r="E19061" s="2"/>
    </row>
    <row r="19062" spans="2:5" x14ac:dyDescent="0.35">
      <c r="B19062" s="42"/>
      <c r="C19062" s="2"/>
      <c r="E19062" s="2"/>
    </row>
    <row r="19063" spans="2:5" x14ac:dyDescent="0.35">
      <c r="B19063" s="42"/>
      <c r="C19063" s="2"/>
      <c r="E19063" s="2"/>
    </row>
    <row r="19064" spans="2:5" x14ac:dyDescent="0.35">
      <c r="B19064" s="42"/>
      <c r="C19064" s="2"/>
      <c r="E19064" s="2"/>
    </row>
    <row r="19065" spans="2:5" x14ac:dyDescent="0.35">
      <c r="B19065" s="42"/>
      <c r="C19065" s="2"/>
      <c r="E19065" s="2"/>
    </row>
    <row r="19066" spans="2:5" x14ac:dyDescent="0.35">
      <c r="B19066" s="42"/>
      <c r="C19066" s="2"/>
      <c r="E19066" s="2"/>
    </row>
    <row r="19067" spans="2:5" x14ac:dyDescent="0.35">
      <c r="B19067" s="42"/>
      <c r="C19067" s="2"/>
      <c r="E19067" s="2"/>
    </row>
    <row r="19068" spans="2:5" x14ac:dyDescent="0.35">
      <c r="B19068" s="42"/>
      <c r="C19068" s="2"/>
      <c r="E19068" s="2"/>
    </row>
    <row r="19069" spans="2:5" x14ac:dyDescent="0.35">
      <c r="B19069" s="42"/>
      <c r="C19069" s="2"/>
      <c r="E19069" s="2"/>
    </row>
    <row r="19070" spans="2:5" x14ac:dyDescent="0.35">
      <c r="B19070" s="42"/>
      <c r="C19070" s="2"/>
      <c r="E19070" s="2"/>
    </row>
    <row r="19071" spans="2:5" x14ac:dyDescent="0.35">
      <c r="B19071" s="42"/>
      <c r="C19071" s="2"/>
      <c r="E19071" s="2"/>
    </row>
    <row r="19072" spans="2:5" x14ac:dyDescent="0.35">
      <c r="B19072" s="42"/>
      <c r="C19072" s="2"/>
      <c r="E19072" s="2"/>
    </row>
    <row r="19073" spans="2:5" x14ac:dyDescent="0.35">
      <c r="B19073" s="42"/>
      <c r="C19073" s="2"/>
      <c r="E19073" s="2"/>
    </row>
    <row r="19074" spans="2:5" x14ac:dyDescent="0.35">
      <c r="B19074" s="42"/>
      <c r="C19074" s="2"/>
      <c r="E19074" s="2"/>
    </row>
    <row r="19075" spans="2:5" x14ac:dyDescent="0.35">
      <c r="B19075" s="42"/>
      <c r="C19075" s="2"/>
      <c r="E19075" s="2"/>
    </row>
    <row r="19076" spans="2:5" x14ac:dyDescent="0.35">
      <c r="B19076" s="42"/>
      <c r="C19076" s="2"/>
      <c r="E19076" s="2"/>
    </row>
    <row r="19077" spans="2:5" x14ac:dyDescent="0.35">
      <c r="B19077" s="42"/>
      <c r="C19077" s="2"/>
      <c r="E19077" s="2"/>
    </row>
    <row r="19078" spans="2:5" x14ac:dyDescent="0.35">
      <c r="B19078" s="42"/>
      <c r="C19078" s="2"/>
      <c r="E19078" s="2"/>
    </row>
    <row r="19079" spans="2:5" x14ac:dyDescent="0.35">
      <c r="B19079" s="42"/>
      <c r="C19079" s="2"/>
      <c r="E19079" s="2"/>
    </row>
    <row r="19080" spans="2:5" x14ac:dyDescent="0.35">
      <c r="B19080" s="42"/>
      <c r="C19080" s="2"/>
      <c r="E19080" s="2"/>
    </row>
    <row r="19081" spans="2:5" x14ac:dyDescent="0.35">
      <c r="B19081" s="42"/>
      <c r="C19081" s="2"/>
      <c r="E19081" s="2"/>
    </row>
    <row r="19082" spans="2:5" x14ac:dyDescent="0.35">
      <c r="B19082" s="42"/>
      <c r="C19082" s="2"/>
      <c r="E19082" s="2"/>
    </row>
    <row r="19083" spans="2:5" x14ac:dyDescent="0.35">
      <c r="B19083" s="42"/>
      <c r="C19083" s="2"/>
      <c r="E19083" s="2"/>
    </row>
    <row r="19084" spans="2:5" x14ac:dyDescent="0.35">
      <c r="B19084" s="42"/>
      <c r="C19084" s="2"/>
      <c r="E19084" s="2"/>
    </row>
    <row r="19085" spans="2:5" x14ac:dyDescent="0.35">
      <c r="B19085" s="42"/>
      <c r="C19085" s="2"/>
      <c r="E19085" s="2"/>
    </row>
    <row r="19086" spans="2:5" x14ac:dyDescent="0.35">
      <c r="B19086" s="42"/>
      <c r="C19086" s="2"/>
      <c r="E19086" s="2"/>
    </row>
    <row r="19087" spans="2:5" x14ac:dyDescent="0.35">
      <c r="B19087" s="42"/>
      <c r="C19087" s="2"/>
      <c r="E19087" s="2"/>
    </row>
    <row r="19088" spans="2:5" x14ac:dyDescent="0.35">
      <c r="B19088" s="42"/>
      <c r="C19088" s="2"/>
      <c r="E19088" s="2"/>
    </row>
    <row r="19089" spans="2:5" x14ac:dyDescent="0.35">
      <c r="B19089" s="42"/>
      <c r="C19089" s="2"/>
      <c r="E19089" s="2"/>
    </row>
    <row r="19090" spans="2:5" x14ac:dyDescent="0.35">
      <c r="B19090" s="42"/>
      <c r="C19090" s="2"/>
      <c r="E19090" s="2"/>
    </row>
    <row r="19091" spans="2:5" x14ac:dyDescent="0.35">
      <c r="B19091" s="42"/>
      <c r="C19091" s="2"/>
      <c r="E19091" s="2"/>
    </row>
    <row r="19092" spans="2:5" x14ac:dyDescent="0.35">
      <c r="B19092" s="42"/>
      <c r="C19092" s="2"/>
      <c r="E19092" s="2"/>
    </row>
    <row r="19093" spans="2:5" x14ac:dyDescent="0.35">
      <c r="B19093" s="42"/>
      <c r="C19093" s="2"/>
      <c r="E19093" s="2"/>
    </row>
    <row r="19094" spans="2:5" x14ac:dyDescent="0.35">
      <c r="B19094" s="42"/>
      <c r="C19094" s="2"/>
      <c r="E19094" s="2"/>
    </row>
    <row r="19095" spans="2:5" x14ac:dyDescent="0.35">
      <c r="B19095" s="42"/>
      <c r="C19095" s="2"/>
      <c r="E19095" s="2"/>
    </row>
    <row r="19096" spans="2:5" x14ac:dyDescent="0.35">
      <c r="B19096" s="42"/>
      <c r="C19096" s="2"/>
      <c r="E19096" s="2"/>
    </row>
    <row r="19097" spans="2:5" x14ac:dyDescent="0.35">
      <c r="B19097" s="42"/>
      <c r="C19097" s="2"/>
      <c r="E19097" s="2"/>
    </row>
    <row r="19098" spans="2:5" x14ac:dyDescent="0.35">
      <c r="B19098" s="42"/>
      <c r="C19098" s="2"/>
      <c r="E19098" s="2"/>
    </row>
    <row r="19099" spans="2:5" x14ac:dyDescent="0.35">
      <c r="B19099" s="42"/>
      <c r="C19099" s="2"/>
      <c r="E19099" s="2"/>
    </row>
    <row r="19100" spans="2:5" x14ac:dyDescent="0.35">
      <c r="B19100" s="42"/>
      <c r="C19100" s="2"/>
      <c r="E19100" s="2"/>
    </row>
    <row r="19101" spans="2:5" x14ac:dyDescent="0.35">
      <c r="B19101" s="42"/>
      <c r="C19101" s="2"/>
      <c r="E19101" s="2"/>
    </row>
    <row r="19102" spans="2:5" x14ac:dyDescent="0.35">
      <c r="B19102" s="42"/>
      <c r="C19102" s="2"/>
      <c r="E19102" s="2"/>
    </row>
    <row r="19103" spans="2:5" x14ac:dyDescent="0.35">
      <c r="B19103" s="42"/>
      <c r="C19103" s="2"/>
      <c r="E19103" s="2"/>
    </row>
    <row r="19104" spans="2:5" x14ac:dyDescent="0.35">
      <c r="B19104" s="42"/>
      <c r="C19104" s="2"/>
      <c r="E19104" s="2"/>
    </row>
    <row r="19105" spans="2:5" x14ac:dyDescent="0.35">
      <c r="B19105" s="42"/>
      <c r="C19105" s="2"/>
      <c r="E19105" s="2"/>
    </row>
    <row r="19106" spans="2:5" x14ac:dyDescent="0.35">
      <c r="B19106" s="42"/>
      <c r="C19106" s="2"/>
      <c r="E19106" s="2"/>
    </row>
    <row r="19107" spans="2:5" x14ac:dyDescent="0.35">
      <c r="B19107" s="42"/>
      <c r="C19107" s="2"/>
      <c r="E19107" s="2"/>
    </row>
    <row r="19108" spans="2:5" x14ac:dyDescent="0.35">
      <c r="B19108" s="42"/>
      <c r="C19108" s="2"/>
      <c r="E19108" s="2"/>
    </row>
    <row r="19109" spans="2:5" x14ac:dyDescent="0.35">
      <c r="B19109" s="42"/>
      <c r="C19109" s="2"/>
      <c r="E19109" s="2"/>
    </row>
    <row r="19110" spans="2:5" x14ac:dyDescent="0.35">
      <c r="B19110" s="42"/>
      <c r="C19110" s="2"/>
      <c r="E19110" s="2"/>
    </row>
    <row r="19111" spans="2:5" x14ac:dyDescent="0.35">
      <c r="B19111" s="42"/>
      <c r="C19111" s="2"/>
      <c r="E19111" s="2"/>
    </row>
    <row r="19112" spans="2:5" x14ac:dyDescent="0.35">
      <c r="B19112" s="42"/>
      <c r="C19112" s="2"/>
      <c r="E19112" s="2"/>
    </row>
    <row r="19113" spans="2:5" x14ac:dyDescent="0.35">
      <c r="B19113" s="42"/>
      <c r="C19113" s="2"/>
      <c r="E19113" s="2"/>
    </row>
    <row r="19114" spans="2:5" x14ac:dyDescent="0.35">
      <c r="B19114" s="42"/>
      <c r="C19114" s="2"/>
      <c r="E19114" s="2"/>
    </row>
    <row r="19115" spans="2:5" x14ac:dyDescent="0.35">
      <c r="B19115" s="42"/>
      <c r="C19115" s="2"/>
      <c r="E19115" s="2"/>
    </row>
    <row r="19116" spans="2:5" x14ac:dyDescent="0.35">
      <c r="B19116" s="42"/>
      <c r="C19116" s="2"/>
      <c r="E19116" s="2"/>
    </row>
    <row r="19117" spans="2:5" x14ac:dyDescent="0.35">
      <c r="B19117" s="42"/>
      <c r="C19117" s="2"/>
      <c r="E19117" s="2"/>
    </row>
    <row r="19118" spans="2:5" x14ac:dyDescent="0.35">
      <c r="B19118" s="42"/>
      <c r="C19118" s="2"/>
      <c r="E19118" s="2"/>
    </row>
    <row r="19119" spans="2:5" x14ac:dyDescent="0.35">
      <c r="B19119" s="42"/>
      <c r="C19119" s="2"/>
      <c r="E19119" s="2"/>
    </row>
    <row r="19120" spans="2:5" x14ac:dyDescent="0.35">
      <c r="B19120" s="42"/>
      <c r="C19120" s="2"/>
      <c r="E19120" s="2"/>
    </row>
    <row r="19121" spans="2:5" x14ac:dyDescent="0.35">
      <c r="B19121" s="42"/>
      <c r="C19121" s="2"/>
      <c r="E19121" s="2"/>
    </row>
    <row r="19122" spans="2:5" x14ac:dyDescent="0.35">
      <c r="B19122" s="42"/>
      <c r="C19122" s="2"/>
      <c r="E19122" s="2"/>
    </row>
    <row r="19123" spans="2:5" x14ac:dyDescent="0.35">
      <c r="B19123" s="42"/>
      <c r="C19123" s="2"/>
      <c r="E19123" s="2"/>
    </row>
    <row r="19124" spans="2:5" x14ac:dyDescent="0.35">
      <c r="B19124" s="42"/>
      <c r="C19124" s="2"/>
      <c r="E19124" s="2"/>
    </row>
    <row r="19125" spans="2:5" x14ac:dyDescent="0.35">
      <c r="B19125" s="42"/>
      <c r="C19125" s="2"/>
      <c r="E19125" s="2"/>
    </row>
    <row r="19126" spans="2:5" x14ac:dyDescent="0.35">
      <c r="B19126" s="42"/>
      <c r="C19126" s="2"/>
      <c r="E19126" s="2"/>
    </row>
    <row r="19127" spans="2:5" x14ac:dyDescent="0.35">
      <c r="B19127" s="42"/>
      <c r="C19127" s="2"/>
      <c r="E19127" s="2"/>
    </row>
    <row r="19128" spans="2:5" x14ac:dyDescent="0.35">
      <c r="B19128" s="42"/>
      <c r="C19128" s="2"/>
      <c r="E19128" s="2"/>
    </row>
    <row r="19129" spans="2:5" x14ac:dyDescent="0.35">
      <c r="B19129" s="42"/>
      <c r="C19129" s="2"/>
      <c r="E19129" s="2"/>
    </row>
    <row r="19130" spans="2:5" x14ac:dyDescent="0.35">
      <c r="B19130" s="42"/>
      <c r="C19130" s="2"/>
      <c r="E19130" s="2"/>
    </row>
    <row r="19131" spans="2:5" x14ac:dyDescent="0.35">
      <c r="B19131" s="42"/>
      <c r="C19131" s="2"/>
      <c r="E19131" s="2"/>
    </row>
    <row r="19132" spans="2:5" x14ac:dyDescent="0.35">
      <c r="B19132" s="42"/>
      <c r="C19132" s="2"/>
      <c r="E19132" s="2"/>
    </row>
    <row r="19133" spans="2:5" x14ac:dyDescent="0.35">
      <c r="B19133" s="42"/>
      <c r="C19133" s="2"/>
      <c r="E19133" s="2"/>
    </row>
    <row r="19134" spans="2:5" x14ac:dyDescent="0.35">
      <c r="B19134" s="42"/>
      <c r="C19134" s="2"/>
      <c r="E19134" s="2"/>
    </row>
    <row r="19135" spans="2:5" x14ac:dyDescent="0.35">
      <c r="B19135" s="42"/>
      <c r="C19135" s="2"/>
      <c r="E19135" s="2"/>
    </row>
    <row r="19136" spans="2:5" x14ac:dyDescent="0.35">
      <c r="B19136" s="42"/>
      <c r="C19136" s="2"/>
      <c r="E19136" s="2"/>
    </row>
    <row r="19137" spans="2:5" x14ac:dyDescent="0.35">
      <c r="B19137" s="42"/>
      <c r="C19137" s="2"/>
      <c r="E19137" s="2"/>
    </row>
    <row r="19138" spans="2:5" x14ac:dyDescent="0.35">
      <c r="B19138" s="42"/>
      <c r="C19138" s="2"/>
      <c r="E19138" s="2"/>
    </row>
    <row r="19139" spans="2:5" x14ac:dyDescent="0.35">
      <c r="B19139" s="42"/>
      <c r="C19139" s="2"/>
      <c r="E19139" s="2"/>
    </row>
    <row r="19140" spans="2:5" x14ac:dyDescent="0.35">
      <c r="B19140" s="42"/>
      <c r="C19140" s="2"/>
      <c r="E19140" s="2"/>
    </row>
    <row r="19141" spans="2:5" x14ac:dyDescent="0.35">
      <c r="B19141" s="42"/>
      <c r="C19141" s="2"/>
      <c r="E19141" s="2"/>
    </row>
    <row r="19142" spans="2:5" x14ac:dyDescent="0.35">
      <c r="B19142" s="42"/>
      <c r="C19142" s="2"/>
      <c r="E19142" s="2"/>
    </row>
    <row r="19143" spans="2:5" x14ac:dyDescent="0.35">
      <c r="B19143" s="42"/>
      <c r="C19143" s="2"/>
      <c r="E19143" s="2"/>
    </row>
    <row r="19144" spans="2:5" x14ac:dyDescent="0.35">
      <c r="B19144" s="42"/>
      <c r="C19144" s="2"/>
      <c r="E19144" s="2"/>
    </row>
    <row r="19145" spans="2:5" x14ac:dyDescent="0.35">
      <c r="B19145" s="42"/>
      <c r="C19145" s="2"/>
      <c r="E19145" s="2"/>
    </row>
    <row r="19146" spans="2:5" x14ac:dyDescent="0.35">
      <c r="B19146" s="42"/>
      <c r="C19146" s="2"/>
      <c r="E19146" s="2"/>
    </row>
    <row r="19147" spans="2:5" x14ac:dyDescent="0.35">
      <c r="B19147" s="42"/>
      <c r="C19147" s="2"/>
      <c r="E19147" s="2"/>
    </row>
    <row r="19148" spans="2:5" x14ac:dyDescent="0.35">
      <c r="B19148" s="42"/>
      <c r="C19148" s="2"/>
      <c r="E19148" s="2"/>
    </row>
    <row r="19149" spans="2:5" x14ac:dyDescent="0.35">
      <c r="B19149" s="42"/>
      <c r="C19149" s="2"/>
      <c r="E19149" s="2"/>
    </row>
    <row r="19150" spans="2:5" x14ac:dyDescent="0.35">
      <c r="B19150" s="42"/>
      <c r="C19150" s="2"/>
      <c r="E19150" s="2"/>
    </row>
    <row r="19151" spans="2:5" x14ac:dyDescent="0.35">
      <c r="B19151" s="42"/>
      <c r="C19151" s="2"/>
      <c r="E19151" s="2"/>
    </row>
    <row r="19152" spans="2:5" x14ac:dyDescent="0.35">
      <c r="B19152" s="42"/>
      <c r="C19152" s="2"/>
      <c r="E19152" s="2"/>
    </row>
    <row r="19153" spans="2:5" x14ac:dyDescent="0.35">
      <c r="B19153" s="42"/>
      <c r="C19153" s="2"/>
      <c r="E19153" s="2"/>
    </row>
    <row r="19154" spans="2:5" x14ac:dyDescent="0.35">
      <c r="B19154" s="42"/>
      <c r="C19154" s="2"/>
      <c r="E19154" s="2"/>
    </row>
    <row r="19155" spans="2:5" x14ac:dyDescent="0.35">
      <c r="B19155" s="42"/>
      <c r="C19155" s="2"/>
      <c r="E19155" s="2"/>
    </row>
    <row r="19156" spans="2:5" x14ac:dyDescent="0.35">
      <c r="B19156" s="42"/>
      <c r="C19156" s="2"/>
      <c r="E19156" s="2"/>
    </row>
    <row r="19157" spans="2:5" x14ac:dyDescent="0.35">
      <c r="B19157" s="42"/>
      <c r="C19157" s="2"/>
      <c r="E19157" s="2"/>
    </row>
    <row r="19158" spans="2:5" x14ac:dyDescent="0.35">
      <c r="B19158" s="42"/>
      <c r="C19158" s="2"/>
      <c r="E19158" s="2"/>
    </row>
    <row r="19159" spans="2:5" x14ac:dyDescent="0.35">
      <c r="B19159" s="42"/>
      <c r="C19159" s="2"/>
      <c r="E19159" s="2"/>
    </row>
    <row r="19160" spans="2:5" x14ac:dyDescent="0.35">
      <c r="B19160" s="42"/>
      <c r="C19160" s="2"/>
      <c r="E19160" s="2"/>
    </row>
    <row r="19161" spans="2:5" x14ac:dyDescent="0.35">
      <c r="B19161" s="42"/>
      <c r="C19161" s="2"/>
      <c r="E19161" s="2"/>
    </row>
    <row r="19162" spans="2:5" x14ac:dyDescent="0.35">
      <c r="B19162" s="42"/>
      <c r="C19162" s="2"/>
      <c r="E19162" s="2"/>
    </row>
    <row r="19163" spans="2:5" x14ac:dyDescent="0.35">
      <c r="B19163" s="42"/>
      <c r="C19163" s="2"/>
      <c r="E19163" s="2"/>
    </row>
    <row r="19164" spans="2:5" x14ac:dyDescent="0.35">
      <c r="B19164" s="42"/>
      <c r="C19164" s="2"/>
      <c r="E19164" s="2"/>
    </row>
    <row r="19165" spans="2:5" x14ac:dyDescent="0.35">
      <c r="B19165" s="42"/>
      <c r="C19165" s="2"/>
      <c r="E19165" s="2"/>
    </row>
    <row r="19166" spans="2:5" x14ac:dyDescent="0.35">
      <c r="B19166" s="42"/>
      <c r="C19166" s="2"/>
      <c r="E19166" s="2"/>
    </row>
    <row r="19167" spans="2:5" x14ac:dyDescent="0.35">
      <c r="B19167" s="42"/>
      <c r="C19167" s="2"/>
      <c r="E19167" s="2"/>
    </row>
    <row r="19168" spans="2:5" x14ac:dyDescent="0.35">
      <c r="B19168" s="42"/>
      <c r="C19168" s="2"/>
      <c r="E19168" s="2"/>
    </row>
    <row r="19169" spans="2:5" x14ac:dyDescent="0.35">
      <c r="B19169" s="42"/>
      <c r="C19169" s="2"/>
      <c r="E19169" s="2"/>
    </row>
    <row r="19170" spans="2:5" x14ac:dyDescent="0.35">
      <c r="B19170" s="42"/>
      <c r="C19170" s="2"/>
      <c r="E19170" s="2"/>
    </row>
    <row r="19171" spans="2:5" x14ac:dyDescent="0.35">
      <c r="B19171" s="42"/>
      <c r="C19171" s="2"/>
      <c r="E19171" s="2"/>
    </row>
    <row r="19172" spans="2:5" x14ac:dyDescent="0.35">
      <c r="B19172" s="42"/>
      <c r="C19172" s="2"/>
      <c r="E19172" s="2"/>
    </row>
    <row r="19173" spans="2:5" x14ac:dyDescent="0.35">
      <c r="B19173" s="42"/>
      <c r="C19173" s="2"/>
      <c r="E19173" s="2"/>
    </row>
    <row r="19174" spans="2:5" x14ac:dyDescent="0.35">
      <c r="B19174" s="42"/>
      <c r="C19174" s="2"/>
      <c r="E19174" s="2"/>
    </row>
    <row r="19175" spans="2:5" x14ac:dyDescent="0.35">
      <c r="B19175" s="42"/>
      <c r="C19175" s="2"/>
      <c r="E19175" s="2"/>
    </row>
    <row r="19176" spans="2:5" x14ac:dyDescent="0.35">
      <c r="B19176" s="42"/>
      <c r="C19176" s="2"/>
      <c r="E19176" s="2"/>
    </row>
    <row r="19177" spans="2:5" x14ac:dyDescent="0.35">
      <c r="B19177" s="42"/>
      <c r="C19177" s="2"/>
      <c r="E19177" s="2"/>
    </row>
    <row r="19178" spans="2:5" x14ac:dyDescent="0.35">
      <c r="B19178" s="42"/>
      <c r="C19178" s="2"/>
      <c r="E19178" s="2"/>
    </row>
    <row r="19179" spans="2:5" x14ac:dyDescent="0.35">
      <c r="B19179" s="42"/>
      <c r="C19179" s="2"/>
      <c r="E19179" s="2"/>
    </row>
    <row r="19180" spans="2:5" x14ac:dyDescent="0.35">
      <c r="B19180" s="42"/>
      <c r="C19180" s="2"/>
      <c r="E19180" s="2"/>
    </row>
    <row r="19181" spans="2:5" x14ac:dyDescent="0.35">
      <c r="B19181" s="42"/>
      <c r="C19181" s="2"/>
      <c r="E19181" s="2"/>
    </row>
    <row r="19182" spans="2:5" x14ac:dyDescent="0.35">
      <c r="B19182" s="42"/>
      <c r="C19182" s="2"/>
      <c r="E19182" s="2"/>
    </row>
    <row r="19183" spans="2:5" x14ac:dyDescent="0.35">
      <c r="B19183" s="42"/>
      <c r="C19183" s="2"/>
      <c r="E19183" s="2"/>
    </row>
    <row r="19184" spans="2:5" x14ac:dyDescent="0.35">
      <c r="B19184" s="42"/>
      <c r="C19184" s="2"/>
      <c r="E19184" s="2"/>
    </row>
    <row r="19185" spans="2:5" x14ac:dyDescent="0.35">
      <c r="B19185" s="42"/>
      <c r="C19185" s="2"/>
      <c r="E19185" s="2"/>
    </row>
    <row r="19186" spans="2:5" x14ac:dyDescent="0.35">
      <c r="B19186" s="42"/>
      <c r="C19186" s="2"/>
      <c r="E19186" s="2"/>
    </row>
    <row r="19187" spans="2:5" x14ac:dyDescent="0.35">
      <c r="B19187" s="42"/>
      <c r="C19187" s="2"/>
      <c r="E19187" s="2"/>
    </row>
    <row r="19188" spans="2:5" x14ac:dyDescent="0.35">
      <c r="B19188" s="42"/>
      <c r="C19188" s="2"/>
      <c r="E19188" s="2"/>
    </row>
    <row r="19189" spans="2:5" x14ac:dyDescent="0.35">
      <c r="B19189" s="42"/>
      <c r="C19189" s="2"/>
      <c r="E19189" s="2"/>
    </row>
    <row r="19190" spans="2:5" x14ac:dyDescent="0.35">
      <c r="B19190" s="42"/>
      <c r="C19190" s="2"/>
      <c r="E19190" s="2"/>
    </row>
    <row r="19191" spans="2:5" x14ac:dyDescent="0.35">
      <c r="B19191" s="42"/>
      <c r="C19191" s="2"/>
      <c r="E19191" s="2"/>
    </row>
    <row r="19192" spans="2:5" x14ac:dyDescent="0.35">
      <c r="B19192" s="42"/>
      <c r="C19192" s="2"/>
      <c r="E19192" s="2"/>
    </row>
    <row r="19193" spans="2:5" x14ac:dyDescent="0.35">
      <c r="B19193" s="42"/>
      <c r="C19193" s="2"/>
      <c r="E19193" s="2"/>
    </row>
    <row r="19194" spans="2:5" x14ac:dyDescent="0.35">
      <c r="B19194" s="42"/>
      <c r="C19194" s="2"/>
      <c r="E19194" s="2"/>
    </row>
    <row r="19195" spans="2:5" x14ac:dyDescent="0.35">
      <c r="B19195" s="42"/>
      <c r="C19195" s="2"/>
      <c r="E19195" s="2"/>
    </row>
    <row r="19196" spans="2:5" x14ac:dyDescent="0.35">
      <c r="B19196" s="42"/>
      <c r="C19196" s="2"/>
      <c r="E19196" s="2"/>
    </row>
    <row r="19197" spans="2:5" x14ac:dyDescent="0.35">
      <c r="B19197" s="42"/>
      <c r="C19197" s="2"/>
      <c r="E19197" s="2"/>
    </row>
    <row r="19198" spans="2:5" x14ac:dyDescent="0.35">
      <c r="B19198" s="42"/>
      <c r="C19198" s="2"/>
      <c r="E19198" s="2"/>
    </row>
    <row r="19199" spans="2:5" x14ac:dyDescent="0.35">
      <c r="B19199" s="42"/>
      <c r="C19199" s="2"/>
      <c r="E19199" s="2"/>
    </row>
    <row r="19200" spans="2:5" x14ac:dyDescent="0.35">
      <c r="B19200" s="42"/>
      <c r="C19200" s="2"/>
      <c r="E19200" s="2"/>
    </row>
    <row r="19201" spans="2:5" x14ac:dyDescent="0.35">
      <c r="B19201" s="42"/>
      <c r="C19201" s="2"/>
      <c r="E19201" s="2"/>
    </row>
    <row r="19202" spans="2:5" x14ac:dyDescent="0.35">
      <c r="B19202" s="42"/>
      <c r="C19202" s="2"/>
      <c r="E19202" s="2"/>
    </row>
    <row r="19203" spans="2:5" x14ac:dyDescent="0.35">
      <c r="B19203" s="42"/>
      <c r="C19203" s="2"/>
      <c r="E19203" s="2"/>
    </row>
    <row r="19204" spans="2:5" x14ac:dyDescent="0.35">
      <c r="B19204" s="42"/>
      <c r="C19204" s="2"/>
      <c r="E19204" s="2"/>
    </row>
    <row r="19205" spans="2:5" x14ac:dyDescent="0.35">
      <c r="B19205" s="42"/>
      <c r="C19205" s="2"/>
      <c r="E19205" s="2"/>
    </row>
    <row r="19206" spans="2:5" x14ac:dyDescent="0.35">
      <c r="B19206" s="42"/>
      <c r="C19206" s="2"/>
      <c r="E19206" s="2"/>
    </row>
    <row r="19207" spans="2:5" x14ac:dyDescent="0.35">
      <c r="B19207" s="42"/>
      <c r="C19207" s="2"/>
      <c r="E19207" s="2"/>
    </row>
    <row r="19208" spans="2:5" x14ac:dyDescent="0.35">
      <c r="B19208" s="42"/>
      <c r="C19208" s="2"/>
      <c r="E19208" s="2"/>
    </row>
    <row r="19209" spans="2:5" x14ac:dyDescent="0.35">
      <c r="B19209" s="42"/>
      <c r="C19209" s="2"/>
      <c r="E19209" s="2"/>
    </row>
    <row r="19210" spans="2:5" x14ac:dyDescent="0.35">
      <c r="B19210" s="42"/>
      <c r="C19210" s="2"/>
      <c r="E19210" s="2"/>
    </row>
    <row r="19211" spans="2:5" x14ac:dyDescent="0.35">
      <c r="B19211" s="42"/>
      <c r="C19211" s="2"/>
      <c r="E19211" s="2"/>
    </row>
    <row r="19212" spans="2:5" x14ac:dyDescent="0.35">
      <c r="B19212" s="42"/>
      <c r="C19212" s="2"/>
      <c r="E19212" s="2"/>
    </row>
    <row r="19213" spans="2:5" x14ac:dyDescent="0.35">
      <c r="B19213" s="42"/>
      <c r="C19213" s="2"/>
      <c r="E19213" s="2"/>
    </row>
    <row r="19214" spans="2:5" x14ac:dyDescent="0.35">
      <c r="B19214" s="42"/>
      <c r="C19214" s="2"/>
      <c r="E19214" s="2"/>
    </row>
    <row r="19215" spans="2:5" x14ac:dyDescent="0.35">
      <c r="B19215" s="42"/>
      <c r="C19215" s="2"/>
      <c r="E19215" s="2"/>
    </row>
    <row r="19216" spans="2:5" x14ac:dyDescent="0.35">
      <c r="B19216" s="42"/>
      <c r="C19216" s="2"/>
      <c r="E19216" s="2"/>
    </row>
    <row r="19217" spans="2:5" x14ac:dyDescent="0.35">
      <c r="B19217" s="42"/>
      <c r="C19217" s="2"/>
      <c r="E19217" s="2"/>
    </row>
    <row r="19218" spans="2:5" x14ac:dyDescent="0.35">
      <c r="B19218" s="42"/>
      <c r="C19218" s="2"/>
      <c r="E19218" s="2"/>
    </row>
    <row r="19219" spans="2:5" x14ac:dyDescent="0.35">
      <c r="B19219" s="42"/>
      <c r="C19219" s="2"/>
      <c r="E19219" s="2"/>
    </row>
    <row r="19220" spans="2:5" x14ac:dyDescent="0.35">
      <c r="B19220" s="42"/>
      <c r="C19220" s="2"/>
      <c r="E19220" s="2"/>
    </row>
    <row r="19221" spans="2:5" x14ac:dyDescent="0.35">
      <c r="B19221" s="42"/>
      <c r="C19221" s="2"/>
      <c r="E19221" s="2"/>
    </row>
    <row r="19222" spans="2:5" x14ac:dyDescent="0.35">
      <c r="B19222" s="42"/>
      <c r="C19222" s="2"/>
      <c r="E19222" s="2"/>
    </row>
    <row r="19223" spans="2:5" x14ac:dyDescent="0.35">
      <c r="B19223" s="42"/>
      <c r="C19223" s="2"/>
      <c r="E19223" s="2"/>
    </row>
    <row r="19224" spans="2:5" x14ac:dyDescent="0.35">
      <c r="B19224" s="42"/>
      <c r="C19224" s="2"/>
      <c r="E19224" s="2"/>
    </row>
    <row r="19225" spans="2:5" x14ac:dyDescent="0.35">
      <c r="B19225" s="42"/>
      <c r="C19225" s="2"/>
      <c r="E19225" s="2"/>
    </row>
    <row r="19226" spans="2:5" x14ac:dyDescent="0.35">
      <c r="B19226" s="42"/>
      <c r="C19226" s="2"/>
      <c r="E19226" s="2"/>
    </row>
    <row r="19227" spans="2:5" x14ac:dyDescent="0.35">
      <c r="B19227" s="42"/>
      <c r="C19227" s="2"/>
      <c r="E19227" s="2"/>
    </row>
    <row r="19228" spans="2:5" x14ac:dyDescent="0.35">
      <c r="B19228" s="42"/>
      <c r="C19228" s="2"/>
      <c r="E19228" s="2"/>
    </row>
    <row r="19229" spans="2:5" x14ac:dyDescent="0.35">
      <c r="B19229" s="42"/>
      <c r="C19229" s="2"/>
      <c r="E19229" s="2"/>
    </row>
    <row r="19230" spans="2:5" x14ac:dyDescent="0.35">
      <c r="B19230" s="42"/>
      <c r="C19230" s="2"/>
      <c r="E19230" s="2"/>
    </row>
    <row r="19231" spans="2:5" x14ac:dyDescent="0.35">
      <c r="B19231" s="42"/>
      <c r="C19231" s="2"/>
      <c r="E19231" s="2"/>
    </row>
    <row r="19232" spans="2:5" x14ac:dyDescent="0.35">
      <c r="B19232" s="42"/>
      <c r="C19232" s="2"/>
      <c r="E19232" s="2"/>
    </row>
    <row r="19233" spans="2:5" x14ac:dyDescent="0.35">
      <c r="B19233" s="42"/>
      <c r="C19233" s="2"/>
      <c r="E19233" s="2"/>
    </row>
    <row r="19234" spans="2:5" x14ac:dyDescent="0.35">
      <c r="B19234" s="42"/>
      <c r="C19234" s="2"/>
      <c r="E19234" s="2"/>
    </row>
    <row r="19235" spans="2:5" x14ac:dyDescent="0.35">
      <c r="B19235" s="42"/>
      <c r="C19235" s="2"/>
      <c r="E19235" s="2"/>
    </row>
    <row r="19236" spans="2:5" x14ac:dyDescent="0.35">
      <c r="B19236" s="42"/>
      <c r="C19236" s="2"/>
      <c r="E19236" s="2"/>
    </row>
    <row r="19237" spans="2:5" x14ac:dyDescent="0.35">
      <c r="B19237" s="42"/>
      <c r="C19237" s="2"/>
      <c r="E19237" s="2"/>
    </row>
    <row r="19238" spans="2:5" x14ac:dyDescent="0.35">
      <c r="B19238" s="42"/>
      <c r="C19238" s="2"/>
      <c r="E19238" s="2"/>
    </row>
    <row r="19239" spans="2:5" x14ac:dyDescent="0.35">
      <c r="B19239" s="42"/>
      <c r="C19239" s="2"/>
      <c r="E19239" s="2"/>
    </row>
    <row r="19240" spans="2:5" x14ac:dyDescent="0.35">
      <c r="B19240" s="42"/>
      <c r="C19240" s="2"/>
      <c r="E19240" s="2"/>
    </row>
    <row r="19241" spans="2:5" x14ac:dyDescent="0.35">
      <c r="B19241" s="42"/>
      <c r="C19241" s="2"/>
      <c r="E19241" s="2"/>
    </row>
    <row r="19242" spans="2:5" x14ac:dyDescent="0.35">
      <c r="B19242" s="42"/>
      <c r="C19242" s="2"/>
      <c r="E19242" s="2"/>
    </row>
    <row r="19243" spans="2:5" x14ac:dyDescent="0.35">
      <c r="B19243" s="42"/>
      <c r="C19243" s="2"/>
      <c r="E19243" s="2"/>
    </row>
    <row r="19244" spans="2:5" x14ac:dyDescent="0.35">
      <c r="B19244" s="42"/>
      <c r="C19244" s="2"/>
      <c r="E19244" s="2"/>
    </row>
    <row r="19245" spans="2:5" x14ac:dyDescent="0.35">
      <c r="B19245" s="42"/>
      <c r="C19245" s="2"/>
      <c r="E19245" s="2"/>
    </row>
    <row r="19246" spans="2:5" x14ac:dyDescent="0.35">
      <c r="B19246" s="42"/>
      <c r="C19246" s="2"/>
      <c r="E19246" s="2"/>
    </row>
    <row r="19247" spans="2:5" x14ac:dyDescent="0.35">
      <c r="B19247" s="42"/>
      <c r="C19247" s="2"/>
      <c r="E19247" s="2"/>
    </row>
    <row r="19248" spans="2:5" x14ac:dyDescent="0.35">
      <c r="B19248" s="42"/>
      <c r="C19248" s="2"/>
      <c r="E19248" s="2"/>
    </row>
    <row r="19249" spans="2:5" x14ac:dyDescent="0.35">
      <c r="B19249" s="42"/>
      <c r="C19249" s="2"/>
      <c r="E19249" s="2"/>
    </row>
    <row r="19250" spans="2:5" x14ac:dyDescent="0.35">
      <c r="B19250" s="42"/>
      <c r="C19250" s="2"/>
      <c r="E19250" s="2"/>
    </row>
    <row r="19251" spans="2:5" x14ac:dyDescent="0.35">
      <c r="B19251" s="42"/>
      <c r="C19251" s="2"/>
      <c r="E19251" s="2"/>
    </row>
    <row r="19252" spans="2:5" x14ac:dyDescent="0.35">
      <c r="B19252" s="42"/>
      <c r="C19252" s="2"/>
      <c r="E19252" s="2"/>
    </row>
    <row r="19253" spans="2:5" x14ac:dyDescent="0.35">
      <c r="B19253" s="42"/>
      <c r="C19253" s="2"/>
      <c r="E19253" s="2"/>
    </row>
    <row r="19254" spans="2:5" x14ac:dyDescent="0.35">
      <c r="B19254" s="42"/>
      <c r="C19254" s="2"/>
      <c r="E19254" s="2"/>
    </row>
    <row r="19255" spans="2:5" x14ac:dyDescent="0.35">
      <c r="B19255" s="42"/>
      <c r="C19255" s="2"/>
      <c r="E19255" s="2"/>
    </row>
    <row r="19256" spans="2:5" x14ac:dyDescent="0.35">
      <c r="B19256" s="42"/>
      <c r="C19256" s="2"/>
      <c r="E19256" s="2"/>
    </row>
    <row r="19257" spans="2:5" x14ac:dyDescent="0.35">
      <c r="B19257" s="42"/>
      <c r="C19257" s="2"/>
      <c r="E19257" s="2"/>
    </row>
    <row r="19258" spans="2:5" x14ac:dyDescent="0.35">
      <c r="B19258" s="42"/>
      <c r="C19258" s="2"/>
      <c r="E19258" s="2"/>
    </row>
    <row r="19259" spans="2:5" x14ac:dyDescent="0.35">
      <c r="B19259" s="42"/>
      <c r="C19259" s="2"/>
      <c r="E19259" s="2"/>
    </row>
    <row r="19260" spans="2:5" x14ac:dyDescent="0.35">
      <c r="B19260" s="42"/>
      <c r="C19260" s="2"/>
      <c r="E19260" s="2"/>
    </row>
    <row r="19261" spans="2:5" x14ac:dyDescent="0.35">
      <c r="B19261" s="42"/>
      <c r="C19261" s="2"/>
      <c r="E19261" s="2"/>
    </row>
    <row r="19262" spans="2:5" x14ac:dyDescent="0.35">
      <c r="B19262" s="42"/>
      <c r="C19262" s="2"/>
      <c r="E19262" s="2"/>
    </row>
    <row r="19263" spans="2:5" x14ac:dyDescent="0.35">
      <c r="B19263" s="42"/>
      <c r="C19263" s="2"/>
      <c r="E19263" s="2"/>
    </row>
    <row r="19264" spans="2:5" x14ac:dyDescent="0.35">
      <c r="B19264" s="42"/>
      <c r="C19264" s="2"/>
      <c r="E19264" s="2"/>
    </row>
    <row r="19265" spans="2:5" x14ac:dyDescent="0.35">
      <c r="B19265" s="42"/>
      <c r="C19265" s="2"/>
      <c r="E19265" s="2"/>
    </row>
    <row r="19266" spans="2:5" x14ac:dyDescent="0.35">
      <c r="B19266" s="42"/>
      <c r="C19266" s="2"/>
      <c r="E19266" s="2"/>
    </row>
    <row r="19267" spans="2:5" x14ac:dyDescent="0.35">
      <c r="B19267" s="42"/>
      <c r="C19267" s="2"/>
      <c r="E19267" s="2"/>
    </row>
    <row r="19268" spans="2:5" x14ac:dyDescent="0.35">
      <c r="B19268" s="42"/>
      <c r="C19268" s="2"/>
      <c r="E19268" s="2"/>
    </row>
    <row r="19269" spans="2:5" x14ac:dyDescent="0.35">
      <c r="B19269" s="42"/>
      <c r="C19269" s="2"/>
      <c r="E19269" s="2"/>
    </row>
    <row r="19270" spans="2:5" x14ac:dyDescent="0.35">
      <c r="B19270" s="42"/>
      <c r="C19270" s="2"/>
      <c r="E19270" s="2"/>
    </row>
    <row r="19271" spans="2:5" x14ac:dyDescent="0.35">
      <c r="B19271" s="42"/>
      <c r="C19271" s="2"/>
      <c r="E19271" s="2"/>
    </row>
    <row r="19272" spans="2:5" x14ac:dyDescent="0.35">
      <c r="B19272" s="42"/>
      <c r="C19272" s="2"/>
      <c r="E19272" s="2"/>
    </row>
    <row r="19273" spans="2:5" x14ac:dyDescent="0.35">
      <c r="B19273" s="42"/>
      <c r="C19273" s="2"/>
      <c r="E19273" s="2"/>
    </row>
    <row r="19274" spans="2:5" x14ac:dyDescent="0.35">
      <c r="B19274" s="42"/>
      <c r="C19274" s="2"/>
      <c r="E19274" s="2"/>
    </row>
    <row r="19275" spans="2:5" x14ac:dyDescent="0.35">
      <c r="B19275" s="42"/>
      <c r="C19275" s="2"/>
      <c r="E19275" s="2"/>
    </row>
    <row r="19276" spans="2:5" x14ac:dyDescent="0.35">
      <c r="B19276" s="42"/>
      <c r="C19276" s="2"/>
      <c r="E19276" s="2"/>
    </row>
    <row r="19277" spans="2:5" x14ac:dyDescent="0.35">
      <c r="B19277" s="42"/>
      <c r="C19277" s="2"/>
      <c r="E19277" s="2"/>
    </row>
    <row r="19278" spans="2:5" x14ac:dyDescent="0.35">
      <c r="B19278" s="42"/>
      <c r="C19278" s="2"/>
      <c r="E19278" s="2"/>
    </row>
    <row r="19279" spans="2:5" x14ac:dyDescent="0.35">
      <c r="B19279" s="42"/>
      <c r="C19279" s="2"/>
      <c r="E19279" s="2"/>
    </row>
    <row r="19280" spans="2:5" x14ac:dyDescent="0.35">
      <c r="B19280" s="42"/>
      <c r="C19280" s="2"/>
      <c r="E19280" s="2"/>
    </row>
    <row r="19281" spans="2:5" x14ac:dyDescent="0.35">
      <c r="B19281" s="42"/>
      <c r="C19281" s="2"/>
      <c r="E19281" s="2"/>
    </row>
    <row r="19282" spans="2:5" x14ac:dyDescent="0.35">
      <c r="B19282" s="42"/>
      <c r="C19282" s="2"/>
      <c r="E19282" s="2"/>
    </row>
    <row r="19283" spans="2:5" x14ac:dyDescent="0.35">
      <c r="B19283" s="42"/>
      <c r="C19283" s="2"/>
      <c r="E19283" s="2"/>
    </row>
    <row r="19284" spans="2:5" x14ac:dyDescent="0.35">
      <c r="B19284" s="42"/>
      <c r="C19284" s="2"/>
      <c r="E19284" s="2"/>
    </row>
    <row r="19285" spans="2:5" x14ac:dyDescent="0.35">
      <c r="B19285" s="42"/>
      <c r="C19285" s="2"/>
      <c r="E19285" s="2"/>
    </row>
    <row r="19286" spans="2:5" x14ac:dyDescent="0.35">
      <c r="B19286" s="42"/>
      <c r="C19286" s="2"/>
      <c r="E19286" s="2"/>
    </row>
    <row r="19287" spans="2:5" x14ac:dyDescent="0.35">
      <c r="B19287" s="42"/>
      <c r="C19287" s="2"/>
      <c r="E19287" s="2"/>
    </row>
    <row r="19288" spans="2:5" x14ac:dyDescent="0.35">
      <c r="B19288" s="42"/>
      <c r="C19288" s="2"/>
      <c r="E19288" s="2"/>
    </row>
    <row r="19289" spans="2:5" x14ac:dyDescent="0.35">
      <c r="B19289" s="42"/>
      <c r="C19289" s="2"/>
      <c r="E19289" s="2"/>
    </row>
    <row r="19290" spans="2:5" x14ac:dyDescent="0.35">
      <c r="B19290" s="42"/>
      <c r="C19290" s="2"/>
      <c r="E19290" s="2"/>
    </row>
    <row r="19291" spans="2:5" x14ac:dyDescent="0.35">
      <c r="B19291" s="42"/>
      <c r="C19291" s="2"/>
      <c r="E19291" s="2"/>
    </row>
    <row r="19292" spans="2:5" x14ac:dyDescent="0.35">
      <c r="B19292" s="42"/>
      <c r="C19292" s="2"/>
      <c r="E19292" s="2"/>
    </row>
    <row r="19293" spans="2:5" x14ac:dyDescent="0.35">
      <c r="B19293" s="42"/>
      <c r="C19293" s="2"/>
      <c r="E19293" s="2"/>
    </row>
    <row r="19294" spans="2:5" x14ac:dyDescent="0.35">
      <c r="B19294" s="42"/>
      <c r="C19294" s="2"/>
      <c r="E19294" s="2"/>
    </row>
    <row r="19295" spans="2:5" x14ac:dyDescent="0.35">
      <c r="B19295" s="42"/>
      <c r="C19295" s="2"/>
      <c r="E19295" s="2"/>
    </row>
    <row r="19296" spans="2:5" x14ac:dyDescent="0.35">
      <c r="B19296" s="42"/>
      <c r="C19296" s="2"/>
      <c r="E19296" s="2"/>
    </row>
    <row r="19297" spans="2:5" x14ac:dyDescent="0.35">
      <c r="B19297" s="42"/>
      <c r="C19297" s="2"/>
      <c r="E19297" s="2"/>
    </row>
    <row r="19298" spans="2:5" x14ac:dyDescent="0.35">
      <c r="B19298" s="42"/>
      <c r="C19298" s="2"/>
      <c r="E19298" s="2"/>
    </row>
    <row r="19299" spans="2:5" x14ac:dyDescent="0.35">
      <c r="B19299" s="42"/>
      <c r="C19299" s="2"/>
      <c r="E19299" s="2"/>
    </row>
    <row r="19300" spans="2:5" x14ac:dyDescent="0.35">
      <c r="B19300" s="42"/>
      <c r="C19300" s="2"/>
      <c r="E19300" s="2"/>
    </row>
    <row r="19301" spans="2:5" x14ac:dyDescent="0.35">
      <c r="B19301" s="42"/>
      <c r="C19301" s="2"/>
      <c r="E19301" s="2"/>
    </row>
    <row r="19302" spans="2:5" x14ac:dyDescent="0.35">
      <c r="B19302" s="42"/>
      <c r="C19302" s="2"/>
      <c r="E19302" s="2"/>
    </row>
    <row r="19303" spans="2:5" x14ac:dyDescent="0.35">
      <c r="B19303" s="42"/>
      <c r="C19303" s="2"/>
      <c r="E19303" s="2"/>
    </row>
    <row r="19304" spans="2:5" x14ac:dyDescent="0.35">
      <c r="B19304" s="42"/>
      <c r="C19304" s="2"/>
      <c r="E19304" s="2"/>
    </row>
    <row r="19305" spans="2:5" x14ac:dyDescent="0.35">
      <c r="B19305" s="42"/>
      <c r="C19305" s="2"/>
      <c r="E19305" s="2"/>
    </row>
    <row r="19306" spans="2:5" x14ac:dyDescent="0.35">
      <c r="B19306" s="42"/>
      <c r="C19306" s="2"/>
      <c r="E19306" s="2"/>
    </row>
    <row r="19307" spans="2:5" x14ac:dyDescent="0.35">
      <c r="B19307" s="42"/>
      <c r="C19307" s="2"/>
      <c r="E19307" s="2"/>
    </row>
    <row r="19308" spans="2:5" x14ac:dyDescent="0.35">
      <c r="B19308" s="42"/>
      <c r="C19308" s="2"/>
      <c r="E19308" s="2"/>
    </row>
    <row r="19309" spans="2:5" x14ac:dyDescent="0.35">
      <c r="B19309" s="42"/>
      <c r="C19309" s="2"/>
      <c r="E19309" s="2"/>
    </row>
    <row r="19310" spans="2:5" x14ac:dyDescent="0.35">
      <c r="B19310" s="42"/>
      <c r="C19310" s="2"/>
      <c r="E19310" s="2"/>
    </row>
    <row r="19311" spans="2:5" x14ac:dyDescent="0.35">
      <c r="B19311" s="42"/>
      <c r="C19311" s="2"/>
      <c r="E19311" s="2"/>
    </row>
    <row r="19312" spans="2:5" x14ac:dyDescent="0.35">
      <c r="B19312" s="42"/>
      <c r="C19312" s="2"/>
      <c r="E19312" s="2"/>
    </row>
    <row r="19313" spans="2:5" x14ac:dyDescent="0.35">
      <c r="B19313" s="42"/>
      <c r="C19313" s="2"/>
      <c r="E19313" s="2"/>
    </row>
    <row r="19314" spans="2:5" x14ac:dyDescent="0.35">
      <c r="B19314" s="42"/>
      <c r="C19314" s="2"/>
      <c r="E19314" s="2"/>
    </row>
    <row r="19315" spans="2:5" x14ac:dyDescent="0.35">
      <c r="B19315" s="42"/>
      <c r="C19315" s="2"/>
      <c r="E19315" s="2"/>
    </row>
    <row r="19316" spans="2:5" x14ac:dyDescent="0.35">
      <c r="B19316" s="42"/>
      <c r="C19316" s="2"/>
      <c r="E19316" s="2"/>
    </row>
    <row r="19317" spans="2:5" x14ac:dyDescent="0.35">
      <c r="B19317" s="42"/>
      <c r="C19317" s="2"/>
      <c r="E19317" s="2"/>
    </row>
    <row r="19318" spans="2:5" x14ac:dyDescent="0.35">
      <c r="B19318" s="42"/>
      <c r="C19318" s="2"/>
      <c r="E19318" s="2"/>
    </row>
    <row r="19319" spans="2:5" x14ac:dyDescent="0.35">
      <c r="B19319" s="42"/>
      <c r="C19319" s="2"/>
      <c r="E19319" s="2"/>
    </row>
    <row r="19320" spans="2:5" x14ac:dyDescent="0.35">
      <c r="B19320" s="42"/>
      <c r="C19320" s="2"/>
      <c r="E19320" s="2"/>
    </row>
    <row r="19321" spans="2:5" x14ac:dyDescent="0.35">
      <c r="B19321" s="42"/>
      <c r="C19321" s="2"/>
      <c r="E19321" s="2"/>
    </row>
    <row r="19322" spans="2:5" x14ac:dyDescent="0.35">
      <c r="B19322" s="42"/>
      <c r="C19322" s="2"/>
      <c r="E19322" s="2"/>
    </row>
    <row r="19323" spans="2:5" x14ac:dyDescent="0.35">
      <c r="B19323" s="42"/>
      <c r="C19323" s="2"/>
      <c r="E19323" s="2"/>
    </row>
    <row r="19324" spans="2:5" x14ac:dyDescent="0.35">
      <c r="B19324" s="42"/>
      <c r="C19324" s="2"/>
      <c r="E19324" s="2"/>
    </row>
    <row r="19325" spans="2:5" x14ac:dyDescent="0.35">
      <c r="B19325" s="42"/>
      <c r="C19325" s="2"/>
      <c r="E19325" s="2"/>
    </row>
    <row r="19326" spans="2:5" x14ac:dyDescent="0.35">
      <c r="B19326" s="42"/>
      <c r="C19326" s="2"/>
      <c r="E19326" s="2"/>
    </row>
    <row r="19327" spans="2:5" x14ac:dyDescent="0.35">
      <c r="B19327" s="42"/>
      <c r="C19327" s="2"/>
      <c r="E19327" s="2"/>
    </row>
    <row r="19328" spans="2:5" x14ac:dyDescent="0.35">
      <c r="B19328" s="42"/>
      <c r="C19328" s="2"/>
      <c r="E19328" s="2"/>
    </row>
    <row r="19329" spans="2:5" x14ac:dyDescent="0.35">
      <c r="B19329" s="42"/>
      <c r="C19329" s="2"/>
      <c r="E19329" s="2"/>
    </row>
    <row r="19330" spans="2:5" x14ac:dyDescent="0.35">
      <c r="B19330" s="42"/>
      <c r="C19330" s="2"/>
      <c r="E19330" s="2"/>
    </row>
    <row r="19331" spans="2:5" x14ac:dyDescent="0.35">
      <c r="B19331" s="42"/>
      <c r="C19331" s="2"/>
      <c r="E19331" s="2"/>
    </row>
    <row r="19332" spans="2:5" x14ac:dyDescent="0.35">
      <c r="B19332" s="42"/>
      <c r="C19332" s="2"/>
      <c r="E19332" s="2"/>
    </row>
    <row r="19333" spans="2:5" x14ac:dyDescent="0.35">
      <c r="B19333" s="42"/>
      <c r="C19333" s="2"/>
      <c r="E19333" s="2"/>
    </row>
    <row r="19334" spans="2:5" x14ac:dyDescent="0.35">
      <c r="B19334" s="42"/>
      <c r="C19334" s="2"/>
      <c r="E19334" s="2"/>
    </row>
    <row r="19335" spans="2:5" x14ac:dyDescent="0.35">
      <c r="B19335" s="42"/>
      <c r="C19335" s="2"/>
      <c r="E19335" s="2"/>
    </row>
    <row r="19336" spans="2:5" x14ac:dyDescent="0.35">
      <c r="B19336" s="42"/>
      <c r="C19336" s="2"/>
      <c r="E19336" s="2"/>
    </row>
    <row r="19337" spans="2:5" x14ac:dyDescent="0.35">
      <c r="B19337" s="42"/>
      <c r="C19337" s="2"/>
      <c r="E19337" s="2"/>
    </row>
    <row r="19338" spans="2:5" x14ac:dyDescent="0.35">
      <c r="B19338" s="42"/>
      <c r="C19338" s="2"/>
      <c r="E19338" s="2"/>
    </row>
    <row r="19339" spans="2:5" x14ac:dyDescent="0.35">
      <c r="B19339" s="42"/>
      <c r="C19339" s="2"/>
      <c r="E19339" s="2"/>
    </row>
    <row r="19340" spans="2:5" x14ac:dyDescent="0.35">
      <c r="B19340" s="42"/>
      <c r="C19340" s="2"/>
      <c r="E19340" s="2"/>
    </row>
    <row r="19341" spans="2:5" x14ac:dyDescent="0.35">
      <c r="B19341" s="42"/>
      <c r="C19341" s="2"/>
      <c r="E19341" s="2"/>
    </row>
    <row r="19342" spans="2:5" x14ac:dyDescent="0.35">
      <c r="B19342" s="42"/>
      <c r="C19342" s="2"/>
      <c r="E19342" s="2"/>
    </row>
    <row r="19343" spans="2:5" x14ac:dyDescent="0.35">
      <c r="B19343" s="42"/>
      <c r="C19343" s="2"/>
      <c r="E19343" s="2"/>
    </row>
    <row r="19344" spans="2:5" x14ac:dyDescent="0.35">
      <c r="B19344" s="42"/>
      <c r="C19344" s="2"/>
      <c r="E19344" s="2"/>
    </row>
    <row r="19345" spans="2:5" x14ac:dyDescent="0.35">
      <c r="B19345" s="42"/>
      <c r="C19345" s="2"/>
      <c r="E19345" s="2"/>
    </row>
    <row r="19346" spans="2:5" x14ac:dyDescent="0.35">
      <c r="B19346" s="42"/>
      <c r="C19346" s="2"/>
      <c r="E19346" s="2"/>
    </row>
    <row r="19347" spans="2:5" x14ac:dyDescent="0.35">
      <c r="B19347" s="42"/>
      <c r="C19347" s="2"/>
      <c r="E19347" s="2"/>
    </row>
    <row r="19348" spans="2:5" x14ac:dyDescent="0.35">
      <c r="B19348" s="42"/>
      <c r="C19348" s="2"/>
      <c r="E19348" s="2"/>
    </row>
    <row r="19349" spans="2:5" x14ac:dyDescent="0.35">
      <c r="B19349" s="42"/>
      <c r="C19349" s="2"/>
      <c r="E19349" s="2"/>
    </row>
    <row r="19350" spans="2:5" x14ac:dyDescent="0.35">
      <c r="B19350" s="42"/>
      <c r="C19350" s="2"/>
      <c r="E19350" s="2"/>
    </row>
    <row r="19351" spans="2:5" x14ac:dyDescent="0.35">
      <c r="B19351" s="42"/>
      <c r="C19351" s="2"/>
      <c r="E19351" s="2"/>
    </row>
    <row r="19352" spans="2:5" x14ac:dyDescent="0.35">
      <c r="B19352" s="42"/>
      <c r="C19352" s="2"/>
      <c r="E19352" s="2"/>
    </row>
    <row r="19353" spans="2:5" x14ac:dyDescent="0.35">
      <c r="B19353" s="42"/>
      <c r="C19353" s="2"/>
      <c r="E19353" s="2"/>
    </row>
    <row r="19354" spans="2:5" x14ac:dyDescent="0.35">
      <c r="B19354" s="42"/>
      <c r="C19354" s="2"/>
      <c r="E19354" s="2"/>
    </row>
    <row r="19355" spans="2:5" x14ac:dyDescent="0.35">
      <c r="B19355" s="42"/>
      <c r="C19355" s="2"/>
      <c r="E19355" s="2"/>
    </row>
    <row r="19356" spans="2:5" x14ac:dyDescent="0.35">
      <c r="B19356" s="42"/>
      <c r="C19356" s="2"/>
      <c r="E19356" s="2"/>
    </row>
    <row r="19357" spans="2:5" x14ac:dyDescent="0.35">
      <c r="B19357" s="42"/>
      <c r="C19357" s="2"/>
      <c r="E19357" s="2"/>
    </row>
    <row r="19358" spans="2:5" x14ac:dyDescent="0.35">
      <c r="B19358" s="42"/>
      <c r="C19358" s="2"/>
      <c r="E19358" s="2"/>
    </row>
    <row r="19359" spans="2:5" x14ac:dyDescent="0.35">
      <c r="B19359" s="42"/>
      <c r="C19359" s="2"/>
      <c r="E19359" s="2"/>
    </row>
    <row r="19360" spans="2:5" x14ac:dyDescent="0.35">
      <c r="B19360" s="42"/>
      <c r="C19360" s="2"/>
      <c r="E19360" s="2"/>
    </row>
    <row r="19361" spans="2:5" x14ac:dyDescent="0.35">
      <c r="B19361" s="42"/>
      <c r="C19361" s="2"/>
      <c r="E19361" s="2"/>
    </row>
    <row r="19362" spans="2:5" x14ac:dyDescent="0.35">
      <c r="B19362" s="42"/>
      <c r="C19362" s="2"/>
      <c r="E19362" s="2"/>
    </row>
    <row r="19363" spans="2:5" x14ac:dyDescent="0.35">
      <c r="B19363" s="42"/>
      <c r="C19363" s="2"/>
      <c r="E19363" s="2"/>
    </row>
    <row r="19364" spans="2:5" x14ac:dyDescent="0.35">
      <c r="B19364" s="42"/>
      <c r="C19364" s="2"/>
      <c r="E19364" s="2"/>
    </row>
    <row r="19365" spans="2:5" x14ac:dyDescent="0.35">
      <c r="B19365" s="42"/>
      <c r="C19365" s="2"/>
      <c r="E19365" s="2"/>
    </row>
    <row r="19366" spans="2:5" x14ac:dyDescent="0.35">
      <c r="B19366" s="42"/>
      <c r="C19366" s="2"/>
      <c r="E19366" s="2"/>
    </row>
    <row r="19367" spans="2:5" x14ac:dyDescent="0.35">
      <c r="B19367" s="42"/>
      <c r="C19367" s="2"/>
      <c r="E19367" s="2"/>
    </row>
    <row r="19368" spans="2:5" x14ac:dyDescent="0.35">
      <c r="B19368" s="42"/>
      <c r="C19368" s="2"/>
      <c r="E19368" s="2"/>
    </row>
    <row r="19369" spans="2:5" x14ac:dyDescent="0.35">
      <c r="B19369" s="42"/>
      <c r="C19369" s="2"/>
      <c r="E19369" s="2"/>
    </row>
    <row r="19370" spans="2:5" x14ac:dyDescent="0.35">
      <c r="B19370" s="42"/>
      <c r="C19370" s="2"/>
      <c r="E19370" s="2"/>
    </row>
    <row r="19371" spans="2:5" x14ac:dyDescent="0.35">
      <c r="B19371" s="42"/>
      <c r="C19371" s="2"/>
      <c r="E19371" s="2"/>
    </row>
    <row r="19372" spans="2:5" x14ac:dyDescent="0.35">
      <c r="B19372" s="42"/>
      <c r="C19372" s="2"/>
      <c r="E19372" s="2"/>
    </row>
    <row r="19373" spans="2:5" x14ac:dyDescent="0.35">
      <c r="B19373" s="42"/>
      <c r="C19373" s="2"/>
      <c r="E19373" s="2"/>
    </row>
    <row r="19374" spans="2:5" x14ac:dyDescent="0.35">
      <c r="B19374" s="42"/>
      <c r="C19374" s="2"/>
      <c r="E19374" s="2"/>
    </row>
    <row r="19375" spans="2:5" x14ac:dyDescent="0.35">
      <c r="B19375" s="42"/>
      <c r="C19375" s="2"/>
      <c r="E19375" s="2"/>
    </row>
    <row r="19376" spans="2:5" x14ac:dyDescent="0.35">
      <c r="B19376" s="42"/>
      <c r="C19376" s="2"/>
      <c r="E19376" s="2"/>
    </row>
    <row r="19377" spans="2:5" x14ac:dyDescent="0.35">
      <c r="B19377" s="42"/>
      <c r="C19377" s="2"/>
      <c r="E19377" s="2"/>
    </row>
    <row r="19378" spans="2:5" x14ac:dyDescent="0.35">
      <c r="B19378" s="42"/>
      <c r="C19378" s="2"/>
      <c r="E19378" s="2"/>
    </row>
    <row r="19379" spans="2:5" x14ac:dyDescent="0.35">
      <c r="B19379" s="42"/>
      <c r="C19379" s="2"/>
      <c r="E19379" s="2"/>
    </row>
    <row r="19380" spans="2:5" x14ac:dyDescent="0.35">
      <c r="B19380" s="42"/>
      <c r="C19380" s="2"/>
      <c r="E19380" s="2"/>
    </row>
    <row r="19381" spans="2:5" x14ac:dyDescent="0.35">
      <c r="B19381" s="42"/>
      <c r="C19381" s="2"/>
      <c r="E19381" s="2"/>
    </row>
    <row r="19382" spans="2:5" x14ac:dyDescent="0.35">
      <c r="B19382" s="42"/>
      <c r="C19382" s="2"/>
      <c r="E19382" s="2"/>
    </row>
    <row r="19383" spans="2:5" x14ac:dyDescent="0.35">
      <c r="B19383" s="42"/>
      <c r="C19383" s="2"/>
      <c r="E19383" s="2"/>
    </row>
    <row r="19384" spans="2:5" x14ac:dyDescent="0.35">
      <c r="B19384" s="42"/>
      <c r="C19384" s="2"/>
      <c r="E19384" s="2"/>
    </row>
    <row r="19385" spans="2:5" x14ac:dyDescent="0.35">
      <c r="B19385" s="42"/>
      <c r="C19385" s="2"/>
      <c r="E19385" s="2"/>
    </row>
    <row r="19386" spans="2:5" x14ac:dyDescent="0.35">
      <c r="B19386" s="42"/>
      <c r="C19386" s="2"/>
      <c r="E19386" s="2"/>
    </row>
    <row r="19387" spans="2:5" x14ac:dyDescent="0.35">
      <c r="B19387" s="42"/>
      <c r="C19387" s="2"/>
      <c r="E19387" s="2"/>
    </row>
    <row r="19388" spans="2:5" x14ac:dyDescent="0.35">
      <c r="B19388" s="42"/>
      <c r="C19388" s="2"/>
      <c r="E19388" s="2"/>
    </row>
    <row r="19389" spans="2:5" x14ac:dyDescent="0.35">
      <c r="B19389" s="42"/>
      <c r="C19389" s="2"/>
      <c r="E19389" s="2"/>
    </row>
    <row r="19390" spans="2:5" x14ac:dyDescent="0.35">
      <c r="B19390" s="42"/>
      <c r="C19390" s="2"/>
      <c r="E19390" s="2"/>
    </row>
    <row r="19391" spans="2:5" x14ac:dyDescent="0.35">
      <c r="B19391" s="42"/>
      <c r="C19391" s="2"/>
      <c r="E19391" s="2"/>
    </row>
    <row r="19392" spans="2:5" x14ac:dyDescent="0.35">
      <c r="B19392" s="42"/>
      <c r="C19392" s="2"/>
      <c r="E19392" s="2"/>
    </row>
    <row r="19393" spans="2:5" x14ac:dyDescent="0.35">
      <c r="B19393" s="42"/>
      <c r="C19393" s="2"/>
      <c r="E19393" s="2"/>
    </row>
    <row r="19394" spans="2:5" x14ac:dyDescent="0.35">
      <c r="B19394" s="42"/>
      <c r="C19394" s="2"/>
      <c r="E19394" s="2"/>
    </row>
    <row r="19395" spans="2:5" x14ac:dyDescent="0.35">
      <c r="B19395" s="42"/>
      <c r="C19395" s="2"/>
      <c r="E19395" s="2"/>
    </row>
    <row r="19396" spans="2:5" x14ac:dyDescent="0.35">
      <c r="B19396" s="42"/>
      <c r="C19396" s="2"/>
      <c r="E19396" s="2"/>
    </row>
    <row r="19397" spans="2:5" x14ac:dyDescent="0.35">
      <c r="B19397" s="42"/>
      <c r="C19397" s="2"/>
      <c r="E19397" s="2"/>
    </row>
    <row r="19398" spans="2:5" x14ac:dyDescent="0.35">
      <c r="B19398" s="42"/>
      <c r="C19398" s="2"/>
      <c r="E19398" s="2"/>
    </row>
    <row r="19399" spans="2:5" x14ac:dyDescent="0.35">
      <c r="B19399" s="42"/>
      <c r="C19399" s="2"/>
      <c r="E19399" s="2"/>
    </row>
    <row r="19400" spans="2:5" x14ac:dyDescent="0.35">
      <c r="B19400" s="42"/>
      <c r="C19400" s="2"/>
      <c r="E19400" s="2"/>
    </row>
    <row r="19401" spans="2:5" x14ac:dyDescent="0.35">
      <c r="B19401" s="42"/>
      <c r="C19401" s="2"/>
      <c r="E19401" s="2"/>
    </row>
    <row r="19402" spans="2:5" x14ac:dyDescent="0.35">
      <c r="B19402" s="42"/>
      <c r="C19402" s="2"/>
      <c r="E19402" s="2"/>
    </row>
    <row r="19403" spans="2:5" x14ac:dyDescent="0.35">
      <c r="B19403" s="42"/>
      <c r="C19403" s="2"/>
      <c r="E19403" s="2"/>
    </row>
    <row r="19404" spans="2:5" x14ac:dyDescent="0.35">
      <c r="B19404" s="42"/>
      <c r="C19404" s="2"/>
      <c r="E19404" s="2"/>
    </row>
    <row r="19405" spans="2:5" x14ac:dyDescent="0.35">
      <c r="B19405" s="42"/>
      <c r="C19405" s="2"/>
      <c r="E19405" s="2"/>
    </row>
    <row r="19406" spans="2:5" x14ac:dyDescent="0.35">
      <c r="B19406" s="42"/>
      <c r="C19406" s="2"/>
      <c r="E19406" s="2"/>
    </row>
    <row r="19407" spans="2:5" x14ac:dyDescent="0.35">
      <c r="B19407" s="42"/>
      <c r="C19407" s="2"/>
      <c r="E19407" s="2"/>
    </row>
    <row r="19408" spans="2:5" x14ac:dyDescent="0.35">
      <c r="B19408" s="42"/>
      <c r="C19408" s="2"/>
      <c r="E19408" s="2"/>
    </row>
    <row r="19409" spans="2:5" x14ac:dyDescent="0.35">
      <c r="B19409" s="42"/>
      <c r="C19409" s="2"/>
      <c r="E19409" s="2"/>
    </row>
    <row r="19410" spans="2:5" x14ac:dyDescent="0.35">
      <c r="B19410" s="42"/>
      <c r="C19410" s="2"/>
      <c r="E19410" s="2"/>
    </row>
    <row r="19411" spans="2:5" x14ac:dyDescent="0.35">
      <c r="B19411" s="42"/>
      <c r="C19411" s="2"/>
      <c r="E19411" s="2"/>
    </row>
    <row r="19412" spans="2:5" x14ac:dyDescent="0.35">
      <c r="B19412" s="42"/>
      <c r="C19412" s="2"/>
      <c r="E19412" s="2"/>
    </row>
    <row r="19413" spans="2:5" x14ac:dyDescent="0.35">
      <c r="B19413" s="42"/>
      <c r="C19413" s="2"/>
      <c r="E19413" s="2"/>
    </row>
    <row r="19414" spans="2:5" x14ac:dyDescent="0.35">
      <c r="B19414" s="42"/>
      <c r="C19414" s="2"/>
      <c r="E19414" s="2"/>
    </row>
    <row r="19415" spans="2:5" x14ac:dyDescent="0.35">
      <c r="B19415" s="42"/>
      <c r="C19415" s="2"/>
      <c r="E19415" s="2"/>
    </row>
    <row r="19416" spans="2:5" x14ac:dyDescent="0.35">
      <c r="B19416" s="42"/>
      <c r="C19416" s="2"/>
      <c r="E19416" s="2"/>
    </row>
    <row r="19417" spans="2:5" x14ac:dyDescent="0.35">
      <c r="B19417" s="42"/>
      <c r="C19417" s="2"/>
      <c r="E19417" s="2"/>
    </row>
    <row r="19418" spans="2:5" x14ac:dyDescent="0.35">
      <c r="B19418" s="42"/>
      <c r="C19418" s="2"/>
      <c r="E19418" s="2"/>
    </row>
    <row r="19419" spans="2:5" x14ac:dyDescent="0.35">
      <c r="B19419" s="42"/>
      <c r="C19419" s="2"/>
      <c r="E19419" s="2"/>
    </row>
    <row r="19420" spans="2:5" x14ac:dyDescent="0.35">
      <c r="B19420" s="42"/>
      <c r="C19420" s="2"/>
      <c r="E19420" s="2"/>
    </row>
    <row r="19421" spans="2:5" x14ac:dyDescent="0.35">
      <c r="B19421" s="42"/>
      <c r="C19421" s="2"/>
      <c r="E19421" s="2"/>
    </row>
    <row r="19422" spans="2:5" x14ac:dyDescent="0.35">
      <c r="B19422" s="42"/>
      <c r="C19422" s="2"/>
      <c r="E19422" s="2"/>
    </row>
    <row r="19423" spans="2:5" x14ac:dyDescent="0.35">
      <c r="B19423" s="42"/>
      <c r="C19423" s="2"/>
      <c r="E19423" s="2"/>
    </row>
    <row r="19424" spans="2:5" x14ac:dyDescent="0.35">
      <c r="B19424" s="42"/>
      <c r="C19424" s="2"/>
      <c r="E19424" s="2"/>
    </row>
    <row r="19425" spans="2:5" x14ac:dyDescent="0.35">
      <c r="B19425" s="42"/>
      <c r="C19425" s="2"/>
      <c r="E19425" s="2"/>
    </row>
    <row r="19426" spans="2:5" x14ac:dyDescent="0.35">
      <c r="B19426" s="42"/>
      <c r="C19426" s="2"/>
      <c r="E19426" s="2"/>
    </row>
    <row r="19427" spans="2:5" x14ac:dyDescent="0.35">
      <c r="B19427" s="42"/>
      <c r="C19427" s="2"/>
      <c r="E19427" s="2"/>
    </row>
    <row r="19428" spans="2:5" x14ac:dyDescent="0.35">
      <c r="B19428" s="42"/>
      <c r="C19428" s="2"/>
      <c r="E19428" s="2"/>
    </row>
    <row r="19429" spans="2:5" x14ac:dyDescent="0.35">
      <c r="B19429" s="42"/>
      <c r="C19429" s="2"/>
      <c r="E19429" s="2"/>
    </row>
    <row r="19430" spans="2:5" x14ac:dyDescent="0.35">
      <c r="B19430" s="42"/>
      <c r="C19430" s="2"/>
      <c r="E19430" s="2"/>
    </row>
    <row r="19431" spans="2:5" x14ac:dyDescent="0.35">
      <c r="B19431" s="42"/>
      <c r="C19431" s="2"/>
      <c r="E19431" s="2"/>
    </row>
    <row r="19432" spans="2:5" x14ac:dyDescent="0.35">
      <c r="B19432" s="42"/>
      <c r="C19432" s="2"/>
      <c r="E19432" s="2"/>
    </row>
    <row r="19433" spans="2:5" x14ac:dyDescent="0.35">
      <c r="B19433" s="42"/>
      <c r="C19433" s="2"/>
      <c r="E19433" s="2"/>
    </row>
    <row r="19434" spans="2:5" x14ac:dyDescent="0.35">
      <c r="B19434" s="42"/>
      <c r="C19434" s="2"/>
      <c r="E19434" s="2"/>
    </row>
    <row r="19435" spans="2:5" x14ac:dyDescent="0.35">
      <c r="B19435" s="42"/>
      <c r="C19435" s="2"/>
      <c r="E19435" s="2"/>
    </row>
    <row r="19436" spans="2:5" x14ac:dyDescent="0.35">
      <c r="B19436" s="42"/>
      <c r="C19436" s="2"/>
      <c r="E19436" s="2"/>
    </row>
    <row r="19437" spans="2:5" x14ac:dyDescent="0.35">
      <c r="B19437" s="42"/>
      <c r="C19437" s="2"/>
      <c r="E19437" s="2"/>
    </row>
    <row r="19438" spans="2:5" x14ac:dyDescent="0.35">
      <c r="B19438" s="42"/>
      <c r="C19438" s="2"/>
      <c r="E19438" s="2"/>
    </row>
    <row r="19439" spans="2:5" x14ac:dyDescent="0.35">
      <c r="B19439" s="42"/>
      <c r="C19439" s="2"/>
      <c r="E19439" s="2"/>
    </row>
    <row r="19440" spans="2:5" x14ac:dyDescent="0.35">
      <c r="B19440" s="42"/>
      <c r="C19440" s="2"/>
      <c r="E19440" s="2"/>
    </row>
    <row r="19441" spans="2:5" x14ac:dyDescent="0.35">
      <c r="B19441" s="42"/>
      <c r="C19441" s="2"/>
      <c r="E19441" s="2"/>
    </row>
    <row r="19442" spans="2:5" x14ac:dyDescent="0.35">
      <c r="B19442" s="42"/>
      <c r="C19442" s="2"/>
      <c r="E19442" s="2"/>
    </row>
    <row r="19443" spans="2:5" x14ac:dyDescent="0.35">
      <c r="B19443" s="42"/>
      <c r="C19443" s="2"/>
      <c r="E19443" s="2"/>
    </row>
    <row r="19444" spans="2:5" x14ac:dyDescent="0.35">
      <c r="B19444" s="42"/>
      <c r="C19444" s="2"/>
      <c r="E19444" s="2"/>
    </row>
    <row r="19445" spans="2:5" x14ac:dyDescent="0.35">
      <c r="B19445" s="42"/>
      <c r="C19445" s="2"/>
      <c r="E19445" s="2"/>
    </row>
    <row r="19446" spans="2:5" x14ac:dyDescent="0.35">
      <c r="B19446" s="42"/>
      <c r="C19446" s="2"/>
      <c r="E19446" s="2"/>
    </row>
    <row r="19447" spans="2:5" x14ac:dyDescent="0.35">
      <c r="B19447" s="42"/>
      <c r="C19447" s="2"/>
      <c r="E19447" s="2"/>
    </row>
    <row r="19448" spans="2:5" x14ac:dyDescent="0.35">
      <c r="B19448" s="42"/>
      <c r="C19448" s="2"/>
      <c r="E19448" s="2"/>
    </row>
    <row r="19449" spans="2:5" x14ac:dyDescent="0.35">
      <c r="B19449" s="42"/>
      <c r="C19449" s="2"/>
      <c r="E19449" s="2"/>
    </row>
    <row r="19450" spans="2:5" x14ac:dyDescent="0.35">
      <c r="B19450" s="42"/>
      <c r="C19450" s="2"/>
      <c r="E19450" s="2"/>
    </row>
    <row r="19451" spans="2:5" x14ac:dyDescent="0.35">
      <c r="B19451" s="42"/>
      <c r="C19451" s="2"/>
      <c r="E19451" s="2"/>
    </row>
    <row r="19452" spans="2:5" x14ac:dyDescent="0.35">
      <c r="B19452" s="42"/>
      <c r="C19452" s="2"/>
      <c r="E19452" s="2"/>
    </row>
    <row r="19453" spans="2:5" x14ac:dyDescent="0.35">
      <c r="B19453" s="42"/>
      <c r="C19453" s="2"/>
      <c r="E19453" s="2"/>
    </row>
    <row r="19454" spans="2:5" x14ac:dyDescent="0.35">
      <c r="B19454" s="42"/>
      <c r="C19454" s="2"/>
      <c r="E19454" s="2"/>
    </row>
    <row r="19455" spans="2:5" x14ac:dyDescent="0.35">
      <c r="B19455" s="42"/>
      <c r="C19455" s="2"/>
      <c r="E19455" s="2"/>
    </row>
    <row r="19456" spans="2:5" x14ac:dyDescent="0.35">
      <c r="B19456" s="42"/>
      <c r="C19456" s="2"/>
      <c r="E19456" s="2"/>
    </row>
    <row r="19457" spans="2:5" x14ac:dyDescent="0.35">
      <c r="B19457" s="42"/>
      <c r="C19457" s="2"/>
      <c r="E19457" s="2"/>
    </row>
    <row r="19458" spans="2:5" x14ac:dyDescent="0.35">
      <c r="B19458" s="42"/>
      <c r="C19458" s="2"/>
      <c r="E19458" s="2"/>
    </row>
    <row r="19459" spans="2:5" x14ac:dyDescent="0.35">
      <c r="B19459" s="42"/>
      <c r="C19459" s="2"/>
      <c r="E19459" s="2"/>
    </row>
    <row r="19460" spans="2:5" x14ac:dyDescent="0.35">
      <c r="B19460" s="42"/>
      <c r="C19460" s="2"/>
      <c r="E19460" s="2"/>
    </row>
    <row r="19461" spans="2:5" x14ac:dyDescent="0.35">
      <c r="B19461" s="42"/>
      <c r="C19461" s="2"/>
      <c r="E19461" s="2"/>
    </row>
    <row r="19462" spans="2:5" x14ac:dyDescent="0.35">
      <c r="B19462" s="42"/>
      <c r="C19462" s="2"/>
      <c r="E19462" s="2"/>
    </row>
    <row r="19463" spans="2:5" x14ac:dyDescent="0.35">
      <c r="B19463" s="42"/>
      <c r="C19463" s="2"/>
      <c r="E19463" s="2"/>
    </row>
    <row r="19464" spans="2:5" x14ac:dyDescent="0.35">
      <c r="B19464" s="42"/>
      <c r="C19464" s="2"/>
      <c r="E19464" s="2"/>
    </row>
    <row r="19465" spans="2:5" x14ac:dyDescent="0.35">
      <c r="B19465" s="42"/>
      <c r="C19465" s="2"/>
      <c r="E19465" s="2"/>
    </row>
    <row r="19466" spans="2:5" x14ac:dyDescent="0.35">
      <c r="B19466" s="42"/>
      <c r="C19466" s="2"/>
      <c r="E19466" s="2"/>
    </row>
    <row r="19467" spans="2:5" x14ac:dyDescent="0.35">
      <c r="B19467" s="42"/>
      <c r="C19467" s="2"/>
      <c r="E19467" s="2"/>
    </row>
    <row r="19468" spans="2:5" x14ac:dyDescent="0.35">
      <c r="B19468" s="42"/>
      <c r="C19468" s="2"/>
      <c r="E19468" s="2"/>
    </row>
    <row r="19469" spans="2:5" x14ac:dyDescent="0.35">
      <c r="B19469" s="42"/>
      <c r="C19469" s="2"/>
      <c r="E19469" s="2"/>
    </row>
    <row r="19470" spans="2:5" x14ac:dyDescent="0.35">
      <c r="B19470" s="42"/>
      <c r="C19470" s="2"/>
      <c r="E19470" s="2"/>
    </row>
    <row r="19471" spans="2:5" x14ac:dyDescent="0.35">
      <c r="B19471" s="42"/>
      <c r="C19471" s="2"/>
      <c r="E19471" s="2"/>
    </row>
    <row r="19472" spans="2:5" x14ac:dyDescent="0.35">
      <c r="B19472" s="42"/>
      <c r="C19472" s="2"/>
      <c r="E19472" s="2"/>
    </row>
    <row r="19473" spans="2:5" x14ac:dyDescent="0.35">
      <c r="B19473" s="42"/>
      <c r="C19473" s="2"/>
      <c r="E19473" s="2"/>
    </row>
    <row r="19474" spans="2:5" x14ac:dyDescent="0.35">
      <c r="B19474" s="42"/>
      <c r="C19474" s="2"/>
      <c r="E19474" s="2"/>
    </row>
    <row r="19475" spans="2:5" x14ac:dyDescent="0.35">
      <c r="B19475" s="42"/>
      <c r="C19475" s="2"/>
      <c r="E19475" s="2"/>
    </row>
    <row r="19476" spans="2:5" x14ac:dyDescent="0.35">
      <c r="B19476" s="42"/>
      <c r="C19476" s="2"/>
      <c r="E19476" s="2"/>
    </row>
    <row r="19477" spans="2:5" x14ac:dyDescent="0.35">
      <c r="B19477" s="42"/>
      <c r="C19477" s="2"/>
      <c r="E19477" s="2"/>
    </row>
    <row r="19478" spans="2:5" x14ac:dyDescent="0.35">
      <c r="B19478" s="42"/>
      <c r="C19478" s="2"/>
      <c r="E19478" s="2"/>
    </row>
    <row r="19479" spans="2:5" x14ac:dyDescent="0.35">
      <c r="B19479" s="42"/>
      <c r="C19479" s="2"/>
      <c r="E19479" s="2"/>
    </row>
    <row r="19480" spans="2:5" x14ac:dyDescent="0.35">
      <c r="B19480" s="42"/>
      <c r="C19480" s="2"/>
      <c r="E19480" s="2"/>
    </row>
    <row r="19481" spans="2:5" x14ac:dyDescent="0.35">
      <c r="B19481" s="42"/>
      <c r="C19481" s="2"/>
      <c r="E19481" s="2"/>
    </row>
    <row r="19482" spans="2:5" x14ac:dyDescent="0.35">
      <c r="B19482" s="42"/>
      <c r="C19482" s="2"/>
      <c r="E19482" s="2"/>
    </row>
    <row r="19483" spans="2:5" x14ac:dyDescent="0.35">
      <c r="B19483" s="42"/>
      <c r="C19483" s="2"/>
      <c r="E19483" s="2"/>
    </row>
    <row r="19484" spans="2:5" x14ac:dyDescent="0.35">
      <c r="B19484" s="42"/>
      <c r="C19484" s="2"/>
      <c r="E19484" s="2"/>
    </row>
    <row r="19485" spans="2:5" x14ac:dyDescent="0.35">
      <c r="B19485" s="42"/>
      <c r="C19485" s="2"/>
      <c r="E19485" s="2"/>
    </row>
    <row r="19486" spans="2:5" x14ac:dyDescent="0.35">
      <c r="B19486" s="42"/>
      <c r="C19486" s="2"/>
      <c r="E19486" s="2"/>
    </row>
    <row r="19487" spans="2:5" x14ac:dyDescent="0.35">
      <c r="B19487" s="42"/>
      <c r="C19487" s="2"/>
      <c r="E19487" s="2"/>
    </row>
    <row r="19488" spans="2:5" x14ac:dyDescent="0.35">
      <c r="B19488" s="42"/>
      <c r="C19488" s="2"/>
      <c r="E19488" s="2"/>
    </row>
    <row r="19489" spans="2:5" x14ac:dyDescent="0.35">
      <c r="B19489" s="42"/>
      <c r="C19489" s="2"/>
      <c r="E19489" s="2"/>
    </row>
    <row r="19490" spans="2:5" x14ac:dyDescent="0.35">
      <c r="B19490" s="42"/>
      <c r="C19490" s="2"/>
      <c r="E19490" s="2"/>
    </row>
    <row r="19491" spans="2:5" x14ac:dyDescent="0.35">
      <c r="B19491" s="42"/>
      <c r="C19491" s="2"/>
      <c r="E19491" s="2"/>
    </row>
    <row r="19492" spans="2:5" x14ac:dyDescent="0.35">
      <c r="B19492" s="42"/>
      <c r="C19492" s="2"/>
      <c r="E19492" s="2"/>
    </row>
    <row r="19493" spans="2:5" x14ac:dyDescent="0.35">
      <c r="B19493" s="42"/>
      <c r="C19493" s="2"/>
      <c r="E19493" s="2"/>
    </row>
    <row r="19494" spans="2:5" x14ac:dyDescent="0.35">
      <c r="B19494" s="42"/>
      <c r="C19494" s="2"/>
      <c r="E19494" s="2"/>
    </row>
    <row r="19495" spans="2:5" x14ac:dyDescent="0.35">
      <c r="B19495" s="42"/>
      <c r="C19495" s="2"/>
      <c r="E19495" s="2"/>
    </row>
    <row r="19496" spans="2:5" x14ac:dyDescent="0.35">
      <c r="B19496" s="42"/>
      <c r="C19496" s="2"/>
      <c r="E19496" s="2"/>
    </row>
    <row r="19497" spans="2:5" x14ac:dyDescent="0.35">
      <c r="B19497" s="42"/>
      <c r="C19497" s="2"/>
      <c r="E19497" s="2"/>
    </row>
    <row r="19498" spans="2:5" x14ac:dyDescent="0.35">
      <c r="B19498" s="42"/>
      <c r="C19498" s="2"/>
      <c r="E19498" s="2"/>
    </row>
    <row r="19499" spans="2:5" x14ac:dyDescent="0.35">
      <c r="B19499" s="42"/>
      <c r="C19499" s="2"/>
      <c r="E19499" s="2"/>
    </row>
    <row r="19500" spans="2:5" x14ac:dyDescent="0.35">
      <c r="B19500" s="42"/>
      <c r="C19500" s="2"/>
      <c r="E19500" s="2"/>
    </row>
    <row r="19501" spans="2:5" x14ac:dyDescent="0.35">
      <c r="B19501" s="42"/>
      <c r="C19501" s="2"/>
      <c r="E19501" s="2"/>
    </row>
    <row r="19502" spans="2:5" x14ac:dyDescent="0.35">
      <c r="B19502" s="42"/>
      <c r="C19502" s="2"/>
      <c r="E19502" s="2"/>
    </row>
    <row r="19503" spans="2:5" x14ac:dyDescent="0.35">
      <c r="B19503" s="42"/>
      <c r="C19503" s="2"/>
      <c r="E19503" s="2"/>
    </row>
    <row r="19504" spans="2:5" x14ac:dyDescent="0.35">
      <c r="B19504" s="42"/>
      <c r="C19504" s="2"/>
      <c r="E19504" s="2"/>
    </row>
    <row r="19505" spans="2:5" x14ac:dyDescent="0.35">
      <c r="B19505" s="42"/>
      <c r="C19505" s="2"/>
      <c r="E19505" s="2"/>
    </row>
    <row r="19506" spans="2:5" x14ac:dyDescent="0.35">
      <c r="B19506" s="42"/>
      <c r="C19506" s="2"/>
      <c r="E19506" s="2"/>
    </row>
    <row r="19507" spans="2:5" x14ac:dyDescent="0.35">
      <c r="B19507" s="42"/>
      <c r="C19507" s="2"/>
      <c r="E19507" s="2"/>
    </row>
    <row r="19508" spans="2:5" x14ac:dyDescent="0.35">
      <c r="B19508" s="42"/>
      <c r="C19508" s="2"/>
      <c r="E19508" s="2"/>
    </row>
    <row r="19509" spans="2:5" x14ac:dyDescent="0.35">
      <c r="B19509" s="42"/>
      <c r="C19509" s="2"/>
      <c r="E19509" s="2"/>
    </row>
    <row r="19510" spans="2:5" x14ac:dyDescent="0.35">
      <c r="B19510" s="42"/>
      <c r="C19510" s="2"/>
      <c r="E19510" s="2"/>
    </row>
    <row r="19511" spans="2:5" x14ac:dyDescent="0.35">
      <c r="B19511" s="42"/>
      <c r="C19511" s="2"/>
      <c r="E19511" s="2"/>
    </row>
    <row r="19512" spans="2:5" x14ac:dyDescent="0.35">
      <c r="B19512" s="42"/>
      <c r="C19512" s="2"/>
      <c r="E19512" s="2"/>
    </row>
    <row r="19513" spans="2:5" x14ac:dyDescent="0.35">
      <c r="B19513" s="42"/>
      <c r="C19513" s="2"/>
      <c r="E19513" s="2"/>
    </row>
    <row r="19514" spans="2:5" x14ac:dyDescent="0.35">
      <c r="B19514" s="42"/>
      <c r="C19514" s="2"/>
      <c r="E19514" s="2"/>
    </row>
    <row r="19515" spans="2:5" x14ac:dyDescent="0.35">
      <c r="B19515" s="42"/>
      <c r="C19515" s="2"/>
      <c r="E19515" s="2"/>
    </row>
    <row r="19516" spans="2:5" x14ac:dyDescent="0.35">
      <c r="B19516" s="42"/>
      <c r="C19516" s="2"/>
      <c r="E19516" s="2"/>
    </row>
    <row r="19517" spans="2:5" x14ac:dyDescent="0.35">
      <c r="B19517" s="42"/>
      <c r="C19517" s="2"/>
      <c r="E19517" s="2"/>
    </row>
    <row r="19518" spans="2:5" x14ac:dyDescent="0.35">
      <c r="B19518" s="42"/>
      <c r="C19518" s="2"/>
      <c r="E19518" s="2"/>
    </row>
    <row r="19519" spans="2:5" x14ac:dyDescent="0.35">
      <c r="B19519" s="42"/>
      <c r="C19519" s="2"/>
      <c r="E19519" s="2"/>
    </row>
    <row r="19520" spans="2:5" x14ac:dyDescent="0.35">
      <c r="B19520" s="42"/>
      <c r="C19520" s="2"/>
      <c r="E19520" s="2"/>
    </row>
    <row r="19521" spans="2:5" x14ac:dyDescent="0.35">
      <c r="B19521" s="42"/>
      <c r="C19521" s="2"/>
      <c r="E19521" s="2"/>
    </row>
    <row r="19522" spans="2:5" x14ac:dyDescent="0.35">
      <c r="B19522" s="42"/>
      <c r="C19522" s="2"/>
      <c r="E19522" s="2"/>
    </row>
    <row r="19523" spans="2:5" x14ac:dyDescent="0.35">
      <c r="B19523" s="42"/>
      <c r="C19523" s="2"/>
      <c r="E19523" s="2"/>
    </row>
    <row r="19524" spans="2:5" x14ac:dyDescent="0.35">
      <c r="B19524" s="42"/>
      <c r="C19524" s="2"/>
      <c r="E19524" s="2"/>
    </row>
    <row r="19525" spans="2:5" x14ac:dyDescent="0.35">
      <c r="B19525" s="42"/>
      <c r="C19525" s="2"/>
      <c r="E19525" s="2"/>
    </row>
    <row r="19526" spans="2:5" x14ac:dyDescent="0.35">
      <c r="B19526" s="42"/>
      <c r="C19526" s="2"/>
      <c r="E19526" s="2"/>
    </row>
    <row r="19527" spans="2:5" x14ac:dyDescent="0.35">
      <c r="B19527" s="42"/>
      <c r="C19527" s="2"/>
      <c r="E19527" s="2"/>
    </row>
    <row r="19528" spans="2:5" x14ac:dyDescent="0.35">
      <c r="B19528" s="42"/>
      <c r="C19528" s="2"/>
      <c r="E19528" s="2"/>
    </row>
    <row r="19529" spans="2:5" x14ac:dyDescent="0.35">
      <c r="B19529" s="42"/>
      <c r="C19529" s="2"/>
      <c r="E19529" s="2"/>
    </row>
    <row r="19530" spans="2:5" x14ac:dyDescent="0.35">
      <c r="B19530" s="42"/>
      <c r="C19530" s="2"/>
      <c r="E19530" s="2"/>
    </row>
    <row r="19531" spans="2:5" x14ac:dyDescent="0.35">
      <c r="B19531" s="42"/>
      <c r="C19531" s="2"/>
      <c r="E19531" s="2"/>
    </row>
    <row r="19532" spans="2:5" x14ac:dyDescent="0.35">
      <c r="B19532" s="42"/>
      <c r="C19532" s="2"/>
      <c r="E19532" s="2"/>
    </row>
    <row r="19533" spans="2:5" x14ac:dyDescent="0.35">
      <c r="B19533" s="42"/>
      <c r="C19533" s="2"/>
      <c r="E19533" s="2"/>
    </row>
    <row r="19534" spans="2:5" x14ac:dyDescent="0.35">
      <c r="B19534" s="42"/>
      <c r="C19534" s="2"/>
      <c r="E19534" s="2"/>
    </row>
    <row r="19535" spans="2:5" x14ac:dyDescent="0.35">
      <c r="B19535" s="42"/>
      <c r="C19535" s="2"/>
      <c r="E19535" s="2"/>
    </row>
    <row r="19536" spans="2:5" x14ac:dyDescent="0.35">
      <c r="B19536" s="42"/>
      <c r="C19536" s="2"/>
      <c r="E19536" s="2"/>
    </row>
    <row r="19537" spans="2:5" x14ac:dyDescent="0.35">
      <c r="B19537" s="42"/>
      <c r="C19537" s="2"/>
      <c r="E19537" s="2"/>
    </row>
    <row r="19538" spans="2:5" x14ac:dyDescent="0.35">
      <c r="B19538" s="42"/>
      <c r="C19538" s="2"/>
      <c r="E19538" s="2"/>
    </row>
    <row r="19539" spans="2:5" x14ac:dyDescent="0.35">
      <c r="B19539" s="42"/>
      <c r="C19539" s="2"/>
      <c r="E19539" s="2"/>
    </row>
    <row r="19540" spans="2:5" x14ac:dyDescent="0.35">
      <c r="B19540" s="42"/>
      <c r="C19540" s="2"/>
      <c r="E19540" s="2"/>
    </row>
    <row r="19541" spans="2:5" x14ac:dyDescent="0.35">
      <c r="B19541" s="42"/>
      <c r="C19541" s="2"/>
      <c r="E19541" s="2"/>
    </row>
    <row r="19542" spans="2:5" x14ac:dyDescent="0.35">
      <c r="B19542" s="42"/>
      <c r="C19542" s="2"/>
      <c r="E19542" s="2"/>
    </row>
    <row r="19543" spans="2:5" x14ac:dyDescent="0.35">
      <c r="B19543" s="42"/>
      <c r="C19543" s="2"/>
      <c r="E19543" s="2"/>
    </row>
    <row r="19544" spans="2:5" x14ac:dyDescent="0.35">
      <c r="B19544" s="42"/>
      <c r="C19544" s="2"/>
      <c r="E19544" s="2"/>
    </row>
    <row r="19545" spans="2:5" x14ac:dyDescent="0.35">
      <c r="B19545" s="42"/>
      <c r="C19545" s="2"/>
      <c r="E19545" s="2"/>
    </row>
    <row r="19546" spans="2:5" x14ac:dyDescent="0.35">
      <c r="B19546" s="42"/>
      <c r="C19546" s="2"/>
      <c r="E19546" s="2"/>
    </row>
    <row r="19547" spans="2:5" x14ac:dyDescent="0.35">
      <c r="B19547" s="42"/>
      <c r="C19547" s="2"/>
      <c r="E19547" s="2"/>
    </row>
    <row r="19548" spans="2:5" x14ac:dyDescent="0.35">
      <c r="B19548" s="42"/>
      <c r="C19548" s="2"/>
      <c r="E19548" s="2"/>
    </row>
    <row r="19549" spans="2:5" x14ac:dyDescent="0.35">
      <c r="B19549" s="42"/>
      <c r="C19549" s="2"/>
      <c r="E19549" s="2"/>
    </row>
    <row r="19550" spans="2:5" x14ac:dyDescent="0.35">
      <c r="B19550" s="42"/>
      <c r="C19550" s="2"/>
      <c r="E19550" s="2"/>
    </row>
    <row r="19551" spans="2:5" x14ac:dyDescent="0.35">
      <c r="B19551" s="42"/>
      <c r="C19551" s="2"/>
      <c r="E19551" s="2"/>
    </row>
    <row r="19552" spans="2:5" x14ac:dyDescent="0.35">
      <c r="B19552" s="42"/>
      <c r="C19552" s="2"/>
      <c r="E19552" s="2"/>
    </row>
    <row r="19553" spans="2:5" x14ac:dyDescent="0.35">
      <c r="B19553" s="42"/>
      <c r="C19553" s="2"/>
      <c r="E19553" s="2"/>
    </row>
    <row r="19554" spans="2:5" x14ac:dyDescent="0.35">
      <c r="B19554" s="42"/>
      <c r="C19554" s="2"/>
      <c r="E19554" s="2"/>
    </row>
    <row r="19555" spans="2:5" x14ac:dyDescent="0.35">
      <c r="B19555" s="42"/>
      <c r="C19555" s="2"/>
      <c r="E19555" s="2"/>
    </row>
    <row r="19556" spans="2:5" x14ac:dyDescent="0.35">
      <c r="B19556" s="42"/>
      <c r="C19556" s="2"/>
      <c r="E19556" s="2"/>
    </row>
    <row r="19557" spans="2:5" x14ac:dyDescent="0.35">
      <c r="B19557" s="42"/>
      <c r="C19557" s="2"/>
      <c r="E19557" s="2"/>
    </row>
    <row r="19558" spans="2:5" x14ac:dyDescent="0.35">
      <c r="B19558" s="42"/>
      <c r="C19558" s="2"/>
      <c r="E19558" s="2"/>
    </row>
    <row r="19559" spans="2:5" x14ac:dyDescent="0.35">
      <c r="B19559" s="42"/>
      <c r="C19559" s="2"/>
      <c r="E19559" s="2"/>
    </row>
    <row r="19560" spans="2:5" x14ac:dyDescent="0.35">
      <c r="B19560" s="42"/>
      <c r="C19560" s="2"/>
      <c r="E19560" s="2"/>
    </row>
    <row r="19561" spans="2:5" x14ac:dyDescent="0.35">
      <c r="B19561" s="42"/>
      <c r="C19561" s="2"/>
      <c r="E19561" s="2"/>
    </row>
    <row r="19562" spans="2:5" x14ac:dyDescent="0.35">
      <c r="B19562" s="42"/>
      <c r="C19562" s="2"/>
      <c r="E19562" s="2"/>
    </row>
    <row r="19563" spans="2:5" x14ac:dyDescent="0.35">
      <c r="B19563" s="42"/>
      <c r="C19563" s="2"/>
      <c r="E19563" s="2"/>
    </row>
    <row r="19564" spans="2:5" x14ac:dyDescent="0.35">
      <c r="B19564" s="42"/>
      <c r="C19564" s="2"/>
      <c r="E19564" s="2"/>
    </row>
    <row r="19565" spans="2:5" x14ac:dyDescent="0.35">
      <c r="B19565" s="42"/>
      <c r="C19565" s="2"/>
      <c r="E19565" s="2"/>
    </row>
    <row r="19566" spans="2:5" x14ac:dyDescent="0.35">
      <c r="B19566" s="42"/>
      <c r="C19566" s="2"/>
      <c r="E19566" s="2"/>
    </row>
    <row r="19567" spans="2:5" x14ac:dyDescent="0.35">
      <c r="B19567" s="42"/>
      <c r="C19567" s="2"/>
      <c r="E19567" s="2"/>
    </row>
    <row r="19568" spans="2:5" x14ac:dyDescent="0.35">
      <c r="B19568" s="42"/>
      <c r="C19568" s="2"/>
      <c r="E19568" s="2"/>
    </row>
    <row r="19569" spans="2:5" x14ac:dyDescent="0.35">
      <c r="B19569" s="42"/>
      <c r="C19569" s="2"/>
      <c r="E19569" s="2"/>
    </row>
    <row r="19570" spans="2:5" x14ac:dyDescent="0.35">
      <c r="B19570" s="42"/>
      <c r="C19570" s="2"/>
      <c r="E19570" s="2"/>
    </row>
    <row r="19571" spans="2:5" x14ac:dyDescent="0.35">
      <c r="B19571" s="42"/>
      <c r="C19571" s="2"/>
      <c r="E19571" s="2"/>
    </row>
    <row r="19572" spans="2:5" x14ac:dyDescent="0.35">
      <c r="B19572" s="42"/>
      <c r="C19572" s="2"/>
      <c r="E19572" s="2"/>
    </row>
    <row r="19573" spans="2:5" x14ac:dyDescent="0.35">
      <c r="B19573" s="42"/>
      <c r="C19573" s="2"/>
      <c r="E19573" s="2"/>
    </row>
    <row r="19574" spans="2:5" x14ac:dyDescent="0.35">
      <c r="B19574" s="42"/>
      <c r="C19574" s="2"/>
      <c r="E19574" s="2"/>
    </row>
    <row r="19575" spans="2:5" x14ac:dyDescent="0.35">
      <c r="B19575" s="42"/>
      <c r="C19575" s="2"/>
      <c r="E19575" s="2"/>
    </row>
    <row r="19576" spans="2:5" x14ac:dyDescent="0.35">
      <c r="B19576" s="42"/>
      <c r="C19576" s="2"/>
      <c r="E19576" s="2"/>
    </row>
    <row r="19577" spans="2:5" x14ac:dyDescent="0.35">
      <c r="B19577" s="42"/>
      <c r="C19577" s="2"/>
      <c r="E19577" s="2"/>
    </row>
    <row r="19578" spans="2:5" x14ac:dyDescent="0.35">
      <c r="B19578" s="42"/>
      <c r="C19578" s="2"/>
      <c r="E19578" s="2"/>
    </row>
    <row r="19579" spans="2:5" x14ac:dyDescent="0.35">
      <c r="B19579" s="42"/>
      <c r="C19579" s="2"/>
      <c r="E19579" s="2"/>
    </row>
    <row r="19580" spans="2:5" x14ac:dyDescent="0.35">
      <c r="B19580" s="42"/>
      <c r="C19580" s="2"/>
      <c r="E19580" s="2"/>
    </row>
    <row r="19581" spans="2:5" x14ac:dyDescent="0.35">
      <c r="B19581" s="42"/>
      <c r="C19581" s="2"/>
      <c r="E19581" s="2"/>
    </row>
    <row r="19582" spans="2:5" x14ac:dyDescent="0.35">
      <c r="B19582" s="42"/>
      <c r="C19582" s="2"/>
      <c r="E19582" s="2"/>
    </row>
    <row r="19583" spans="2:5" x14ac:dyDescent="0.35">
      <c r="B19583" s="42"/>
      <c r="C19583" s="2"/>
      <c r="E19583" s="2"/>
    </row>
    <row r="19584" spans="2:5" x14ac:dyDescent="0.35">
      <c r="B19584" s="42"/>
      <c r="C19584" s="2"/>
      <c r="E19584" s="2"/>
    </row>
    <row r="19585" spans="2:5" x14ac:dyDescent="0.35">
      <c r="B19585" s="42"/>
      <c r="C19585" s="2"/>
      <c r="E19585" s="2"/>
    </row>
    <row r="19586" spans="2:5" x14ac:dyDescent="0.35">
      <c r="B19586" s="42"/>
      <c r="C19586" s="2"/>
      <c r="E19586" s="2"/>
    </row>
    <row r="19587" spans="2:5" x14ac:dyDescent="0.35">
      <c r="B19587" s="42"/>
      <c r="C19587" s="2"/>
      <c r="E19587" s="2"/>
    </row>
    <row r="19588" spans="2:5" x14ac:dyDescent="0.35">
      <c r="B19588" s="42"/>
      <c r="C19588" s="2"/>
      <c r="E19588" s="2"/>
    </row>
    <row r="19589" spans="2:5" x14ac:dyDescent="0.35">
      <c r="B19589" s="42"/>
      <c r="C19589" s="2"/>
      <c r="E19589" s="2"/>
    </row>
    <row r="19590" spans="2:5" x14ac:dyDescent="0.35">
      <c r="B19590" s="42"/>
      <c r="C19590" s="2"/>
      <c r="E19590" s="2"/>
    </row>
    <row r="19591" spans="2:5" x14ac:dyDescent="0.35">
      <c r="B19591" s="42"/>
      <c r="C19591" s="2"/>
      <c r="E19591" s="2"/>
    </row>
    <row r="19592" spans="2:5" x14ac:dyDescent="0.35">
      <c r="B19592" s="42"/>
      <c r="C19592" s="2"/>
      <c r="E19592" s="2"/>
    </row>
    <row r="19593" spans="2:5" x14ac:dyDescent="0.35">
      <c r="B19593" s="42"/>
      <c r="C19593" s="2"/>
      <c r="E19593" s="2"/>
    </row>
    <row r="19594" spans="2:5" x14ac:dyDescent="0.35">
      <c r="B19594" s="42"/>
      <c r="C19594" s="2"/>
      <c r="E19594" s="2"/>
    </row>
    <row r="19595" spans="2:5" x14ac:dyDescent="0.35">
      <c r="B19595" s="42"/>
      <c r="C19595" s="2"/>
      <c r="E19595" s="2"/>
    </row>
    <row r="19596" spans="2:5" x14ac:dyDescent="0.35">
      <c r="B19596" s="42"/>
      <c r="C19596" s="2"/>
      <c r="E19596" s="2"/>
    </row>
    <row r="19597" spans="2:5" x14ac:dyDescent="0.35">
      <c r="B19597" s="42"/>
      <c r="C19597" s="2"/>
      <c r="E19597" s="2"/>
    </row>
    <row r="19598" spans="2:5" x14ac:dyDescent="0.35">
      <c r="B19598" s="42"/>
      <c r="C19598" s="2"/>
      <c r="E19598" s="2"/>
    </row>
    <row r="19599" spans="2:5" x14ac:dyDescent="0.35">
      <c r="B19599" s="42"/>
      <c r="C19599" s="2"/>
      <c r="E19599" s="2"/>
    </row>
    <row r="19600" spans="2:5" x14ac:dyDescent="0.35">
      <c r="B19600" s="42"/>
      <c r="C19600" s="2"/>
      <c r="E19600" s="2"/>
    </row>
    <row r="19601" spans="2:5" x14ac:dyDescent="0.35">
      <c r="B19601" s="42"/>
      <c r="C19601" s="2"/>
      <c r="E19601" s="2"/>
    </row>
    <row r="19602" spans="2:5" x14ac:dyDescent="0.35">
      <c r="B19602" s="42"/>
      <c r="C19602" s="2"/>
      <c r="E19602" s="2"/>
    </row>
    <row r="19603" spans="2:5" x14ac:dyDescent="0.35">
      <c r="B19603" s="42"/>
      <c r="C19603" s="2"/>
      <c r="E19603" s="2"/>
    </row>
    <row r="19604" spans="2:5" x14ac:dyDescent="0.35">
      <c r="B19604" s="42"/>
      <c r="C19604" s="2"/>
      <c r="E19604" s="2"/>
    </row>
    <row r="19605" spans="2:5" x14ac:dyDescent="0.35">
      <c r="B19605" s="42"/>
      <c r="C19605" s="2"/>
      <c r="E19605" s="2"/>
    </row>
    <row r="19606" spans="2:5" x14ac:dyDescent="0.35">
      <c r="B19606" s="42"/>
      <c r="C19606" s="2"/>
      <c r="E19606" s="2"/>
    </row>
    <row r="19607" spans="2:5" x14ac:dyDescent="0.35">
      <c r="B19607" s="42"/>
      <c r="C19607" s="2"/>
      <c r="E19607" s="2"/>
    </row>
    <row r="19608" spans="2:5" x14ac:dyDescent="0.35">
      <c r="B19608" s="42"/>
      <c r="C19608" s="2"/>
      <c r="E19608" s="2"/>
    </row>
    <row r="19609" spans="2:5" x14ac:dyDescent="0.35">
      <c r="B19609" s="42"/>
      <c r="C19609" s="2"/>
      <c r="E19609" s="2"/>
    </row>
    <row r="19610" spans="2:5" x14ac:dyDescent="0.35">
      <c r="B19610" s="42"/>
      <c r="C19610" s="2"/>
      <c r="E19610" s="2"/>
    </row>
    <row r="19611" spans="2:5" x14ac:dyDescent="0.35">
      <c r="B19611" s="42"/>
      <c r="C19611" s="2"/>
      <c r="E19611" s="2"/>
    </row>
    <row r="19612" spans="2:5" x14ac:dyDescent="0.35">
      <c r="B19612" s="42"/>
      <c r="C19612" s="2"/>
      <c r="E19612" s="2"/>
    </row>
    <row r="19613" spans="2:5" x14ac:dyDescent="0.35">
      <c r="B19613" s="42"/>
      <c r="C19613" s="2"/>
      <c r="E19613" s="2"/>
    </row>
    <row r="19614" spans="2:5" x14ac:dyDescent="0.35">
      <c r="B19614" s="42"/>
      <c r="C19614" s="2"/>
      <c r="E19614" s="2"/>
    </row>
    <row r="19615" spans="2:5" x14ac:dyDescent="0.35">
      <c r="B19615" s="42"/>
      <c r="C19615" s="2"/>
      <c r="E19615" s="2"/>
    </row>
    <row r="19616" spans="2:5" x14ac:dyDescent="0.35">
      <c r="B19616" s="42"/>
      <c r="C19616" s="2"/>
      <c r="E19616" s="2"/>
    </row>
    <row r="19617" spans="2:5" x14ac:dyDescent="0.35">
      <c r="B19617" s="42"/>
      <c r="C19617" s="2"/>
      <c r="E19617" s="2"/>
    </row>
    <row r="19618" spans="2:5" x14ac:dyDescent="0.35">
      <c r="B19618" s="42"/>
      <c r="C19618" s="2"/>
      <c r="E19618" s="2"/>
    </row>
    <row r="19619" spans="2:5" x14ac:dyDescent="0.35">
      <c r="B19619" s="42"/>
      <c r="C19619" s="2"/>
      <c r="E19619" s="2"/>
    </row>
    <row r="19620" spans="2:5" x14ac:dyDescent="0.35">
      <c r="B19620" s="42"/>
      <c r="C19620" s="2"/>
      <c r="E19620" s="2"/>
    </row>
    <row r="19621" spans="2:5" x14ac:dyDescent="0.35">
      <c r="B19621" s="42"/>
      <c r="C19621" s="2"/>
      <c r="E19621" s="2"/>
    </row>
    <row r="19622" spans="2:5" x14ac:dyDescent="0.35">
      <c r="B19622" s="42"/>
      <c r="C19622" s="2"/>
      <c r="E19622" s="2"/>
    </row>
    <row r="19623" spans="2:5" x14ac:dyDescent="0.35">
      <c r="B19623" s="42"/>
      <c r="C19623" s="2"/>
      <c r="E19623" s="2"/>
    </row>
    <row r="19624" spans="2:5" x14ac:dyDescent="0.35">
      <c r="B19624" s="42"/>
      <c r="C19624" s="2"/>
      <c r="E19624" s="2"/>
    </row>
    <row r="19625" spans="2:5" x14ac:dyDescent="0.35">
      <c r="B19625" s="42"/>
      <c r="C19625" s="2"/>
      <c r="E19625" s="2"/>
    </row>
    <row r="19626" spans="2:5" x14ac:dyDescent="0.35">
      <c r="B19626" s="42"/>
      <c r="C19626" s="2"/>
      <c r="E19626" s="2"/>
    </row>
    <row r="19627" spans="2:5" x14ac:dyDescent="0.35">
      <c r="B19627" s="42"/>
      <c r="C19627" s="2"/>
      <c r="E19627" s="2"/>
    </row>
    <row r="19628" spans="2:5" x14ac:dyDescent="0.35">
      <c r="B19628" s="42"/>
      <c r="C19628" s="2"/>
      <c r="E19628" s="2"/>
    </row>
    <row r="19629" spans="2:5" x14ac:dyDescent="0.35">
      <c r="B19629" s="42"/>
      <c r="C19629" s="2"/>
      <c r="E19629" s="2"/>
    </row>
    <row r="19630" spans="2:5" x14ac:dyDescent="0.35">
      <c r="B19630" s="42"/>
      <c r="C19630" s="2"/>
      <c r="E19630" s="2"/>
    </row>
    <row r="19631" spans="2:5" x14ac:dyDescent="0.35">
      <c r="B19631" s="42"/>
      <c r="C19631" s="2"/>
      <c r="E19631" s="2"/>
    </row>
    <row r="19632" spans="2:5" x14ac:dyDescent="0.35">
      <c r="B19632" s="42"/>
      <c r="C19632" s="2"/>
      <c r="E19632" s="2"/>
    </row>
    <row r="19633" spans="2:5" x14ac:dyDescent="0.35">
      <c r="B19633" s="42"/>
      <c r="C19633" s="2"/>
      <c r="E19633" s="2"/>
    </row>
    <row r="19634" spans="2:5" x14ac:dyDescent="0.35">
      <c r="B19634" s="42"/>
      <c r="C19634" s="2"/>
      <c r="E19634" s="2"/>
    </row>
    <row r="19635" spans="2:5" x14ac:dyDescent="0.35">
      <c r="B19635" s="42"/>
      <c r="C19635" s="2"/>
      <c r="E19635" s="2"/>
    </row>
    <row r="19636" spans="2:5" x14ac:dyDescent="0.35">
      <c r="B19636" s="42"/>
      <c r="C19636" s="2"/>
      <c r="E19636" s="2"/>
    </row>
    <row r="19637" spans="2:5" x14ac:dyDescent="0.35">
      <c r="B19637" s="42"/>
      <c r="C19637" s="2"/>
      <c r="E19637" s="2"/>
    </row>
    <row r="19638" spans="2:5" x14ac:dyDescent="0.35">
      <c r="B19638" s="42"/>
      <c r="C19638" s="2"/>
      <c r="E19638" s="2"/>
    </row>
    <row r="19639" spans="2:5" x14ac:dyDescent="0.35">
      <c r="B19639" s="42"/>
      <c r="C19639" s="2"/>
      <c r="E19639" s="2"/>
    </row>
    <row r="19640" spans="2:5" x14ac:dyDescent="0.35">
      <c r="B19640" s="42"/>
      <c r="C19640" s="2"/>
      <c r="E19640" s="2"/>
    </row>
    <row r="19641" spans="2:5" x14ac:dyDescent="0.35">
      <c r="B19641" s="42"/>
      <c r="C19641" s="2"/>
      <c r="E19641" s="2"/>
    </row>
    <row r="19642" spans="2:5" x14ac:dyDescent="0.35">
      <c r="B19642" s="42"/>
      <c r="C19642" s="2"/>
      <c r="E19642" s="2"/>
    </row>
    <row r="19643" spans="2:5" x14ac:dyDescent="0.35">
      <c r="B19643" s="42"/>
      <c r="C19643" s="2"/>
      <c r="E19643" s="2"/>
    </row>
    <row r="19644" spans="2:5" x14ac:dyDescent="0.35">
      <c r="B19644" s="42"/>
      <c r="C19644" s="2"/>
      <c r="E19644" s="2"/>
    </row>
    <row r="19645" spans="2:5" x14ac:dyDescent="0.35">
      <c r="B19645" s="42"/>
      <c r="C19645" s="2"/>
      <c r="E19645" s="2"/>
    </row>
    <row r="19646" spans="2:5" x14ac:dyDescent="0.35">
      <c r="B19646" s="42"/>
      <c r="C19646" s="2"/>
      <c r="E19646" s="2"/>
    </row>
    <row r="19647" spans="2:5" x14ac:dyDescent="0.35">
      <c r="B19647" s="42"/>
      <c r="C19647" s="2"/>
      <c r="E19647" s="2"/>
    </row>
    <row r="19648" spans="2:5" x14ac:dyDescent="0.35">
      <c r="B19648" s="42"/>
      <c r="C19648" s="2"/>
      <c r="E19648" s="2"/>
    </row>
    <row r="19649" spans="2:5" x14ac:dyDescent="0.35">
      <c r="B19649" s="42"/>
      <c r="C19649" s="2"/>
      <c r="E19649" s="2"/>
    </row>
    <row r="19650" spans="2:5" x14ac:dyDescent="0.35">
      <c r="B19650" s="42"/>
      <c r="C19650" s="2"/>
      <c r="E19650" s="2"/>
    </row>
    <row r="19651" spans="2:5" x14ac:dyDescent="0.35">
      <c r="B19651" s="42"/>
      <c r="C19651" s="2"/>
      <c r="E19651" s="2"/>
    </row>
    <row r="19652" spans="2:5" x14ac:dyDescent="0.35">
      <c r="B19652" s="42"/>
      <c r="C19652" s="2"/>
      <c r="E19652" s="2"/>
    </row>
    <row r="19653" spans="2:5" x14ac:dyDescent="0.35">
      <c r="B19653" s="42"/>
      <c r="C19653" s="2"/>
      <c r="E19653" s="2"/>
    </row>
    <row r="19654" spans="2:5" x14ac:dyDescent="0.35">
      <c r="B19654" s="42"/>
      <c r="C19654" s="2"/>
      <c r="E19654" s="2"/>
    </row>
    <row r="19655" spans="2:5" x14ac:dyDescent="0.35">
      <c r="B19655" s="42"/>
      <c r="C19655" s="2"/>
      <c r="E19655" s="2"/>
    </row>
    <row r="19656" spans="2:5" x14ac:dyDescent="0.35">
      <c r="B19656" s="42"/>
      <c r="C19656" s="2"/>
      <c r="E19656" s="2"/>
    </row>
    <row r="19657" spans="2:5" x14ac:dyDescent="0.35">
      <c r="B19657" s="42"/>
      <c r="C19657" s="2"/>
      <c r="E19657" s="2"/>
    </row>
    <row r="19658" spans="2:5" x14ac:dyDescent="0.35">
      <c r="B19658" s="42"/>
      <c r="C19658" s="2"/>
      <c r="E19658" s="2"/>
    </row>
    <row r="19659" spans="2:5" x14ac:dyDescent="0.35">
      <c r="B19659" s="42"/>
      <c r="C19659" s="2"/>
      <c r="E19659" s="2"/>
    </row>
    <row r="19660" spans="2:5" x14ac:dyDescent="0.35">
      <c r="B19660" s="42"/>
      <c r="C19660" s="2"/>
      <c r="E19660" s="2"/>
    </row>
    <row r="19661" spans="2:5" x14ac:dyDescent="0.35">
      <c r="B19661" s="42"/>
      <c r="C19661" s="2"/>
      <c r="E19661" s="2"/>
    </row>
    <row r="19662" spans="2:5" x14ac:dyDescent="0.35">
      <c r="B19662" s="42"/>
      <c r="C19662" s="2"/>
      <c r="E19662" s="2"/>
    </row>
    <row r="19663" spans="2:5" x14ac:dyDescent="0.35">
      <c r="B19663" s="42"/>
      <c r="C19663" s="2"/>
      <c r="E19663" s="2"/>
    </row>
    <row r="19664" spans="2:5" x14ac:dyDescent="0.35">
      <c r="B19664" s="42"/>
      <c r="C19664" s="2"/>
      <c r="E19664" s="2"/>
    </row>
    <row r="19665" spans="2:5" x14ac:dyDescent="0.35">
      <c r="B19665" s="42"/>
      <c r="C19665" s="2"/>
      <c r="E19665" s="2"/>
    </row>
    <row r="19666" spans="2:5" x14ac:dyDescent="0.35">
      <c r="B19666" s="42"/>
      <c r="C19666" s="2"/>
      <c r="E19666" s="2"/>
    </row>
    <row r="19667" spans="2:5" x14ac:dyDescent="0.35">
      <c r="B19667" s="42"/>
      <c r="C19667" s="2"/>
      <c r="E19667" s="2"/>
    </row>
    <row r="19668" spans="2:5" x14ac:dyDescent="0.35">
      <c r="B19668" s="42"/>
      <c r="C19668" s="2"/>
      <c r="E19668" s="2"/>
    </row>
    <row r="19669" spans="2:5" x14ac:dyDescent="0.35">
      <c r="B19669" s="42"/>
      <c r="C19669" s="2"/>
      <c r="E19669" s="2"/>
    </row>
    <row r="19670" spans="2:5" x14ac:dyDescent="0.35">
      <c r="B19670" s="42"/>
      <c r="C19670" s="2"/>
      <c r="E19670" s="2"/>
    </row>
    <row r="19671" spans="2:5" x14ac:dyDescent="0.35">
      <c r="B19671" s="42"/>
      <c r="C19671" s="2"/>
      <c r="E19671" s="2"/>
    </row>
    <row r="19672" spans="2:5" x14ac:dyDescent="0.35">
      <c r="B19672" s="42"/>
      <c r="C19672" s="2"/>
      <c r="E19672" s="2"/>
    </row>
    <row r="19673" spans="2:5" x14ac:dyDescent="0.35">
      <c r="B19673" s="42"/>
      <c r="C19673" s="2"/>
      <c r="E19673" s="2"/>
    </row>
    <row r="19674" spans="2:5" x14ac:dyDescent="0.35">
      <c r="B19674" s="42"/>
      <c r="C19674" s="2"/>
      <c r="E19674" s="2"/>
    </row>
    <row r="19675" spans="2:5" x14ac:dyDescent="0.35">
      <c r="B19675" s="42"/>
      <c r="C19675" s="2"/>
      <c r="E19675" s="2"/>
    </row>
    <row r="19676" spans="2:5" x14ac:dyDescent="0.35">
      <c r="B19676" s="42"/>
      <c r="C19676" s="2"/>
      <c r="E19676" s="2"/>
    </row>
    <row r="19677" spans="2:5" x14ac:dyDescent="0.35">
      <c r="B19677" s="42"/>
      <c r="C19677" s="2"/>
      <c r="E19677" s="2"/>
    </row>
    <row r="19678" spans="2:5" x14ac:dyDescent="0.35">
      <c r="B19678" s="42"/>
      <c r="C19678" s="2"/>
      <c r="E19678" s="2"/>
    </row>
    <row r="19679" spans="2:5" x14ac:dyDescent="0.35">
      <c r="B19679" s="42"/>
      <c r="C19679" s="2"/>
      <c r="E19679" s="2"/>
    </row>
    <row r="19680" spans="2:5" x14ac:dyDescent="0.35">
      <c r="B19680" s="42"/>
      <c r="C19680" s="2"/>
      <c r="E19680" s="2"/>
    </row>
    <row r="19681" spans="2:5" x14ac:dyDescent="0.35">
      <c r="B19681" s="42"/>
      <c r="C19681" s="2"/>
      <c r="E19681" s="2"/>
    </row>
    <row r="19682" spans="2:5" x14ac:dyDescent="0.35">
      <c r="B19682" s="42"/>
      <c r="C19682" s="2"/>
      <c r="E19682" s="2"/>
    </row>
    <row r="19683" spans="2:5" x14ac:dyDescent="0.35">
      <c r="B19683" s="42"/>
      <c r="C19683" s="2"/>
      <c r="E19683" s="2"/>
    </row>
    <row r="19684" spans="2:5" x14ac:dyDescent="0.35">
      <c r="B19684" s="42"/>
      <c r="C19684" s="2"/>
      <c r="E19684" s="2"/>
    </row>
    <row r="19685" spans="2:5" x14ac:dyDescent="0.35">
      <c r="B19685" s="42"/>
      <c r="C19685" s="2"/>
      <c r="E19685" s="2"/>
    </row>
    <row r="19686" spans="2:5" x14ac:dyDescent="0.35">
      <c r="B19686" s="42"/>
      <c r="C19686" s="2"/>
      <c r="E19686" s="2"/>
    </row>
    <row r="19687" spans="2:5" x14ac:dyDescent="0.35">
      <c r="B19687" s="42"/>
      <c r="C19687" s="2"/>
      <c r="E19687" s="2"/>
    </row>
    <row r="19688" spans="2:5" x14ac:dyDescent="0.35">
      <c r="B19688" s="42"/>
      <c r="C19688" s="2"/>
      <c r="E19688" s="2"/>
    </row>
    <row r="19689" spans="2:5" x14ac:dyDescent="0.35">
      <c r="B19689" s="42"/>
      <c r="C19689" s="2"/>
      <c r="E19689" s="2"/>
    </row>
    <row r="19690" spans="2:5" x14ac:dyDescent="0.35">
      <c r="B19690" s="42"/>
      <c r="C19690" s="2"/>
      <c r="E19690" s="2"/>
    </row>
    <row r="19691" spans="2:5" x14ac:dyDescent="0.35">
      <c r="B19691" s="42"/>
      <c r="C19691" s="2"/>
      <c r="E19691" s="2"/>
    </row>
    <row r="19692" spans="2:5" x14ac:dyDescent="0.35">
      <c r="B19692" s="42"/>
      <c r="C19692" s="2"/>
      <c r="E19692" s="2"/>
    </row>
    <row r="19693" spans="2:5" x14ac:dyDescent="0.35">
      <c r="B19693" s="42"/>
      <c r="C19693" s="2"/>
      <c r="E19693" s="2"/>
    </row>
    <row r="19694" spans="2:5" x14ac:dyDescent="0.35">
      <c r="B19694" s="42"/>
      <c r="C19694" s="2"/>
      <c r="E19694" s="2"/>
    </row>
    <row r="19695" spans="2:5" x14ac:dyDescent="0.35">
      <c r="B19695" s="42"/>
      <c r="C19695" s="2"/>
      <c r="E19695" s="2"/>
    </row>
    <row r="19696" spans="2:5" x14ac:dyDescent="0.35">
      <c r="B19696" s="42"/>
      <c r="C19696" s="2"/>
      <c r="E19696" s="2"/>
    </row>
    <row r="19697" spans="2:5" x14ac:dyDescent="0.35">
      <c r="B19697" s="42"/>
      <c r="C19697" s="2"/>
      <c r="E19697" s="2"/>
    </row>
    <row r="19698" spans="2:5" x14ac:dyDescent="0.35">
      <c r="B19698" s="42"/>
      <c r="C19698" s="2"/>
      <c r="E19698" s="2"/>
    </row>
    <row r="19699" spans="2:5" x14ac:dyDescent="0.35">
      <c r="B19699" s="42"/>
      <c r="C19699" s="2"/>
      <c r="E19699" s="2"/>
    </row>
    <row r="19700" spans="2:5" x14ac:dyDescent="0.35">
      <c r="B19700" s="42"/>
      <c r="C19700" s="2"/>
      <c r="E19700" s="2"/>
    </row>
    <row r="19701" spans="2:5" x14ac:dyDescent="0.35">
      <c r="B19701" s="42"/>
      <c r="C19701" s="2"/>
      <c r="E19701" s="2"/>
    </row>
    <row r="19702" spans="2:5" x14ac:dyDescent="0.35">
      <c r="B19702" s="42"/>
      <c r="C19702" s="2"/>
      <c r="E19702" s="2"/>
    </row>
    <row r="19703" spans="2:5" x14ac:dyDescent="0.35">
      <c r="B19703" s="42"/>
      <c r="C19703" s="2"/>
      <c r="E19703" s="2"/>
    </row>
    <row r="19704" spans="2:5" x14ac:dyDescent="0.35">
      <c r="B19704" s="42"/>
      <c r="C19704" s="2"/>
      <c r="E19704" s="2"/>
    </row>
    <row r="19705" spans="2:5" x14ac:dyDescent="0.35">
      <c r="B19705" s="42"/>
      <c r="C19705" s="2"/>
      <c r="E19705" s="2"/>
    </row>
    <row r="19706" spans="2:5" x14ac:dyDescent="0.35">
      <c r="B19706" s="42"/>
      <c r="C19706" s="2"/>
      <c r="E19706" s="2"/>
    </row>
    <row r="19707" spans="2:5" x14ac:dyDescent="0.35">
      <c r="B19707" s="42"/>
      <c r="C19707" s="2"/>
      <c r="E19707" s="2"/>
    </row>
    <row r="19708" spans="2:5" x14ac:dyDescent="0.35">
      <c r="B19708" s="42"/>
      <c r="C19708" s="2"/>
      <c r="E19708" s="2"/>
    </row>
    <row r="19709" spans="2:5" x14ac:dyDescent="0.35">
      <c r="B19709" s="42"/>
      <c r="C19709" s="2"/>
      <c r="E19709" s="2"/>
    </row>
    <row r="19710" spans="2:5" x14ac:dyDescent="0.35">
      <c r="B19710" s="42"/>
      <c r="C19710" s="2"/>
      <c r="E19710" s="2"/>
    </row>
    <row r="19711" spans="2:5" x14ac:dyDescent="0.35">
      <c r="B19711" s="42"/>
      <c r="C19711" s="2"/>
      <c r="E19711" s="2"/>
    </row>
    <row r="19712" spans="2:5" x14ac:dyDescent="0.35">
      <c r="B19712" s="42"/>
      <c r="C19712" s="2"/>
      <c r="E19712" s="2"/>
    </row>
    <row r="19713" spans="2:5" x14ac:dyDescent="0.35">
      <c r="B19713" s="42"/>
      <c r="C19713" s="2"/>
      <c r="E19713" s="2"/>
    </row>
    <row r="19714" spans="2:5" x14ac:dyDescent="0.35">
      <c r="B19714" s="42"/>
      <c r="C19714" s="2"/>
      <c r="E19714" s="2"/>
    </row>
    <row r="19715" spans="2:5" x14ac:dyDescent="0.35">
      <c r="B19715" s="42"/>
      <c r="C19715" s="2"/>
      <c r="E19715" s="2"/>
    </row>
    <row r="19716" spans="2:5" x14ac:dyDescent="0.35">
      <c r="B19716" s="42"/>
      <c r="C19716" s="2"/>
      <c r="E19716" s="2"/>
    </row>
    <row r="19717" spans="2:5" x14ac:dyDescent="0.35">
      <c r="B19717" s="42"/>
      <c r="C19717" s="2"/>
      <c r="E19717" s="2"/>
    </row>
    <row r="19718" spans="2:5" x14ac:dyDescent="0.35">
      <c r="B19718" s="42"/>
      <c r="C19718" s="2"/>
      <c r="E19718" s="2"/>
    </row>
    <row r="19719" spans="2:5" x14ac:dyDescent="0.35">
      <c r="B19719" s="42"/>
      <c r="C19719" s="2"/>
      <c r="E19719" s="2"/>
    </row>
    <row r="19720" spans="2:5" x14ac:dyDescent="0.35">
      <c r="B19720" s="42"/>
      <c r="C19720" s="2"/>
      <c r="E19720" s="2"/>
    </row>
    <row r="19721" spans="2:5" x14ac:dyDescent="0.35">
      <c r="B19721" s="42"/>
      <c r="C19721" s="2"/>
      <c r="E19721" s="2"/>
    </row>
    <row r="19722" spans="2:5" x14ac:dyDescent="0.35">
      <c r="B19722" s="42"/>
      <c r="C19722" s="2"/>
      <c r="E19722" s="2"/>
    </row>
    <row r="19723" spans="2:5" x14ac:dyDescent="0.35">
      <c r="B19723" s="42"/>
      <c r="C19723" s="2"/>
      <c r="E19723" s="2"/>
    </row>
    <row r="19724" spans="2:5" x14ac:dyDescent="0.35">
      <c r="B19724" s="42"/>
      <c r="C19724" s="2"/>
      <c r="E19724" s="2"/>
    </row>
    <row r="19725" spans="2:5" x14ac:dyDescent="0.35">
      <c r="B19725" s="42"/>
      <c r="C19725" s="2"/>
      <c r="E19725" s="2"/>
    </row>
    <row r="19726" spans="2:5" x14ac:dyDescent="0.35">
      <c r="B19726" s="42"/>
      <c r="C19726" s="2"/>
      <c r="E19726" s="2"/>
    </row>
    <row r="19727" spans="2:5" x14ac:dyDescent="0.35">
      <c r="B19727" s="42"/>
      <c r="C19727" s="2"/>
      <c r="E19727" s="2"/>
    </row>
    <row r="19728" spans="2:5" x14ac:dyDescent="0.35">
      <c r="B19728" s="42"/>
      <c r="C19728" s="2"/>
      <c r="E19728" s="2"/>
    </row>
    <row r="19729" spans="2:5" x14ac:dyDescent="0.35">
      <c r="B19729" s="42"/>
      <c r="C19729" s="2"/>
      <c r="E19729" s="2"/>
    </row>
    <row r="19730" spans="2:5" x14ac:dyDescent="0.35">
      <c r="B19730" s="42"/>
      <c r="C19730" s="2"/>
      <c r="E19730" s="2"/>
    </row>
    <row r="19731" spans="2:5" x14ac:dyDescent="0.35">
      <c r="B19731" s="42"/>
      <c r="C19731" s="2"/>
      <c r="E19731" s="2"/>
    </row>
    <row r="19732" spans="2:5" x14ac:dyDescent="0.35">
      <c r="B19732" s="42"/>
      <c r="C19732" s="2"/>
      <c r="E19732" s="2"/>
    </row>
    <row r="19733" spans="2:5" x14ac:dyDescent="0.35">
      <c r="B19733" s="42"/>
      <c r="C19733" s="2"/>
      <c r="E19733" s="2"/>
    </row>
    <row r="19734" spans="2:5" x14ac:dyDescent="0.35">
      <c r="B19734" s="42"/>
      <c r="C19734" s="2"/>
      <c r="E19734" s="2"/>
    </row>
    <row r="19735" spans="2:5" x14ac:dyDescent="0.35">
      <c r="B19735" s="42"/>
      <c r="C19735" s="2"/>
      <c r="E19735" s="2"/>
    </row>
    <row r="19736" spans="2:5" x14ac:dyDescent="0.35">
      <c r="B19736" s="42"/>
      <c r="C19736" s="2"/>
      <c r="E19736" s="2"/>
    </row>
    <row r="19737" spans="2:5" x14ac:dyDescent="0.35">
      <c r="B19737" s="42"/>
      <c r="C19737" s="2"/>
      <c r="E19737" s="2"/>
    </row>
    <row r="19738" spans="2:5" x14ac:dyDescent="0.35">
      <c r="B19738" s="42"/>
      <c r="C19738" s="2"/>
      <c r="E19738" s="2"/>
    </row>
    <row r="19739" spans="2:5" x14ac:dyDescent="0.35">
      <c r="B19739" s="42"/>
      <c r="C19739" s="2"/>
      <c r="E19739" s="2"/>
    </row>
    <row r="19740" spans="2:5" x14ac:dyDescent="0.35">
      <c r="B19740" s="42"/>
      <c r="C19740" s="2"/>
      <c r="E19740" s="2"/>
    </row>
    <row r="19741" spans="2:5" x14ac:dyDescent="0.35">
      <c r="B19741" s="42"/>
      <c r="C19741" s="2"/>
      <c r="E19741" s="2"/>
    </row>
    <row r="19742" spans="2:5" x14ac:dyDescent="0.35">
      <c r="B19742" s="42"/>
      <c r="C19742" s="2"/>
      <c r="E19742" s="2"/>
    </row>
    <row r="19743" spans="2:5" x14ac:dyDescent="0.35">
      <c r="B19743" s="42"/>
      <c r="C19743" s="2"/>
      <c r="E19743" s="2"/>
    </row>
    <row r="19744" spans="2:5" x14ac:dyDescent="0.35">
      <c r="B19744" s="42"/>
      <c r="C19744" s="2"/>
      <c r="E19744" s="2"/>
    </row>
    <row r="19745" spans="2:5" x14ac:dyDescent="0.35">
      <c r="B19745" s="42"/>
      <c r="C19745" s="2"/>
      <c r="E19745" s="2"/>
    </row>
    <row r="19746" spans="2:5" x14ac:dyDescent="0.35">
      <c r="B19746" s="42"/>
      <c r="C19746" s="2"/>
      <c r="E19746" s="2"/>
    </row>
    <row r="19747" spans="2:5" x14ac:dyDescent="0.35">
      <c r="B19747" s="42"/>
      <c r="C19747" s="2"/>
      <c r="E19747" s="2"/>
    </row>
    <row r="19748" spans="2:5" x14ac:dyDescent="0.35">
      <c r="B19748" s="42"/>
      <c r="C19748" s="2"/>
      <c r="E19748" s="2"/>
    </row>
    <row r="19749" spans="2:5" x14ac:dyDescent="0.35">
      <c r="B19749" s="42"/>
      <c r="C19749" s="2"/>
      <c r="E19749" s="2"/>
    </row>
    <row r="19750" spans="2:5" x14ac:dyDescent="0.35">
      <c r="B19750" s="42"/>
      <c r="C19750" s="2"/>
      <c r="E19750" s="2"/>
    </row>
    <row r="19751" spans="2:5" x14ac:dyDescent="0.35">
      <c r="B19751" s="42"/>
      <c r="C19751" s="2"/>
      <c r="E19751" s="2"/>
    </row>
    <row r="19752" spans="2:5" x14ac:dyDescent="0.35">
      <c r="B19752" s="42"/>
      <c r="C19752" s="2"/>
      <c r="E19752" s="2"/>
    </row>
    <row r="19753" spans="2:5" x14ac:dyDescent="0.35">
      <c r="B19753" s="42"/>
      <c r="C19753" s="2"/>
      <c r="E19753" s="2"/>
    </row>
    <row r="19754" spans="2:5" x14ac:dyDescent="0.35">
      <c r="B19754" s="42"/>
      <c r="C19754" s="2"/>
      <c r="E19754" s="2"/>
    </row>
    <row r="19755" spans="2:5" x14ac:dyDescent="0.35">
      <c r="B19755" s="42"/>
      <c r="C19755" s="2"/>
      <c r="E19755" s="2"/>
    </row>
    <row r="19756" spans="2:5" x14ac:dyDescent="0.35">
      <c r="B19756" s="42"/>
      <c r="C19756" s="2"/>
      <c r="E19756" s="2"/>
    </row>
    <row r="19757" spans="2:5" x14ac:dyDescent="0.35">
      <c r="B19757" s="42"/>
      <c r="C19757" s="2"/>
      <c r="E19757" s="2"/>
    </row>
    <row r="19758" spans="2:5" x14ac:dyDescent="0.35">
      <c r="B19758" s="42"/>
      <c r="C19758" s="2"/>
      <c r="E19758" s="2"/>
    </row>
    <row r="19759" spans="2:5" x14ac:dyDescent="0.35">
      <c r="B19759" s="42"/>
      <c r="C19759" s="2"/>
      <c r="E19759" s="2"/>
    </row>
    <row r="19760" spans="2:5" x14ac:dyDescent="0.35">
      <c r="B19760" s="42"/>
      <c r="C19760" s="2"/>
      <c r="E19760" s="2"/>
    </row>
    <row r="19761" spans="2:5" x14ac:dyDescent="0.35">
      <c r="B19761" s="42"/>
      <c r="C19761" s="2"/>
      <c r="E19761" s="2"/>
    </row>
    <row r="19762" spans="2:5" x14ac:dyDescent="0.35">
      <c r="B19762" s="42"/>
      <c r="C19762" s="2"/>
      <c r="E19762" s="2"/>
    </row>
    <row r="19763" spans="2:5" x14ac:dyDescent="0.35">
      <c r="B19763" s="42"/>
      <c r="C19763" s="2"/>
      <c r="E19763" s="2"/>
    </row>
    <row r="19764" spans="2:5" x14ac:dyDescent="0.35">
      <c r="B19764" s="42"/>
      <c r="C19764" s="2"/>
      <c r="E19764" s="2"/>
    </row>
    <row r="19765" spans="2:5" x14ac:dyDescent="0.35">
      <c r="B19765" s="42"/>
      <c r="C19765" s="2"/>
      <c r="E19765" s="2"/>
    </row>
    <row r="19766" spans="2:5" x14ac:dyDescent="0.35">
      <c r="B19766" s="42"/>
      <c r="C19766" s="2"/>
      <c r="E19766" s="2"/>
    </row>
    <row r="19767" spans="2:5" x14ac:dyDescent="0.35">
      <c r="B19767" s="42"/>
      <c r="C19767" s="2"/>
      <c r="E19767" s="2"/>
    </row>
    <row r="19768" spans="2:5" x14ac:dyDescent="0.35">
      <c r="B19768" s="42"/>
      <c r="C19768" s="2"/>
      <c r="E19768" s="2"/>
    </row>
    <row r="19769" spans="2:5" x14ac:dyDescent="0.35">
      <c r="B19769" s="42"/>
      <c r="C19769" s="2"/>
      <c r="E19769" s="2"/>
    </row>
    <row r="19770" spans="2:5" x14ac:dyDescent="0.35">
      <c r="B19770" s="42"/>
      <c r="C19770" s="2"/>
      <c r="E19770" s="2"/>
    </row>
    <row r="19771" spans="2:5" x14ac:dyDescent="0.35">
      <c r="B19771" s="42"/>
      <c r="C19771" s="2"/>
      <c r="E19771" s="2"/>
    </row>
    <row r="19772" spans="2:5" x14ac:dyDescent="0.35">
      <c r="B19772" s="42"/>
      <c r="C19772" s="2"/>
      <c r="E19772" s="2"/>
    </row>
    <row r="19773" spans="2:5" x14ac:dyDescent="0.35">
      <c r="B19773" s="42"/>
      <c r="C19773" s="2"/>
      <c r="E19773" s="2"/>
    </row>
    <row r="19774" spans="2:5" x14ac:dyDescent="0.35">
      <c r="B19774" s="42"/>
      <c r="C19774" s="2"/>
      <c r="E19774" s="2"/>
    </row>
    <row r="19775" spans="2:5" x14ac:dyDescent="0.35">
      <c r="B19775" s="42"/>
      <c r="C19775" s="2"/>
      <c r="E19775" s="2"/>
    </row>
    <row r="19776" spans="2:5" x14ac:dyDescent="0.35">
      <c r="B19776" s="42"/>
      <c r="C19776" s="2"/>
      <c r="E19776" s="2"/>
    </row>
    <row r="19777" spans="2:5" x14ac:dyDescent="0.35">
      <c r="B19777" s="42"/>
      <c r="C19777" s="2"/>
      <c r="E19777" s="2"/>
    </row>
    <row r="19778" spans="2:5" x14ac:dyDescent="0.35">
      <c r="B19778" s="42"/>
      <c r="C19778" s="2"/>
      <c r="E19778" s="2"/>
    </row>
    <row r="19779" spans="2:5" x14ac:dyDescent="0.35">
      <c r="B19779" s="42"/>
      <c r="C19779" s="2"/>
      <c r="E19779" s="2"/>
    </row>
    <row r="19780" spans="2:5" x14ac:dyDescent="0.35">
      <c r="B19780" s="42"/>
      <c r="C19780" s="2"/>
      <c r="E19780" s="2"/>
    </row>
    <row r="19781" spans="2:5" x14ac:dyDescent="0.35">
      <c r="B19781" s="42"/>
      <c r="C19781" s="2"/>
      <c r="E19781" s="2"/>
    </row>
    <row r="19782" spans="2:5" x14ac:dyDescent="0.35">
      <c r="B19782" s="42"/>
      <c r="C19782" s="2"/>
      <c r="E19782" s="2"/>
    </row>
    <row r="19783" spans="2:5" x14ac:dyDescent="0.35">
      <c r="B19783" s="42"/>
      <c r="C19783" s="2"/>
      <c r="E19783" s="2"/>
    </row>
    <row r="19784" spans="2:5" x14ac:dyDescent="0.35">
      <c r="B19784" s="42"/>
      <c r="C19784" s="2"/>
      <c r="E19784" s="2"/>
    </row>
    <row r="19785" spans="2:5" x14ac:dyDescent="0.35">
      <c r="B19785" s="42"/>
      <c r="C19785" s="2"/>
      <c r="E19785" s="2"/>
    </row>
    <row r="19786" spans="2:5" x14ac:dyDescent="0.35">
      <c r="B19786" s="42"/>
      <c r="C19786" s="2"/>
      <c r="E19786" s="2"/>
    </row>
    <row r="19787" spans="2:5" x14ac:dyDescent="0.35">
      <c r="B19787" s="42"/>
      <c r="C19787" s="2"/>
      <c r="E19787" s="2"/>
    </row>
    <row r="19788" spans="2:5" x14ac:dyDescent="0.35">
      <c r="B19788" s="42"/>
      <c r="C19788" s="2"/>
      <c r="E19788" s="2"/>
    </row>
    <row r="19789" spans="2:5" x14ac:dyDescent="0.35">
      <c r="B19789" s="42"/>
      <c r="C19789" s="2"/>
      <c r="E19789" s="2"/>
    </row>
    <row r="19790" spans="2:5" x14ac:dyDescent="0.35">
      <c r="B19790" s="42"/>
      <c r="C19790" s="2"/>
      <c r="E19790" s="2"/>
    </row>
    <row r="19791" spans="2:5" x14ac:dyDescent="0.35">
      <c r="B19791" s="42"/>
      <c r="C19791" s="2"/>
      <c r="E19791" s="2"/>
    </row>
    <row r="19792" spans="2:5" x14ac:dyDescent="0.35">
      <c r="B19792" s="42"/>
      <c r="C19792" s="2"/>
      <c r="E19792" s="2"/>
    </row>
    <row r="19793" spans="2:5" x14ac:dyDescent="0.35">
      <c r="B19793" s="42"/>
      <c r="C19793" s="2"/>
      <c r="E19793" s="2"/>
    </row>
    <row r="19794" spans="2:5" x14ac:dyDescent="0.35">
      <c r="B19794" s="42"/>
      <c r="C19794" s="2"/>
      <c r="E19794" s="2"/>
    </row>
    <row r="19795" spans="2:5" x14ac:dyDescent="0.35">
      <c r="B19795" s="42"/>
      <c r="C19795" s="2"/>
      <c r="E19795" s="2"/>
    </row>
    <row r="19796" spans="2:5" x14ac:dyDescent="0.35">
      <c r="B19796" s="42"/>
      <c r="C19796" s="2"/>
      <c r="E19796" s="2"/>
    </row>
    <row r="19797" spans="2:5" x14ac:dyDescent="0.35">
      <c r="B19797" s="42"/>
      <c r="C19797" s="2"/>
      <c r="E19797" s="2"/>
    </row>
    <row r="19798" spans="2:5" x14ac:dyDescent="0.35">
      <c r="B19798" s="42"/>
      <c r="C19798" s="2"/>
      <c r="E19798" s="2"/>
    </row>
    <row r="19799" spans="2:5" x14ac:dyDescent="0.35">
      <c r="B19799" s="42"/>
      <c r="C19799" s="2"/>
      <c r="E19799" s="2"/>
    </row>
    <row r="19800" spans="2:5" x14ac:dyDescent="0.35">
      <c r="B19800" s="42"/>
      <c r="C19800" s="2"/>
      <c r="E19800" s="2"/>
    </row>
    <row r="19801" spans="2:5" x14ac:dyDescent="0.35">
      <c r="B19801" s="42"/>
      <c r="C19801" s="2"/>
      <c r="E19801" s="2"/>
    </row>
    <row r="19802" spans="2:5" x14ac:dyDescent="0.35">
      <c r="B19802" s="42"/>
      <c r="C19802" s="2"/>
      <c r="E19802" s="2"/>
    </row>
    <row r="19803" spans="2:5" x14ac:dyDescent="0.35">
      <c r="B19803" s="42"/>
      <c r="C19803" s="2"/>
      <c r="E19803" s="2"/>
    </row>
    <row r="19804" spans="2:5" x14ac:dyDescent="0.35">
      <c r="B19804" s="42"/>
      <c r="C19804" s="2"/>
      <c r="E19804" s="2"/>
    </row>
    <row r="19805" spans="2:5" x14ac:dyDescent="0.35">
      <c r="B19805" s="42"/>
      <c r="C19805" s="2"/>
      <c r="E19805" s="2"/>
    </row>
    <row r="19806" spans="2:5" x14ac:dyDescent="0.35">
      <c r="B19806" s="42"/>
      <c r="C19806" s="2"/>
      <c r="E19806" s="2"/>
    </row>
    <row r="19807" spans="2:5" x14ac:dyDescent="0.35">
      <c r="B19807" s="42"/>
      <c r="C19807" s="2"/>
      <c r="E19807" s="2"/>
    </row>
    <row r="19808" spans="2:5" x14ac:dyDescent="0.35">
      <c r="B19808" s="42"/>
      <c r="C19808" s="2"/>
      <c r="E19808" s="2"/>
    </row>
    <row r="19809" spans="2:5" x14ac:dyDescent="0.35">
      <c r="B19809" s="42"/>
      <c r="C19809" s="2"/>
      <c r="E19809" s="2"/>
    </row>
    <row r="19810" spans="2:5" x14ac:dyDescent="0.35">
      <c r="B19810" s="42"/>
      <c r="C19810" s="2"/>
      <c r="E19810" s="2"/>
    </row>
    <row r="19811" spans="2:5" x14ac:dyDescent="0.35">
      <c r="B19811" s="42"/>
      <c r="C19811" s="2"/>
      <c r="E19811" s="2"/>
    </row>
    <row r="19812" spans="2:5" x14ac:dyDescent="0.35">
      <c r="B19812" s="42"/>
      <c r="C19812" s="2"/>
      <c r="E19812" s="2"/>
    </row>
    <row r="19813" spans="2:5" x14ac:dyDescent="0.35">
      <c r="B19813" s="42"/>
      <c r="C19813" s="2"/>
      <c r="E19813" s="2"/>
    </row>
    <row r="19814" spans="2:5" x14ac:dyDescent="0.35">
      <c r="B19814" s="42"/>
      <c r="C19814" s="2"/>
      <c r="E19814" s="2"/>
    </row>
    <row r="19815" spans="2:5" x14ac:dyDescent="0.35">
      <c r="B19815" s="42"/>
      <c r="C19815" s="2"/>
      <c r="E19815" s="2"/>
    </row>
    <row r="19816" spans="2:5" x14ac:dyDescent="0.35">
      <c r="B19816" s="42"/>
      <c r="C19816" s="2"/>
      <c r="E19816" s="2"/>
    </row>
    <row r="19817" spans="2:5" x14ac:dyDescent="0.35">
      <c r="B19817" s="42"/>
      <c r="C19817" s="2"/>
      <c r="E19817" s="2"/>
    </row>
    <row r="19818" spans="2:5" x14ac:dyDescent="0.35">
      <c r="B19818" s="42"/>
      <c r="C19818" s="2"/>
      <c r="E19818" s="2"/>
    </row>
    <row r="19819" spans="2:5" x14ac:dyDescent="0.35">
      <c r="B19819" s="42"/>
      <c r="C19819" s="2"/>
      <c r="E19819" s="2"/>
    </row>
    <row r="19820" spans="2:5" x14ac:dyDescent="0.35">
      <c r="B19820" s="42"/>
      <c r="C19820" s="2"/>
      <c r="E19820" s="2"/>
    </row>
    <row r="19821" spans="2:5" x14ac:dyDescent="0.35">
      <c r="B19821" s="42"/>
      <c r="C19821" s="2"/>
      <c r="E19821" s="2"/>
    </row>
    <row r="19822" spans="2:5" x14ac:dyDescent="0.35">
      <c r="B19822" s="42"/>
      <c r="C19822" s="2"/>
      <c r="E19822" s="2"/>
    </row>
    <row r="19823" spans="2:5" x14ac:dyDescent="0.35">
      <c r="B19823" s="42"/>
      <c r="C19823" s="2"/>
      <c r="E19823" s="2"/>
    </row>
    <row r="19824" spans="2:5" x14ac:dyDescent="0.35">
      <c r="B19824" s="42"/>
      <c r="C19824" s="2"/>
      <c r="E19824" s="2"/>
    </row>
    <row r="19825" spans="2:5" x14ac:dyDescent="0.35">
      <c r="B19825" s="42"/>
      <c r="C19825" s="2"/>
      <c r="E19825" s="2"/>
    </row>
    <row r="19826" spans="2:5" x14ac:dyDescent="0.35">
      <c r="B19826" s="42"/>
      <c r="C19826" s="2"/>
      <c r="E19826" s="2"/>
    </row>
    <row r="19827" spans="2:5" x14ac:dyDescent="0.35">
      <c r="B19827" s="42"/>
      <c r="C19827" s="2"/>
      <c r="E19827" s="2"/>
    </row>
    <row r="19828" spans="2:5" x14ac:dyDescent="0.35">
      <c r="B19828" s="42"/>
      <c r="C19828" s="2"/>
      <c r="E19828" s="2"/>
    </row>
    <row r="19829" spans="2:5" x14ac:dyDescent="0.35">
      <c r="B19829" s="42"/>
      <c r="C19829" s="2"/>
      <c r="E19829" s="2"/>
    </row>
    <row r="19830" spans="2:5" x14ac:dyDescent="0.35">
      <c r="B19830" s="42"/>
      <c r="C19830" s="2"/>
      <c r="E19830" s="2"/>
    </row>
    <row r="19831" spans="2:5" x14ac:dyDescent="0.35">
      <c r="B19831" s="42"/>
      <c r="C19831" s="2"/>
      <c r="E19831" s="2"/>
    </row>
    <row r="19832" spans="2:5" x14ac:dyDescent="0.35">
      <c r="B19832" s="42"/>
      <c r="C19832" s="2"/>
      <c r="E19832" s="2"/>
    </row>
    <row r="19833" spans="2:5" x14ac:dyDescent="0.35">
      <c r="B19833" s="42"/>
      <c r="C19833" s="2"/>
      <c r="E19833" s="2"/>
    </row>
    <row r="19834" spans="2:5" x14ac:dyDescent="0.35">
      <c r="B19834" s="42"/>
      <c r="C19834" s="2"/>
      <c r="E19834" s="2"/>
    </row>
    <row r="19835" spans="2:5" x14ac:dyDescent="0.35">
      <c r="B19835" s="42"/>
      <c r="C19835" s="2"/>
      <c r="E19835" s="2"/>
    </row>
    <row r="19836" spans="2:5" x14ac:dyDescent="0.35">
      <c r="B19836" s="42"/>
      <c r="C19836" s="2"/>
      <c r="E19836" s="2"/>
    </row>
    <row r="19837" spans="2:5" x14ac:dyDescent="0.35">
      <c r="B19837" s="42"/>
      <c r="C19837" s="2"/>
      <c r="E19837" s="2"/>
    </row>
    <row r="19838" spans="2:5" x14ac:dyDescent="0.35">
      <c r="B19838" s="42"/>
      <c r="C19838" s="2"/>
      <c r="E19838" s="2"/>
    </row>
    <row r="19839" spans="2:5" x14ac:dyDescent="0.35">
      <c r="B19839" s="42"/>
      <c r="C19839" s="2"/>
      <c r="E19839" s="2"/>
    </row>
    <row r="19840" spans="2:5" x14ac:dyDescent="0.35">
      <c r="B19840" s="42"/>
      <c r="C19840" s="2"/>
      <c r="E19840" s="2"/>
    </row>
    <row r="19841" spans="2:5" x14ac:dyDescent="0.35">
      <c r="B19841" s="42"/>
      <c r="C19841" s="2"/>
      <c r="E19841" s="2"/>
    </row>
    <row r="19842" spans="2:5" x14ac:dyDescent="0.35">
      <c r="B19842" s="42"/>
      <c r="C19842" s="2"/>
      <c r="E19842" s="2"/>
    </row>
    <row r="19843" spans="2:5" x14ac:dyDescent="0.35">
      <c r="B19843" s="42"/>
      <c r="C19843" s="2"/>
      <c r="E19843" s="2"/>
    </row>
    <row r="19844" spans="2:5" x14ac:dyDescent="0.35">
      <c r="B19844" s="42"/>
      <c r="C19844" s="2"/>
      <c r="E19844" s="2"/>
    </row>
    <row r="19845" spans="2:5" x14ac:dyDescent="0.35">
      <c r="B19845" s="42"/>
      <c r="C19845" s="2"/>
      <c r="E19845" s="2"/>
    </row>
    <row r="19846" spans="2:5" x14ac:dyDescent="0.35">
      <c r="B19846" s="42"/>
      <c r="C19846" s="2"/>
      <c r="E19846" s="2"/>
    </row>
    <row r="19847" spans="2:5" x14ac:dyDescent="0.35">
      <c r="B19847" s="42"/>
      <c r="C19847" s="2"/>
      <c r="E19847" s="2"/>
    </row>
    <row r="19848" spans="2:5" x14ac:dyDescent="0.35">
      <c r="B19848" s="42"/>
      <c r="C19848" s="2"/>
      <c r="E19848" s="2"/>
    </row>
    <row r="19849" spans="2:5" x14ac:dyDescent="0.35">
      <c r="B19849" s="42"/>
      <c r="C19849" s="2"/>
      <c r="E19849" s="2"/>
    </row>
    <row r="19850" spans="2:5" x14ac:dyDescent="0.35">
      <c r="B19850" s="42"/>
      <c r="C19850" s="2"/>
      <c r="E19850" s="2"/>
    </row>
    <row r="19851" spans="2:5" x14ac:dyDescent="0.35">
      <c r="B19851" s="42"/>
      <c r="C19851" s="2"/>
      <c r="E19851" s="2"/>
    </row>
    <row r="19852" spans="2:5" x14ac:dyDescent="0.35">
      <c r="B19852" s="42"/>
      <c r="C19852" s="2"/>
      <c r="E19852" s="2"/>
    </row>
    <row r="19853" spans="2:5" x14ac:dyDescent="0.35">
      <c r="B19853" s="42"/>
      <c r="C19853" s="2"/>
      <c r="E19853" s="2"/>
    </row>
    <row r="19854" spans="2:5" x14ac:dyDescent="0.35">
      <c r="B19854" s="42"/>
      <c r="C19854" s="2"/>
      <c r="E19854" s="2"/>
    </row>
    <row r="19855" spans="2:5" x14ac:dyDescent="0.35">
      <c r="B19855" s="42"/>
      <c r="C19855" s="2"/>
      <c r="E19855" s="2"/>
    </row>
    <row r="19856" spans="2:5" x14ac:dyDescent="0.35">
      <c r="B19856" s="42"/>
      <c r="C19856" s="2"/>
      <c r="E19856" s="2"/>
    </row>
    <row r="19857" spans="2:5" x14ac:dyDescent="0.35">
      <c r="B19857" s="42"/>
      <c r="C19857" s="2"/>
      <c r="E19857" s="2"/>
    </row>
    <row r="19858" spans="2:5" x14ac:dyDescent="0.35">
      <c r="B19858" s="42"/>
      <c r="C19858" s="2"/>
      <c r="E19858" s="2"/>
    </row>
    <row r="19859" spans="2:5" x14ac:dyDescent="0.35">
      <c r="B19859" s="42"/>
      <c r="C19859" s="2"/>
      <c r="E19859" s="2"/>
    </row>
    <row r="19860" spans="2:5" x14ac:dyDescent="0.35">
      <c r="B19860" s="42"/>
      <c r="C19860" s="2"/>
      <c r="E19860" s="2"/>
    </row>
    <row r="19861" spans="2:5" x14ac:dyDescent="0.35">
      <c r="B19861" s="42"/>
      <c r="C19861" s="2"/>
      <c r="E19861" s="2"/>
    </row>
    <row r="19862" spans="2:5" x14ac:dyDescent="0.35">
      <c r="B19862" s="42"/>
      <c r="C19862" s="2"/>
      <c r="E19862" s="2"/>
    </row>
    <row r="19863" spans="2:5" x14ac:dyDescent="0.35">
      <c r="B19863" s="42"/>
      <c r="C19863" s="2"/>
      <c r="E19863" s="2"/>
    </row>
    <row r="19864" spans="2:5" x14ac:dyDescent="0.35">
      <c r="B19864" s="42"/>
      <c r="C19864" s="2"/>
      <c r="E19864" s="2"/>
    </row>
    <row r="19865" spans="2:5" x14ac:dyDescent="0.35">
      <c r="B19865" s="42"/>
      <c r="C19865" s="2"/>
      <c r="E19865" s="2"/>
    </row>
    <row r="19866" spans="2:5" x14ac:dyDescent="0.35">
      <c r="B19866" s="42"/>
      <c r="C19866" s="2"/>
      <c r="E19866" s="2"/>
    </row>
    <row r="19867" spans="2:5" x14ac:dyDescent="0.35">
      <c r="B19867" s="42"/>
      <c r="C19867" s="2"/>
      <c r="E19867" s="2"/>
    </row>
    <row r="19868" spans="2:5" x14ac:dyDescent="0.35">
      <c r="B19868" s="42"/>
      <c r="C19868" s="2"/>
      <c r="E19868" s="2"/>
    </row>
    <row r="19869" spans="2:5" x14ac:dyDescent="0.35">
      <c r="B19869" s="42"/>
      <c r="C19869" s="2"/>
      <c r="E19869" s="2"/>
    </row>
    <row r="19870" spans="2:5" x14ac:dyDescent="0.35">
      <c r="B19870" s="42"/>
      <c r="C19870" s="2"/>
      <c r="E19870" s="2"/>
    </row>
    <row r="19871" spans="2:5" x14ac:dyDescent="0.35">
      <c r="B19871" s="42"/>
      <c r="C19871" s="2"/>
      <c r="E19871" s="2"/>
    </row>
    <row r="19872" spans="2:5" x14ac:dyDescent="0.35">
      <c r="B19872" s="42"/>
      <c r="C19872" s="2"/>
      <c r="E19872" s="2"/>
    </row>
    <row r="19873" spans="2:5" x14ac:dyDescent="0.35">
      <c r="B19873" s="42"/>
      <c r="C19873" s="2"/>
      <c r="E19873" s="2"/>
    </row>
    <row r="19874" spans="2:5" x14ac:dyDescent="0.35">
      <c r="B19874" s="42"/>
      <c r="C19874" s="2"/>
      <c r="E19874" s="2"/>
    </row>
    <row r="19875" spans="2:5" x14ac:dyDescent="0.35">
      <c r="B19875" s="42"/>
      <c r="C19875" s="2"/>
      <c r="E19875" s="2"/>
    </row>
    <row r="19876" spans="2:5" x14ac:dyDescent="0.35">
      <c r="B19876" s="42"/>
      <c r="C19876" s="2"/>
      <c r="E19876" s="2"/>
    </row>
    <row r="19877" spans="2:5" x14ac:dyDescent="0.35">
      <c r="B19877" s="42"/>
      <c r="C19877" s="2"/>
      <c r="E19877" s="2"/>
    </row>
    <row r="19878" spans="2:5" x14ac:dyDescent="0.35">
      <c r="B19878" s="42"/>
      <c r="C19878" s="2"/>
      <c r="E19878" s="2"/>
    </row>
    <row r="19879" spans="2:5" x14ac:dyDescent="0.35">
      <c r="B19879" s="42"/>
      <c r="C19879" s="2"/>
      <c r="E19879" s="2"/>
    </row>
    <row r="19880" spans="2:5" x14ac:dyDescent="0.35">
      <c r="B19880" s="42"/>
      <c r="C19880" s="2"/>
      <c r="E19880" s="2"/>
    </row>
    <row r="19881" spans="2:5" x14ac:dyDescent="0.35">
      <c r="B19881" s="42"/>
      <c r="C19881" s="2"/>
      <c r="E19881" s="2"/>
    </row>
    <row r="19882" spans="2:5" x14ac:dyDescent="0.35">
      <c r="B19882" s="42"/>
      <c r="C19882" s="2"/>
      <c r="E19882" s="2"/>
    </row>
    <row r="19883" spans="2:5" x14ac:dyDescent="0.35">
      <c r="B19883" s="42"/>
      <c r="C19883" s="2"/>
      <c r="E19883" s="2"/>
    </row>
    <row r="19884" spans="2:5" x14ac:dyDescent="0.35">
      <c r="B19884" s="42"/>
      <c r="C19884" s="2"/>
      <c r="E19884" s="2"/>
    </row>
    <row r="19885" spans="2:5" x14ac:dyDescent="0.35">
      <c r="B19885" s="42"/>
      <c r="C19885" s="2"/>
      <c r="E19885" s="2"/>
    </row>
    <row r="19886" spans="2:5" x14ac:dyDescent="0.35">
      <c r="B19886" s="42"/>
      <c r="C19886" s="2"/>
      <c r="E19886" s="2"/>
    </row>
    <row r="19887" spans="2:5" x14ac:dyDescent="0.35">
      <c r="B19887" s="42"/>
      <c r="C19887" s="2"/>
      <c r="E19887" s="2"/>
    </row>
    <row r="19888" spans="2:5" x14ac:dyDescent="0.35">
      <c r="B19888" s="42"/>
      <c r="C19888" s="2"/>
      <c r="E19888" s="2"/>
    </row>
    <row r="19889" spans="2:5" x14ac:dyDescent="0.35">
      <c r="B19889" s="42"/>
      <c r="C19889" s="2"/>
      <c r="E19889" s="2"/>
    </row>
    <row r="19890" spans="2:5" x14ac:dyDescent="0.35">
      <c r="B19890" s="42"/>
      <c r="C19890" s="2"/>
      <c r="E19890" s="2"/>
    </row>
    <row r="19891" spans="2:5" x14ac:dyDescent="0.35">
      <c r="B19891" s="42"/>
      <c r="C19891" s="2"/>
      <c r="E19891" s="2"/>
    </row>
    <row r="19892" spans="2:5" x14ac:dyDescent="0.35">
      <c r="B19892" s="42"/>
      <c r="C19892" s="2"/>
      <c r="E19892" s="2"/>
    </row>
    <row r="19893" spans="2:5" x14ac:dyDescent="0.35">
      <c r="B19893" s="42"/>
      <c r="C19893" s="2"/>
      <c r="E19893" s="2"/>
    </row>
    <row r="19894" spans="2:5" x14ac:dyDescent="0.35">
      <c r="B19894" s="42"/>
      <c r="C19894" s="2"/>
      <c r="E19894" s="2"/>
    </row>
    <row r="19895" spans="2:5" x14ac:dyDescent="0.35">
      <c r="B19895" s="42"/>
      <c r="C19895" s="2"/>
      <c r="E19895" s="2"/>
    </row>
    <row r="19896" spans="2:5" x14ac:dyDescent="0.35">
      <c r="B19896" s="42"/>
      <c r="C19896" s="2"/>
      <c r="E19896" s="2"/>
    </row>
    <row r="19897" spans="2:5" x14ac:dyDescent="0.35">
      <c r="B19897" s="42"/>
      <c r="C19897" s="2"/>
      <c r="E19897" s="2"/>
    </row>
    <row r="19898" spans="2:5" x14ac:dyDescent="0.35">
      <c r="B19898" s="42"/>
      <c r="C19898" s="2"/>
      <c r="E19898" s="2"/>
    </row>
    <row r="19899" spans="2:5" x14ac:dyDescent="0.35">
      <c r="B19899" s="42"/>
      <c r="C19899" s="2"/>
      <c r="E19899" s="2"/>
    </row>
    <row r="19900" spans="2:5" x14ac:dyDescent="0.35">
      <c r="B19900" s="42"/>
      <c r="C19900" s="2"/>
      <c r="E19900" s="2"/>
    </row>
    <row r="19901" spans="2:5" x14ac:dyDescent="0.35">
      <c r="B19901" s="42"/>
      <c r="C19901" s="2"/>
      <c r="E19901" s="2"/>
    </row>
    <row r="19902" spans="2:5" x14ac:dyDescent="0.35">
      <c r="B19902" s="42"/>
      <c r="C19902" s="2"/>
      <c r="E19902" s="2"/>
    </row>
    <row r="19903" spans="2:5" x14ac:dyDescent="0.35">
      <c r="B19903" s="42"/>
      <c r="C19903" s="2"/>
      <c r="E19903" s="2"/>
    </row>
    <row r="19904" spans="2:5" x14ac:dyDescent="0.35">
      <c r="B19904" s="42"/>
      <c r="C19904" s="2"/>
      <c r="E19904" s="2"/>
    </row>
    <row r="19905" spans="2:5" x14ac:dyDescent="0.35">
      <c r="B19905" s="42"/>
      <c r="C19905" s="2"/>
      <c r="E19905" s="2"/>
    </row>
    <row r="19906" spans="2:5" x14ac:dyDescent="0.35">
      <c r="B19906" s="42"/>
      <c r="C19906" s="2"/>
      <c r="E19906" s="2"/>
    </row>
    <row r="19907" spans="2:5" x14ac:dyDescent="0.35">
      <c r="B19907" s="42"/>
      <c r="C19907" s="2"/>
      <c r="E19907" s="2"/>
    </row>
    <row r="19908" spans="2:5" x14ac:dyDescent="0.35">
      <c r="B19908" s="42"/>
      <c r="C19908" s="2"/>
      <c r="E19908" s="2"/>
    </row>
    <row r="19909" spans="2:5" x14ac:dyDescent="0.35">
      <c r="B19909" s="42"/>
      <c r="C19909" s="2"/>
      <c r="E19909" s="2"/>
    </row>
    <row r="19910" spans="2:5" x14ac:dyDescent="0.35">
      <c r="B19910" s="42"/>
      <c r="C19910" s="2"/>
      <c r="E19910" s="2"/>
    </row>
    <row r="19911" spans="2:5" x14ac:dyDescent="0.35">
      <c r="B19911" s="42"/>
      <c r="C19911" s="2"/>
      <c r="E19911" s="2"/>
    </row>
    <row r="19912" spans="2:5" x14ac:dyDescent="0.35">
      <c r="B19912" s="42"/>
      <c r="C19912" s="2"/>
      <c r="E19912" s="2"/>
    </row>
    <row r="19913" spans="2:5" x14ac:dyDescent="0.35">
      <c r="B19913" s="42"/>
      <c r="C19913" s="2"/>
      <c r="E19913" s="2"/>
    </row>
    <row r="19914" spans="2:5" x14ac:dyDescent="0.35">
      <c r="B19914" s="42"/>
      <c r="C19914" s="2"/>
      <c r="E19914" s="2"/>
    </row>
    <row r="19915" spans="2:5" x14ac:dyDescent="0.35">
      <c r="B19915" s="42"/>
      <c r="C19915" s="2"/>
      <c r="E19915" s="2"/>
    </row>
    <row r="19916" spans="2:5" x14ac:dyDescent="0.35">
      <c r="B19916" s="42"/>
      <c r="C19916" s="2"/>
      <c r="E19916" s="2"/>
    </row>
    <row r="19917" spans="2:5" x14ac:dyDescent="0.35">
      <c r="B19917" s="42"/>
      <c r="C19917" s="2"/>
      <c r="E19917" s="2"/>
    </row>
    <row r="19918" spans="2:5" x14ac:dyDescent="0.35">
      <c r="B19918" s="42"/>
      <c r="C19918" s="2"/>
      <c r="E19918" s="2"/>
    </row>
    <row r="19919" spans="2:5" x14ac:dyDescent="0.35">
      <c r="B19919" s="42"/>
      <c r="C19919" s="2"/>
      <c r="E19919" s="2"/>
    </row>
    <row r="19920" spans="2:5" x14ac:dyDescent="0.35">
      <c r="B19920" s="42"/>
      <c r="C19920" s="2"/>
      <c r="E19920" s="2"/>
    </row>
    <row r="19921" spans="2:5" x14ac:dyDescent="0.35">
      <c r="B19921" s="42"/>
      <c r="C19921" s="2"/>
      <c r="E19921" s="2"/>
    </row>
    <row r="19922" spans="2:5" x14ac:dyDescent="0.35">
      <c r="B19922" s="42"/>
      <c r="C19922" s="2"/>
      <c r="E19922" s="2"/>
    </row>
    <row r="19923" spans="2:5" x14ac:dyDescent="0.35">
      <c r="B19923" s="42"/>
      <c r="C19923" s="2"/>
      <c r="E19923" s="2"/>
    </row>
    <row r="19924" spans="2:5" x14ac:dyDescent="0.35">
      <c r="B19924" s="42"/>
      <c r="C19924" s="2"/>
      <c r="E19924" s="2"/>
    </row>
    <row r="19925" spans="2:5" x14ac:dyDescent="0.35">
      <c r="B19925" s="42"/>
      <c r="C19925" s="2"/>
      <c r="E19925" s="2"/>
    </row>
    <row r="19926" spans="2:5" x14ac:dyDescent="0.35">
      <c r="B19926" s="42"/>
      <c r="C19926" s="2"/>
      <c r="E19926" s="2"/>
    </row>
    <row r="19927" spans="2:5" x14ac:dyDescent="0.35">
      <c r="B19927" s="42"/>
      <c r="C19927" s="2"/>
      <c r="E19927" s="2"/>
    </row>
    <row r="19928" spans="2:5" x14ac:dyDescent="0.35">
      <c r="B19928" s="42"/>
      <c r="C19928" s="2"/>
      <c r="E19928" s="2"/>
    </row>
    <row r="19929" spans="2:5" x14ac:dyDescent="0.35">
      <c r="B19929" s="42"/>
      <c r="C19929" s="2"/>
      <c r="E19929" s="2"/>
    </row>
    <row r="19930" spans="2:5" x14ac:dyDescent="0.35">
      <c r="B19930" s="42"/>
      <c r="C19930" s="2"/>
      <c r="E19930" s="2"/>
    </row>
    <row r="19931" spans="2:5" x14ac:dyDescent="0.35">
      <c r="B19931" s="42"/>
      <c r="C19931" s="2"/>
      <c r="E19931" s="2"/>
    </row>
    <row r="19932" spans="2:5" x14ac:dyDescent="0.35">
      <c r="B19932" s="42"/>
      <c r="C19932" s="2"/>
      <c r="E19932" s="2"/>
    </row>
    <row r="19933" spans="2:5" x14ac:dyDescent="0.35">
      <c r="B19933" s="42"/>
      <c r="C19933" s="2"/>
      <c r="E19933" s="2"/>
    </row>
    <row r="19934" spans="2:5" x14ac:dyDescent="0.35">
      <c r="B19934" s="42"/>
      <c r="C19934" s="2"/>
      <c r="E19934" s="2"/>
    </row>
    <row r="19935" spans="2:5" x14ac:dyDescent="0.35">
      <c r="B19935" s="42"/>
      <c r="C19935" s="2"/>
      <c r="E19935" s="2"/>
    </row>
    <row r="19936" spans="2:5" x14ac:dyDescent="0.35">
      <c r="B19936" s="42"/>
      <c r="C19936" s="2"/>
      <c r="E19936" s="2"/>
    </row>
    <row r="19937" spans="2:5" x14ac:dyDescent="0.35">
      <c r="B19937" s="42"/>
      <c r="C19937" s="2"/>
      <c r="E19937" s="2"/>
    </row>
    <row r="19938" spans="2:5" x14ac:dyDescent="0.35">
      <c r="B19938" s="42"/>
      <c r="C19938" s="2"/>
      <c r="E19938" s="2"/>
    </row>
    <row r="19939" spans="2:5" x14ac:dyDescent="0.35">
      <c r="B19939" s="42"/>
      <c r="C19939" s="2"/>
      <c r="E19939" s="2"/>
    </row>
    <row r="19940" spans="2:5" x14ac:dyDescent="0.35">
      <c r="B19940" s="42"/>
      <c r="C19940" s="2"/>
      <c r="E19940" s="2"/>
    </row>
    <row r="19941" spans="2:5" x14ac:dyDescent="0.35">
      <c r="B19941" s="42"/>
      <c r="C19941" s="2"/>
      <c r="E19941" s="2"/>
    </row>
    <row r="19942" spans="2:5" x14ac:dyDescent="0.35">
      <c r="B19942" s="42"/>
      <c r="C19942" s="2"/>
      <c r="E19942" s="2"/>
    </row>
    <row r="19943" spans="2:5" x14ac:dyDescent="0.35">
      <c r="B19943" s="42"/>
      <c r="C19943" s="2"/>
      <c r="E19943" s="2"/>
    </row>
    <row r="19944" spans="2:5" x14ac:dyDescent="0.35">
      <c r="B19944" s="42"/>
      <c r="C19944" s="2"/>
      <c r="E19944" s="2"/>
    </row>
    <row r="19945" spans="2:5" x14ac:dyDescent="0.35">
      <c r="B19945" s="42"/>
      <c r="C19945" s="2"/>
      <c r="E19945" s="2"/>
    </row>
    <row r="19946" spans="2:5" x14ac:dyDescent="0.35">
      <c r="B19946" s="42"/>
      <c r="C19946" s="2"/>
      <c r="E19946" s="2"/>
    </row>
    <row r="19947" spans="2:5" x14ac:dyDescent="0.35">
      <c r="B19947" s="42"/>
      <c r="C19947" s="2"/>
      <c r="E19947" s="2"/>
    </row>
    <row r="19948" spans="2:5" x14ac:dyDescent="0.35">
      <c r="B19948" s="42"/>
      <c r="C19948" s="2"/>
      <c r="E19948" s="2"/>
    </row>
    <row r="19949" spans="2:5" x14ac:dyDescent="0.35">
      <c r="B19949" s="42"/>
      <c r="C19949" s="2"/>
      <c r="E19949" s="2"/>
    </row>
    <row r="19950" spans="2:5" x14ac:dyDescent="0.35">
      <c r="B19950" s="42"/>
      <c r="C19950" s="2"/>
      <c r="E19950" s="2"/>
    </row>
    <row r="19951" spans="2:5" x14ac:dyDescent="0.35">
      <c r="B19951" s="42"/>
      <c r="C19951" s="2"/>
      <c r="E19951" s="2"/>
    </row>
    <row r="19952" spans="2:5" x14ac:dyDescent="0.35">
      <c r="B19952" s="42"/>
      <c r="C19952" s="2"/>
      <c r="E19952" s="2"/>
    </row>
    <row r="19953" spans="2:5" x14ac:dyDescent="0.35">
      <c r="B19953" s="42"/>
      <c r="C19953" s="2"/>
      <c r="E19953" s="2"/>
    </row>
    <row r="19954" spans="2:5" x14ac:dyDescent="0.35">
      <c r="B19954" s="42"/>
      <c r="C19954" s="2"/>
      <c r="E19954" s="2"/>
    </row>
    <row r="19955" spans="2:5" x14ac:dyDescent="0.35">
      <c r="B19955" s="42"/>
      <c r="C19955" s="2"/>
      <c r="E19955" s="2"/>
    </row>
    <row r="19956" spans="2:5" x14ac:dyDescent="0.35">
      <c r="B19956" s="42"/>
      <c r="C19956" s="2"/>
      <c r="E19956" s="2"/>
    </row>
    <row r="19957" spans="2:5" x14ac:dyDescent="0.35">
      <c r="B19957" s="42"/>
      <c r="C19957" s="2"/>
      <c r="E19957" s="2"/>
    </row>
    <row r="19958" spans="2:5" x14ac:dyDescent="0.35">
      <c r="B19958" s="42"/>
      <c r="C19958" s="2"/>
      <c r="E19958" s="2"/>
    </row>
    <row r="19959" spans="2:5" x14ac:dyDescent="0.35">
      <c r="B19959" s="42"/>
      <c r="C19959" s="2"/>
      <c r="E19959" s="2"/>
    </row>
    <row r="19960" spans="2:5" x14ac:dyDescent="0.35">
      <c r="B19960" s="42"/>
      <c r="C19960" s="2"/>
      <c r="E19960" s="2"/>
    </row>
    <row r="19961" spans="2:5" x14ac:dyDescent="0.35">
      <c r="B19961" s="42"/>
      <c r="C19961" s="2"/>
      <c r="E19961" s="2"/>
    </row>
    <row r="19962" spans="2:5" x14ac:dyDescent="0.35">
      <c r="B19962" s="42"/>
      <c r="C19962" s="2"/>
      <c r="E19962" s="2"/>
    </row>
    <row r="19963" spans="2:5" x14ac:dyDescent="0.35">
      <c r="B19963" s="42"/>
      <c r="C19963" s="2"/>
      <c r="E19963" s="2"/>
    </row>
    <row r="19964" spans="2:5" x14ac:dyDescent="0.35">
      <c r="B19964" s="42"/>
      <c r="C19964" s="2"/>
      <c r="E19964" s="2"/>
    </row>
    <row r="19965" spans="2:5" x14ac:dyDescent="0.35">
      <c r="B19965" s="42"/>
      <c r="C19965" s="2"/>
      <c r="E19965" s="2"/>
    </row>
    <row r="19966" spans="2:5" x14ac:dyDescent="0.35">
      <c r="B19966" s="42"/>
      <c r="C19966" s="2"/>
      <c r="E19966" s="2"/>
    </row>
    <row r="19967" spans="2:5" x14ac:dyDescent="0.35">
      <c r="B19967" s="42"/>
      <c r="C19967" s="2"/>
      <c r="E19967" s="2"/>
    </row>
    <row r="19968" spans="2:5" x14ac:dyDescent="0.35">
      <c r="B19968" s="42"/>
      <c r="C19968" s="2"/>
      <c r="E19968" s="2"/>
    </row>
    <row r="19969" spans="2:5" x14ac:dyDescent="0.35">
      <c r="B19969" s="42"/>
      <c r="C19969" s="2"/>
      <c r="E19969" s="2"/>
    </row>
    <row r="19970" spans="2:5" x14ac:dyDescent="0.35">
      <c r="B19970" s="42"/>
      <c r="C19970" s="2"/>
      <c r="E19970" s="2"/>
    </row>
    <row r="19971" spans="2:5" x14ac:dyDescent="0.35">
      <c r="B19971" s="42"/>
      <c r="C19971" s="2"/>
      <c r="E19971" s="2"/>
    </row>
    <row r="19972" spans="2:5" x14ac:dyDescent="0.35">
      <c r="B19972" s="42"/>
      <c r="C19972" s="2"/>
      <c r="E19972" s="2"/>
    </row>
    <row r="19973" spans="2:5" x14ac:dyDescent="0.35">
      <c r="B19973" s="42"/>
      <c r="C19973" s="2"/>
      <c r="E19973" s="2"/>
    </row>
    <row r="19974" spans="2:5" x14ac:dyDescent="0.35">
      <c r="B19974" s="42"/>
      <c r="C19974" s="2"/>
      <c r="E19974" s="2"/>
    </row>
    <row r="19975" spans="2:5" x14ac:dyDescent="0.35">
      <c r="B19975" s="42"/>
      <c r="C19975" s="2"/>
      <c r="E19975" s="2"/>
    </row>
    <row r="19976" spans="2:5" x14ac:dyDescent="0.35">
      <c r="B19976" s="42"/>
      <c r="C19976" s="2"/>
      <c r="E19976" s="2"/>
    </row>
    <row r="19977" spans="2:5" x14ac:dyDescent="0.35">
      <c r="B19977" s="42"/>
      <c r="C19977" s="2"/>
      <c r="E19977" s="2"/>
    </row>
    <row r="19978" spans="2:5" x14ac:dyDescent="0.35">
      <c r="B19978" s="42"/>
      <c r="C19978" s="2"/>
      <c r="E19978" s="2"/>
    </row>
    <row r="19979" spans="2:5" x14ac:dyDescent="0.35">
      <c r="B19979" s="42"/>
      <c r="C19979" s="2"/>
      <c r="E19979" s="2"/>
    </row>
    <row r="19980" spans="2:5" x14ac:dyDescent="0.35">
      <c r="B19980" s="42"/>
      <c r="C19980" s="2"/>
      <c r="E19980" s="2"/>
    </row>
    <row r="19981" spans="2:5" x14ac:dyDescent="0.35">
      <c r="B19981" s="42"/>
      <c r="C19981" s="2"/>
      <c r="E19981" s="2"/>
    </row>
    <row r="19982" spans="2:5" x14ac:dyDescent="0.35">
      <c r="B19982" s="42"/>
      <c r="C19982" s="2"/>
      <c r="E19982" s="2"/>
    </row>
    <row r="19983" spans="2:5" x14ac:dyDescent="0.35">
      <c r="B19983" s="42"/>
      <c r="C19983" s="2"/>
      <c r="E19983" s="2"/>
    </row>
    <row r="19984" spans="2:5" x14ac:dyDescent="0.35">
      <c r="B19984" s="42"/>
      <c r="C19984" s="2"/>
      <c r="E19984" s="2"/>
    </row>
    <row r="19985" spans="2:5" x14ac:dyDescent="0.35">
      <c r="B19985" s="42"/>
      <c r="C19985" s="2"/>
      <c r="E19985" s="2"/>
    </row>
    <row r="19986" spans="2:5" x14ac:dyDescent="0.35">
      <c r="B19986" s="42"/>
      <c r="C19986" s="2"/>
      <c r="E19986" s="2"/>
    </row>
    <row r="19987" spans="2:5" x14ac:dyDescent="0.35">
      <c r="B19987" s="42"/>
      <c r="C19987" s="2"/>
      <c r="E19987" s="2"/>
    </row>
    <row r="19988" spans="2:5" x14ac:dyDescent="0.35">
      <c r="B19988" s="42"/>
      <c r="C19988" s="2"/>
      <c r="E19988" s="2"/>
    </row>
    <row r="19989" spans="2:5" x14ac:dyDescent="0.35">
      <c r="B19989" s="42"/>
      <c r="C19989" s="2"/>
      <c r="E19989" s="2"/>
    </row>
    <row r="19990" spans="2:5" x14ac:dyDescent="0.35">
      <c r="B19990" s="42"/>
      <c r="C19990" s="2"/>
      <c r="E19990" s="2"/>
    </row>
    <row r="19991" spans="2:5" x14ac:dyDescent="0.35">
      <c r="B19991" s="42"/>
      <c r="C19991" s="2"/>
      <c r="E19991" s="2"/>
    </row>
    <row r="19992" spans="2:5" x14ac:dyDescent="0.35">
      <c r="B19992" s="42"/>
      <c r="C19992" s="2"/>
      <c r="E19992" s="2"/>
    </row>
    <row r="19993" spans="2:5" x14ac:dyDescent="0.35">
      <c r="B19993" s="42"/>
      <c r="C19993" s="2"/>
      <c r="E19993" s="2"/>
    </row>
    <row r="19994" spans="2:5" x14ac:dyDescent="0.35">
      <c r="B19994" s="42"/>
      <c r="C19994" s="2"/>
      <c r="E19994" s="2"/>
    </row>
    <row r="19995" spans="2:5" x14ac:dyDescent="0.35">
      <c r="B19995" s="42"/>
      <c r="C19995" s="2"/>
      <c r="E19995" s="2"/>
    </row>
    <row r="19996" spans="2:5" x14ac:dyDescent="0.35">
      <c r="B19996" s="42"/>
      <c r="C19996" s="2"/>
      <c r="E19996" s="2"/>
    </row>
    <row r="19997" spans="2:5" x14ac:dyDescent="0.35">
      <c r="B19997" s="42"/>
      <c r="C19997" s="2"/>
      <c r="E19997" s="2"/>
    </row>
    <row r="19998" spans="2:5" x14ac:dyDescent="0.35">
      <c r="B19998" s="42"/>
      <c r="C19998" s="2"/>
      <c r="E19998" s="2"/>
    </row>
    <row r="19999" spans="2:5" x14ac:dyDescent="0.35">
      <c r="B19999" s="42"/>
      <c r="C19999" s="2"/>
      <c r="E19999" s="2"/>
    </row>
    <row r="20000" spans="2:5" x14ac:dyDescent="0.35">
      <c r="B20000" s="42"/>
      <c r="C20000" s="2"/>
      <c r="E20000" s="2"/>
    </row>
    <row r="20001" spans="2:5" x14ac:dyDescent="0.35">
      <c r="B20001" s="42"/>
      <c r="C20001" s="2"/>
      <c r="E20001" s="2"/>
    </row>
    <row r="20002" spans="2:5" x14ac:dyDescent="0.35">
      <c r="B20002" s="42"/>
      <c r="C20002" s="2"/>
      <c r="E20002" s="2"/>
    </row>
    <row r="20003" spans="2:5" x14ac:dyDescent="0.35">
      <c r="B20003" s="42"/>
      <c r="C20003" s="2"/>
      <c r="E20003" s="2"/>
    </row>
    <row r="20004" spans="2:5" x14ac:dyDescent="0.35">
      <c r="B20004" s="42"/>
      <c r="C20004" s="2"/>
      <c r="E20004" s="2"/>
    </row>
    <row r="20005" spans="2:5" x14ac:dyDescent="0.35">
      <c r="B20005" s="42"/>
      <c r="C20005" s="2"/>
      <c r="E20005" s="2"/>
    </row>
    <row r="20006" spans="2:5" x14ac:dyDescent="0.35">
      <c r="B20006" s="42"/>
      <c r="C20006" s="2"/>
      <c r="E20006" s="2"/>
    </row>
    <row r="20007" spans="2:5" x14ac:dyDescent="0.35">
      <c r="B20007" s="42"/>
      <c r="C20007" s="2"/>
      <c r="E20007" s="2"/>
    </row>
    <row r="20008" spans="2:5" x14ac:dyDescent="0.35">
      <c r="B20008" s="42"/>
      <c r="C20008" s="2"/>
      <c r="E20008" s="2"/>
    </row>
    <row r="20009" spans="2:5" x14ac:dyDescent="0.35">
      <c r="B20009" s="42"/>
      <c r="C20009" s="2"/>
      <c r="E20009" s="2"/>
    </row>
    <row r="20010" spans="2:5" x14ac:dyDescent="0.35">
      <c r="B20010" s="42"/>
      <c r="C20010" s="2"/>
      <c r="E20010" s="2"/>
    </row>
    <row r="20011" spans="2:5" x14ac:dyDescent="0.35">
      <c r="B20011" s="42"/>
      <c r="C20011" s="2"/>
      <c r="E20011" s="2"/>
    </row>
    <row r="20012" spans="2:5" x14ac:dyDescent="0.35">
      <c r="B20012" s="42"/>
      <c r="C20012" s="2"/>
      <c r="E20012" s="2"/>
    </row>
    <row r="20013" spans="2:5" x14ac:dyDescent="0.35">
      <c r="B20013" s="42"/>
      <c r="C20013" s="2"/>
      <c r="E20013" s="2"/>
    </row>
    <row r="20014" spans="2:5" x14ac:dyDescent="0.35">
      <c r="B20014" s="42"/>
      <c r="C20014" s="2"/>
      <c r="E20014" s="2"/>
    </row>
    <row r="20015" spans="2:5" x14ac:dyDescent="0.35">
      <c r="B20015" s="42"/>
      <c r="C20015" s="2"/>
      <c r="E20015" s="2"/>
    </row>
    <row r="20016" spans="2:5" x14ac:dyDescent="0.35">
      <c r="B20016" s="42"/>
      <c r="C20016" s="2"/>
      <c r="E20016" s="2"/>
    </row>
    <row r="20017" spans="2:5" x14ac:dyDescent="0.35">
      <c r="B20017" s="42"/>
      <c r="C20017" s="2"/>
      <c r="E20017" s="2"/>
    </row>
    <row r="20018" spans="2:5" x14ac:dyDescent="0.35">
      <c r="B20018" s="42"/>
      <c r="C20018" s="2"/>
      <c r="E20018" s="2"/>
    </row>
    <row r="20019" spans="2:5" x14ac:dyDescent="0.35">
      <c r="B20019" s="42"/>
      <c r="C20019" s="2"/>
      <c r="E20019" s="2"/>
    </row>
    <row r="20020" spans="2:5" x14ac:dyDescent="0.35">
      <c r="B20020" s="42"/>
      <c r="C20020" s="2"/>
      <c r="E20020" s="2"/>
    </row>
    <row r="20021" spans="2:5" x14ac:dyDescent="0.35">
      <c r="B20021" s="42"/>
      <c r="C20021" s="2"/>
      <c r="E20021" s="2"/>
    </row>
    <row r="20022" spans="2:5" x14ac:dyDescent="0.35">
      <c r="B20022" s="42"/>
      <c r="C20022" s="2"/>
      <c r="E20022" s="2"/>
    </row>
    <row r="20023" spans="2:5" x14ac:dyDescent="0.35">
      <c r="B20023" s="42"/>
      <c r="C20023" s="2"/>
      <c r="E20023" s="2"/>
    </row>
    <row r="20024" spans="2:5" x14ac:dyDescent="0.35">
      <c r="B20024" s="42"/>
      <c r="C20024" s="2"/>
      <c r="E20024" s="2"/>
    </row>
    <row r="20025" spans="2:5" x14ac:dyDescent="0.35">
      <c r="B20025" s="42"/>
      <c r="C20025" s="2"/>
      <c r="E20025" s="2"/>
    </row>
    <row r="20026" spans="2:5" x14ac:dyDescent="0.35">
      <c r="B20026" s="42"/>
      <c r="C20026" s="2"/>
      <c r="E20026" s="2"/>
    </row>
    <row r="20027" spans="2:5" x14ac:dyDescent="0.35">
      <c r="B20027" s="42"/>
      <c r="C20027" s="2"/>
      <c r="E20027" s="2"/>
    </row>
    <row r="20028" spans="2:5" x14ac:dyDescent="0.35">
      <c r="B20028" s="42"/>
      <c r="C20028" s="2"/>
      <c r="E20028" s="2"/>
    </row>
    <row r="20029" spans="2:5" x14ac:dyDescent="0.35">
      <c r="B20029" s="42"/>
      <c r="C20029" s="2"/>
      <c r="E20029" s="2"/>
    </row>
    <row r="20030" spans="2:5" x14ac:dyDescent="0.35">
      <c r="B20030" s="42"/>
      <c r="C20030" s="2"/>
      <c r="E20030" s="2"/>
    </row>
    <row r="20031" spans="2:5" x14ac:dyDescent="0.35">
      <c r="B20031" s="42"/>
      <c r="C20031" s="2"/>
      <c r="E20031" s="2"/>
    </row>
    <row r="20032" spans="2:5" x14ac:dyDescent="0.35">
      <c r="B20032" s="42"/>
      <c r="C20032" s="2"/>
      <c r="E20032" s="2"/>
    </row>
    <row r="20033" spans="2:5" x14ac:dyDescent="0.35">
      <c r="B20033" s="42"/>
      <c r="C20033" s="2"/>
      <c r="E20033" s="2"/>
    </row>
    <row r="20034" spans="2:5" x14ac:dyDescent="0.35">
      <c r="B20034" s="42"/>
      <c r="C20034" s="2"/>
      <c r="E20034" s="2"/>
    </row>
    <row r="20035" spans="2:5" x14ac:dyDescent="0.35">
      <c r="B20035" s="42"/>
      <c r="C20035" s="2"/>
      <c r="E20035" s="2"/>
    </row>
    <row r="20036" spans="2:5" x14ac:dyDescent="0.35">
      <c r="B20036" s="42"/>
      <c r="C20036" s="2"/>
      <c r="E20036" s="2"/>
    </row>
    <row r="20037" spans="2:5" x14ac:dyDescent="0.35">
      <c r="B20037" s="42"/>
      <c r="C20037" s="2"/>
      <c r="E20037" s="2"/>
    </row>
    <row r="20038" spans="2:5" x14ac:dyDescent="0.35">
      <c r="B20038" s="42"/>
      <c r="C20038" s="2"/>
      <c r="E20038" s="2"/>
    </row>
    <row r="20039" spans="2:5" x14ac:dyDescent="0.35">
      <c r="B20039" s="42"/>
      <c r="C20039" s="2"/>
      <c r="E20039" s="2"/>
    </row>
    <row r="20040" spans="2:5" x14ac:dyDescent="0.35">
      <c r="B20040" s="42"/>
      <c r="C20040" s="2"/>
      <c r="E20040" s="2"/>
    </row>
    <row r="20041" spans="2:5" x14ac:dyDescent="0.35">
      <c r="B20041" s="42"/>
      <c r="C20041" s="2"/>
      <c r="E20041" s="2"/>
    </row>
    <row r="20042" spans="2:5" x14ac:dyDescent="0.35">
      <c r="B20042" s="42"/>
      <c r="C20042" s="2"/>
      <c r="E20042" s="2"/>
    </row>
    <row r="20043" spans="2:5" x14ac:dyDescent="0.35">
      <c r="B20043" s="42"/>
      <c r="C20043" s="2"/>
      <c r="E20043" s="2"/>
    </row>
    <row r="20044" spans="2:5" x14ac:dyDescent="0.35">
      <c r="B20044" s="42"/>
      <c r="C20044" s="2"/>
      <c r="E20044" s="2"/>
    </row>
    <row r="20045" spans="2:5" x14ac:dyDescent="0.35">
      <c r="B20045" s="42"/>
      <c r="C20045" s="2"/>
      <c r="E20045" s="2"/>
    </row>
    <row r="20046" spans="2:5" x14ac:dyDescent="0.35">
      <c r="B20046" s="42"/>
      <c r="C20046" s="2"/>
      <c r="E20046" s="2"/>
    </row>
    <row r="20047" spans="2:5" x14ac:dyDescent="0.35">
      <c r="B20047" s="42"/>
      <c r="C20047" s="2"/>
      <c r="E20047" s="2"/>
    </row>
    <row r="20048" spans="2:5" x14ac:dyDescent="0.35">
      <c r="B20048" s="42"/>
      <c r="C20048" s="2"/>
      <c r="E20048" s="2"/>
    </row>
    <row r="20049" spans="2:5" x14ac:dyDescent="0.35">
      <c r="B20049" s="42"/>
      <c r="C20049" s="2"/>
      <c r="E20049" s="2"/>
    </row>
    <row r="20050" spans="2:5" x14ac:dyDescent="0.35">
      <c r="B20050" s="42"/>
      <c r="C20050" s="2"/>
      <c r="E20050" s="2"/>
    </row>
    <row r="20051" spans="2:5" x14ac:dyDescent="0.35">
      <c r="B20051" s="42"/>
      <c r="C20051" s="2"/>
      <c r="E20051" s="2"/>
    </row>
    <row r="20052" spans="2:5" x14ac:dyDescent="0.35">
      <c r="B20052" s="42"/>
      <c r="C20052" s="2"/>
      <c r="E20052" s="2"/>
    </row>
    <row r="20053" spans="2:5" x14ac:dyDescent="0.35">
      <c r="B20053" s="42"/>
      <c r="C20053" s="2"/>
      <c r="E20053" s="2"/>
    </row>
    <row r="20054" spans="2:5" x14ac:dyDescent="0.35">
      <c r="B20054" s="42"/>
      <c r="C20054" s="2"/>
      <c r="E20054" s="2"/>
    </row>
    <row r="20055" spans="2:5" x14ac:dyDescent="0.35">
      <c r="B20055" s="42"/>
      <c r="C20055" s="2"/>
      <c r="E20055" s="2"/>
    </row>
    <row r="20056" spans="2:5" x14ac:dyDescent="0.35">
      <c r="B20056" s="42"/>
      <c r="C20056" s="2"/>
      <c r="E20056" s="2"/>
    </row>
    <row r="20057" spans="2:5" x14ac:dyDescent="0.35">
      <c r="B20057" s="42"/>
      <c r="C20057" s="2"/>
      <c r="E20057" s="2"/>
    </row>
    <row r="20058" spans="2:5" x14ac:dyDescent="0.35">
      <c r="B20058" s="42"/>
      <c r="C20058" s="2"/>
      <c r="E20058" s="2"/>
    </row>
    <row r="20059" spans="2:5" x14ac:dyDescent="0.35">
      <c r="B20059" s="42"/>
      <c r="C20059" s="2"/>
      <c r="E20059" s="2"/>
    </row>
    <row r="20060" spans="2:5" x14ac:dyDescent="0.35">
      <c r="B20060" s="42"/>
      <c r="C20060" s="2"/>
      <c r="E20060" s="2"/>
    </row>
    <row r="20061" spans="2:5" x14ac:dyDescent="0.35">
      <c r="B20061" s="42"/>
      <c r="C20061" s="2"/>
      <c r="E20061" s="2"/>
    </row>
    <row r="20062" spans="2:5" x14ac:dyDescent="0.35">
      <c r="B20062" s="42"/>
      <c r="C20062" s="2"/>
      <c r="E20062" s="2"/>
    </row>
    <row r="20063" spans="2:5" x14ac:dyDescent="0.35">
      <c r="B20063" s="42"/>
      <c r="C20063" s="2"/>
      <c r="E20063" s="2"/>
    </row>
    <row r="20064" spans="2:5" x14ac:dyDescent="0.35">
      <c r="B20064" s="42"/>
      <c r="C20064" s="2"/>
      <c r="E20064" s="2"/>
    </row>
    <row r="20065" spans="2:5" x14ac:dyDescent="0.35">
      <c r="B20065" s="42"/>
      <c r="C20065" s="2"/>
      <c r="E20065" s="2"/>
    </row>
    <row r="20066" spans="2:5" x14ac:dyDescent="0.35">
      <c r="B20066" s="42"/>
      <c r="C20066" s="2"/>
      <c r="E20066" s="2"/>
    </row>
    <row r="20067" spans="2:5" x14ac:dyDescent="0.35">
      <c r="B20067" s="42"/>
      <c r="C20067" s="2"/>
      <c r="E20067" s="2"/>
    </row>
    <row r="20068" spans="2:5" x14ac:dyDescent="0.35">
      <c r="B20068" s="42"/>
      <c r="C20068" s="2"/>
      <c r="E20068" s="2"/>
    </row>
    <row r="20069" spans="2:5" x14ac:dyDescent="0.35">
      <c r="B20069" s="42"/>
      <c r="C20069" s="2"/>
      <c r="E20069" s="2"/>
    </row>
    <row r="20070" spans="2:5" x14ac:dyDescent="0.35">
      <c r="B20070" s="42"/>
      <c r="C20070" s="2"/>
      <c r="E20070" s="2"/>
    </row>
    <row r="20071" spans="2:5" x14ac:dyDescent="0.35">
      <c r="B20071" s="42"/>
      <c r="C20071" s="2"/>
      <c r="E20071" s="2"/>
    </row>
    <row r="20072" spans="2:5" x14ac:dyDescent="0.35">
      <c r="B20072" s="42"/>
      <c r="C20072" s="2"/>
      <c r="E20072" s="2"/>
    </row>
    <row r="20073" spans="2:5" x14ac:dyDescent="0.35">
      <c r="B20073" s="42"/>
      <c r="C20073" s="2"/>
      <c r="E20073" s="2"/>
    </row>
    <row r="20074" spans="2:5" x14ac:dyDescent="0.35">
      <c r="B20074" s="42"/>
      <c r="C20074" s="2"/>
      <c r="E20074" s="2"/>
    </row>
    <row r="20075" spans="2:5" x14ac:dyDescent="0.35">
      <c r="B20075" s="42"/>
      <c r="C20075" s="2"/>
      <c r="E20075" s="2"/>
    </row>
    <row r="20076" spans="2:5" x14ac:dyDescent="0.35">
      <c r="B20076" s="42"/>
      <c r="C20076" s="2"/>
      <c r="E20076" s="2"/>
    </row>
    <row r="20077" spans="2:5" x14ac:dyDescent="0.35">
      <c r="B20077" s="42"/>
      <c r="C20077" s="2"/>
      <c r="E20077" s="2"/>
    </row>
    <row r="20078" spans="2:5" x14ac:dyDescent="0.35">
      <c r="B20078" s="42"/>
      <c r="C20078" s="2"/>
      <c r="E20078" s="2"/>
    </row>
    <row r="20079" spans="2:5" x14ac:dyDescent="0.35">
      <c r="B20079" s="42"/>
      <c r="C20079" s="2"/>
      <c r="E20079" s="2"/>
    </row>
    <row r="20080" spans="2:5" x14ac:dyDescent="0.35">
      <c r="B20080" s="42"/>
      <c r="C20080" s="2"/>
      <c r="E20080" s="2"/>
    </row>
    <row r="20081" spans="2:5" x14ac:dyDescent="0.35">
      <c r="B20081" s="42"/>
      <c r="C20081" s="2"/>
      <c r="E20081" s="2"/>
    </row>
    <row r="20082" spans="2:5" x14ac:dyDescent="0.35">
      <c r="B20082" s="42"/>
      <c r="C20082" s="2"/>
      <c r="E20082" s="2"/>
    </row>
    <row r="20083" spans="2:5" x14ac:dyDescent="0.35">
      <c r="B20083" s="42"/>
      <c r="C20083" s="2"/>
      <c r="E20083" s="2"/>
    </row>
    <row r="20084" spans="2:5" x14ac:dyDescent="0.35">
      <c r="B20084" s="42"/>
      <c r="C20084" s="2"/>
      <c r="E20084" s="2"/>
    </row>
    <row r="20085" spans="2:5" x14ac:dyDescent="0.35">
      <c r="B20085" s="42"/>
      <c r="C20085" s="2"/>
      <c r="E20085" s="2"/>
    </row>
    <row r="20086" spans="2:5" x14ac:dyDescent="0.35">
      <c r="B20086" s="42"/>
      <c r="C20086" s="2"/>
      <c r="E20086" s="2"/>
    </row>
    <row r="20087" spans="2:5" x14ac:dyDescent="0.35">
      <c r="B20087" s="42"/>
      <c r="C20087" s="2"/>
      <c r="E20087" s="2"/>
    </row>
    <row r="20088" spans="2:5" x14ac:dyDescent="0.35">
      <c r="B20088" s="42"/>
      <c r="C20088" s="2"/>
      <c r="E20088" s="2"/>
    </row>
    <row r="20089" spans="2:5" x14ac:dyDescent="0.35">
      <c r="B20089" s="42"/>
      <c r="C20089" s="2"/>
      <c r="E20089" s="2"/>
    </row>
    <row r="20090" spans="2:5" x14ac:dyDescent="0.35">
      <c r="B20090" s="42"/>
      <c r="C20090" s="2"/>
      <c r="E20090" s="2"/>
    </row>
    <row r="20091" spans="2:5" x14ac:dyDescent="0.35">
      <c r="B20091" s="42"/>
      <c r="C20091" s="2"/>
      <c r="E20091" s="2"/>
    </row>
    <row r="20092" spans="2:5" x14ac:dyDescent="0.35">
      <c r="B20092" s="42"/>
      <c r="C20092" s="2"/>
      <c r="E20092" s="2"/>
    </row>
    <row r="20093" spans="2:5" x14ac:dyDescent="0.35">
      <c r="B20093" s="42"/>
      <c r="C20093" s="2"/>
      <c r="E20093" s="2"/>
    </row>
    <row r="20094" spans="2:5" x14ac:dyDescent="0.35">
      <c r="B20094" s="42"/>
      <c r="C20094" s="2"/>
      <c r="E20094" s="2"/>
    </row>
    <row r="20095" spans="2:5" x14ac:dyDescent="0.35">
      <c r="B20095" s="42"/>
      <c r="C20095" s="2"/>
      <c r="E20095" s="2"/>
    </row>
    <row r="20096" spans="2:5" x14ac:dyDescent="0.35">
      <c r="B20096" s="42"/>
      <c r="C20096" s="2"/>
      <c r="E20096" s="2"/>
    </row>
    <row r="20097" spans="2:5" x14ac:dyDescent="0.35">
      <c r="B20097" s="42"/>
      <c r="C20097" s="2"/>
      <c r="E20097" s="2"/>
    </row>
    <row r="20098" spans="2:5" x14ac:dyDescent="0.35">
      <c r="B20098" s="42"/>
      <c r="C20098" s="2"/>
      <c r="E20098" s="2"/>
    </row>
    <row r="20099" spans="2:5" x14ac:dyDescent="0.35">
      <c r="B20099" s="42"/>
      <c r="C20099" s="2"/>
      <c r="E20099" s="2"/>
    </row>
    <row r="20100" spans="2:5" x14ac:dyDescent="0.35">
      <c r="B20100" s="42"/>
      <c r="C20100" s="2"/>
      <c r="E20100" s="2"/>
    </row>
    <row r="20101" spans="2:5" x14ac:dyDescent="0.35">
      <c r="B20101" s="42"/>
      <c r="C20101" s="2"/>
      <c r="E20101" s="2"/>
    </row>
    <row r="20102" spans="2:5" x14ac:dyDescent="0.35">
      <c r="B20102" s="42"/>
      <c r="C20102" s="2"/>
      <c r="E20102" s="2"/>
    </row>
    <row r="20103" spans="2:5" x14ac:dyDescent="0.35">
      <c r="B20103" s="42"/>
      <c r="C20103" s="2"/>
      <c r="E20103" s="2"/>
    </row>
    <row r="20104" spans="2:5" x14ac:dyDescent="0.35">
      <c r="B20104" s="42"/>
      <c r="C20104" s="2"/>
      <c r="E20104" s="2"/>
    </row>
    <row r="20105" spans="2:5" x14ac:dyDescent="0.35">
      <c r="B20105" s="42"/>
      <c r="C20105" s="2"/>
      <c r="E20105" s="2"/>
    </row>
    <row r="20106" spans="2:5" x14ac:dyDescent="0.35">
      <c r="B20106" s="42"/>
      <c r="C20106" s="2"/>
      <c r="E20106" s="2"/>
    </row>
    <row r="20107" spans="2:5" x14ac:dyDescent="0.35">
      <c r="B20107" s="42"/>
      <c r="C20107" s="2"/>
      <c r="E20107" s="2"/>
    </row>
    <row r="20108" spans="2:5" x14ac:dyDescent="0.35">
      <c r="B20108" s="42"/>
      <c r="C20108" s="2"/>
      <c r="E20108" s="2"/>
    </row>
    <row r="20109" spans="2:5" x14ac:dyDescent="0.35">
      <c r="B20109" s="42"/>
      <c r="C20109" s="2"/>
      <c r="E20109" s="2"/>
    </row>
    <row r="20110" spans="2:5" x14ac:dyDescent="0.35">
      <c r="B20110" s="42"/>
      <c r="C20110" s="2"/>
      <c r="E20110" s="2"/>
    </row>
    <row r="20111" spans="2:5" x14ac:dyDescent="0.35">
      <c r="B20111" s="42"/>
      <c r="C20111" s="2"/>
      <c r="E20111" s="2"/>
    </row>
    <row r="20112" spans="2:5" x14ac:dyDescent="0.35">
      <c r="B20112" s="42"/>
      <c r="C20112" s="2"/>
      <c r="E20112" s="2"/>
    </row>
    <row r="20113" spans="2:5" x14ac:dyDescent="0.35">
      <c r="B20113" s="42"/>
      <c r="C20113" s="2"/>
      <c r="E20113" s="2"/>
    </row>
    <row r="20114" spans="2:5" x14ac:dyDescent="0.35">
      <c r="B20114" s="42"/>
      <c r="C20114" s="2"/>
      <c r="E20114" s="2"/>
    </row>
    <row r="20115" spans="2:5" x14ac:dyDescent="0.35">
      <c r="B20115" s="42"/>
      <c r="C20115" s="2"/>
      <c r="E20115" s="2"/>
    </row>
    <row r="20116" spans="2:5" x14ac:dyDescent="0.35">
      <c r="B20116" s="42"/>
      <c r="C20116" s="2"/>
      <c r="E20116" s="2"/>
    </row>
    <row r="20117" spans="2:5" x14ac:dyDescent="0.35">
      <c r="B20117" s="42"/>
      <c r="C20117" s="2"/>
      <c r="E20117" s="2"/>
    </row>
    <row r="20118" spans="2:5" x14ac:dyDescent="0.35">
      <c r="B20118" s="42"/>
      <c r="C20118" s="2"/>
      <c r="E20118" s="2"/>
    </row>
    <row r="20119" spans="2:5" x14ac:dyDescent="0.35">
      <c r="B20119" s="42"/>
      <c r="C20119" s="2"/>
      <c r="E20119" s="2"/>
    </row>
    <row r="20120" spans="2:5" x14ac:dyDescent="0.35">
      <c r="B20120" s="42"/>
      <c r="C20120" s="2"/>
      <c r="E20120" s="2"/>
    </row>
    <row r="20121" spans="2:5" x14ac:dyDescent="0.35">
      <c r="B20121" s="42"/>
      <c r="C20121" s="2"/>
      <c r="E20121" s="2"/>
    </row>
    <row r="20122" spans="2:5" x14ac:dyDescent="0.35">
      <c r="B20122" s="42"/>
      <c r="C20122" s="2"/>
      <c r="E20122" s="2"/>
    </row>
    <row r="20123" spans="2:5" x14ac:dyDescent="0.35">
      <c r="B20123" s="42"/>
      <c r="C20123" s="2"/>
      <c r="E20123" s="2"/>
    </row>
    <row r="20124" spans="2:5" x14ac:dyDescent="0.35">
      <c r="B20124" s="42"/>
      <c r="C20124" s="2"/>
      <c r="E20124" s="2"/>
    </row>
    <row r="20125" spans="2:5" x14ac:dyDescent="0.35">
      <c r="B20125" s="42"/>
      <c r="C20125" s="2"/>
      <c r="E20125" s="2"/>
    </row>
    <row r="20126" spans="2:5" x14ac:dyDescent="0.35">
      <c r="B20126" s="42"/>
      <c r="C20126" s="2"/>
      <c r="E20126" s="2"/>
    </row>
    <row r="20127" spans="2:5" x14ac:dyDescent="0.35">
      <c r="B20127" s="42"/>
      <c r="C20127" s="2"/>
      <c r="E20127" s="2"/>
    </row>
    <row r="20128" spans="2:5" x14ac:dyDescent="0.35">
      <c r="B20128" s="42"/>
      <c r="C20128" s="2"/>
      <c r="E20128" s="2"/>
    </row>
    <row r="20129" spans="2:5" x14ac:dyDescent="0.35">
      <c r="B20129" s="42"/>
      <c r="C20129" s="2"/>
      <c r="E20129" s="2"/>
    </row>
    <row r="20130" spans="2:5" x14ac:dyDescent="0.35">
      <c r="B20130" s="42"/>
      <c r="C20130" s="2"/>
      <c r="E20130" s="2"/>
    </row>
    <row r="20131" spans="2:5" x14ac:dyDescent="0.35">
      <c r="B20131" s="42"/>
      <c r="C20131" s="2"/>
      <c r="E20131" s="2"/>
    </row>
    <row r="20132" spans="2:5" x14ac:dyDescent="0.35">
      <c r="B20132" s="42"/>
      <c r="C20132" s="2"/>
      <c r="E20132" s="2"/>
    </row>
    <row r="20133" spans="2:5" x14ac:dyDescent="0.35">
      <c r="B20133" s="42"/>
      <c r="C20133" s="2"/>
      <c r="E20133" s="2"/>
    </row>
    <row r="20134" spans="2:5" x14ac:dyDescent="0.35">
      <c r="B20134" s="42"/>
      <c r="C20134" s="2"/>
      <c r="E20134" s="2"/>
    </row>
    <row r="20135" spans="2:5" x14ac:dyDescent="0.35">
      <c r="B20135" s="42"/>
      <c r="C20135" s="2"/>
      <c r="E20135" s="2"/>
    </row>
    <row r="20136" spans="2:5" x14ac:dyDescent="0.35">
      <c r="B20136" s="42"/>
      <c r="C20136" s="2"/>
      <c r="E20136" s="2"/>
    </row>
    <row r="20137" spans="2:5" x14ac:dyDescent="0.35">
      <c r="B20137" s="42"/>
      <c r="C20137" s="2"/>
      <c r="E20137" s="2"/>
    </row>
    <row r="20138" spans="2:5" x14ac:dyDescent="0.35">
      <c r="B20138" s="42"/>
      <c r="C20138" s="2"/>
      <c r="E20138" s="2"/>
    </row>
    <row r="20139" spans="2:5" x14ac:dyDescent="0.35">
      <c r="B20139" s="42"/>
      <c r="C20139" s="2"/>
      <c r="E20139" s="2"/>
    </row>
    <row r="20140" spans="2:5" x14ac:dyDescent="0.35">
      <c r="B20140" s="42"/>
      <c r="C20140" s="2"/>
      <c r="E20140" s="2"/>
    </row>
    <row r="20141" spans="2:5" x14ac:dyDescent="0.35">
      <c r="B20141" s="42"/>
      <c r="C20141" s="2"/>
      <c r="E20141" s="2"/>
    </row>
    <row r="20142" spans="2:5" x14ac:dyDescent="0.35">
      <c r="B20142" s="42"/>
      <c r="C20142" s="2"/>
      <c r="E20142" s="2"/>
    </row>
    <row r="20143" spans="2:5" x14ac:dyDescent="0.35">
      <c r="B20143" s="42"/>
      <c r="C20143" s="2"/>
      <c r="E20143" s="2"/>
    </row>
    <row r="20144" spans="2:5" x14ac:dyDescent="0.35">
      <c r="B20144" s="42"/>
      <c r="C20144" s="2"/>
      <c r="E20144" s="2"/>
    </row>
    <row r="20145" spans="2:5" x14ac:dyDescent="0.35">
      <c r="B20145" s="42"/>
      <c r="C20145" s="2"/>
      <c r="E20145" s="2"/>
    </row>
    <row r="20146" spans="2:5" x14ac:dyDescent="0.35">
      <c r="B20146" s="42"/>
      <c r="C20146" s="2"/>
      <c r="E20146" s="2"/>
    </row>
    <row r="20147" spans="2:5" x14ac:dyDescent="0.35">
      <c r="B20147" s="42"/>
      <c r="C20147" s="2"/>
      <c r="E20147" s="2"/>
    </row>
    <row r="20148" spans="2:5" x14ac:dyDescent="0.35">
      <c r="B20148" s="42"/>
      <c r="C20148" s="2"/>
      <c r="E20148" s="2"/>
    </row>
    <row r="20149" spans="2:5" x14ac:dyDescent="0.35">
      <c r="B20149" s="42"/>
      <c r="C20149" s="2"/>
      <c r="E20149" s="2"/>
    </row>
    <row r="20150" spans="2:5" x14ac:dyDescent="0.35">
      <c r="B20150" s="42"/>
      <c r="C20150" s="2"/>
      <c r="E20150" s="2"/>
    </row>
    <row r="20151" spans="2:5" x14ac:dyDescent="0.35">
      <c r="B20151" s="42"/>
      <c r="C20151" s="2"/>
      <c r="E20151" s="2"/>
    </row>
    <row r="20152" spans="2:5" x14ac:dyDescent="0.35">
      <c r="B20152" s="42"/>
      <c r="C20152" s="2"/>
      <c r="E20152" s="2"/>
    </row>
    <row r="20153" spans="2:5" x14ac:dyDescent="0.35">
      <c r="B20153" s="42"/>
      <c r="C20153" s="2"/>
      <c r="E20153" s="2"/>
    </row>
    <row r="20154" spans="2:5" x14ac:dyDescent="0.35">
      <c r="B20154" s="42"/>
      <c r="C20154" s="2"/>
      <c r="E20154" s="2"/>
    </row>
    <row r="20155" spans="2:5" x14ac:dyDescent="0.35">
      <c r="B20155" s="42"/>
      <c r="C20155" s="2"/>
      <c r="E20155" s="2"/>
    </row>
    <row r="20156" spans="2:5" x14ac:dyDescent="0.35">
      <c r="B20156" s="42"/>
      <c r="C20156" s="2"/>
      <c r="E20156" s="2"/>
    </row>
    <row r="20157" spans="2:5" x14ac:dyDescent="0.35">
      <c r="B20157" s="42"/>
      <c r="C20157" s="2"/>
      <c r="E20157" s="2"/>
    </row>
    <row r="20158" spans="2:5" x14ac:dyDescent="0.35">
      <c r="B20158" s="42"/>
      <c r="C20158" s="2"/>
      <c r="E20158" s="2"/>
    </row>
    <row r="20159" spans="2:5" x14ac:dyDescent="0.35">
      <c r="B20159" s="42"/>
      <c r="C20159" s="2"/>
      <c r="E20159" s="2"/>
    </row>
    <row r="20160" spans="2:5" x14ac:dyDescent="0.35">
      <c r="B20160" s="42"/>
      <c r="C20160" s="2"/>
      <c r="E20160" s="2"/>
    </row>
    <row r="20161" spans="2:5" x14ac:dyDescent="0.35">
      <c r="B20161" s="42"/>
      <c r="C20161" s="2"/>
      <c r="E20161" s="2"/>
    </row>
    <row r="20162" spans="2:5" x14ac:dyDescent="0.35">
      <c r="B20162" s="42"/>
      <c r="C20162" s="2"/>
      <c r="E20162" s="2"/>
    </row>
    <row r="20163" spans="2:5" x14ac:dyDescent="0.35">
      <c r="B20163" s="42"/>
      <c r="C20163" s="2"/>
      <c r="E20163" s="2"/>
    </row>
    <row r="20164" spans="2:5" x14ac:dyDescent="0.35">
      <c r="B20164" s="42"/>
      <c r="C20164" s="2"/>
      <c r="E20164" s="2"/>
    </row>
    <row r="20165" spans="2:5" x14ac:dyDescent="0.35">
      <c r="B20165" s="42"/>
      <c r="C20165" s="2"/>
      <c r="E20165" s="2"/>
    </row>
    <row r="20166" spans="2:5" x14ac:dyDescent="0.35">
      <c r="B20166" s="42"/>
      <c r="C20166" s="2"/>
      <c r="E20166" s="2"/>
    </row>
    <row r="20167" spans="2:5" x14ac:dyDescent="0.35">
      <c r="B20167" s="42"/>
      <c r="C20167" s="2"/>
      <c r="E20167" s="2"/>
    </row>
    <row r="20168" spans="2:5" x14ac:dyDescent="0.35">
      <c r="B20168" s="42"/>
      <c r="C20168" s="2"/>
      <c r="E20168" s="2"/>
    </row>
    <row r="20169" spans="2:5" x14ac:dyDescent="0.35">
      <c r="B20169" s="42"/>
      <c r="C20169" s="2"/>
      <c r="E20169" s="2"/>
    </row>
    <row r="20170" spans="2:5" x14ac:dyDescent="0.35">
      <c r="B20170" s="42"/>
      <c r="C20170" s="2"/>
      <c r="E20170" s="2"/>
    </row>
    <row r="20171" spans="2:5" x14ac:dyDescent="0.35">
      <c r="B20171" s="42"/>
      <c r="C20171" s="2"/>
      <c r="E20171" s="2"/>
    </row>
    <row r="20172" spans="2:5" x14ac:dyDescent="0.35">
      <c r="B20172" s="42"/>
      <c r="C20172" s="2"/>
      <c r="E20172" s="2"/>
    </row>
    <row r="20173" spans="2:5" x14ac:dyDescent="0.35">
      <c r="B20173" s="42"/>
      <c r="C20173" s="2"/>
      <c r="E20173" s="2"/>
    </row>
    <row r="20174" spans="2:5" x14ac:dyDescent="0.35">
      <c r="B20174" s="42"/>
      <c r="C20174" s="2"/>
      <c r="E20174" s="2"/>
    </row>
    <row r="20175" spans="2:5" x14ac:dyDescent="0.35">
      <c r="B20175" s="42"/>
      <c r="C20175" s="2"/>
      <c r="E20175" s="2"/>
    </row>
    <row r="20176" spans="2:5" x14ac:dyDescent="0.35">
      <c r="B20176" s="42"/>
      <c r="C20176" s="2"/>
      <c r="E20176" s="2"/>
    </row>
    <row r="20177" spans="2:5" x14ac:dyDescent="0.35">
      <c r="B20177" s="42"/>
      <c r="C20177" s="2"/>
      <c r="E20177" s="2"/>
    </row>
    <row r="20178" spans="2:5" x14ac:dyDescent="0.35">
      <c r="B20178" s="42"/>
      <c r="C20178" s="2"/>
      <c r="E20178" s="2"/>
    </row>
    <row r="20179" spans="2:5" x14ac:dyDescent="0.35">
      <c r="B20179" s="42"/>
      <c r="C20179" s="2"/>
      <c r="E20179" s="2"/>
    </row>
    <row r="20180" spans="2:5" x14ac:dyDescent="0.35">
      <c r="B20180" s="42"/>
      <c r="C20180" s="2"/>
      <c r="E20180" s="2"/>
    </row>
    <row r="20181" spans="2:5" x14ac:dyDescent="0.35">
      <c r="B20181" s="42"/>
      <c r="C20181" s="2"/>
      <c r="E20181" s="2"/>
    </row>
    <row r="20182" spans="2:5" x14ac:dyDescent="0.35">
      <c r="B20182" s="42"/>
      <c r="C20182" s="2"/>
      <c r="E20182" s="2"/>
    </row>
    <row r="20183" spans="2:5" x14ac:dyDescent="0.35">
      <c r="B20183" s="42"/>
      <c r="C20183" s="2"/>
      <c r="E20183" s="2"/>
    </row>
    <row r="20184" spans="2:5" x14ac:dyDescent="0.35">
      <c r="B20184" s="42"/>
      <c r="C20184" s="2"/>
      <c r="E20184" s="2"/>
    </row>
    <row r="20185" spans="2:5" x14ac:dyDescent="0.35">
      <c r="B20185" s="42"/>
      <c r="C20185" s="2"/>
      <c r="E20185" s="2"/>
    </row>
    <row r="20186" spans="2:5" x14ac:dyDescent="0.35">
      <c r="B20186" s="42"/>
      <c r="C20186" s="2"/>
      <c r="E20186" s="2"/>
    </row>
    <row r="20187" spans="2:5" x14ac:dyDescent="0.35">
      <c r="B20187" s="42"/>
      <c r="C20187" s="2"/>
      <c r="E20187" s="2"/>
    </row>
    <row r="20188" spans="2:5" x14ac:dyDescent="0.35">
      <c r="B20188" s="42"/>
      <c r="C20188" s="2"/>
      <c r="E20188" s="2"/>
    </row>
    <row r="20189" spans="2:5" x14ac:dyDescent="0.35">
      <c r="B20189" s="42"/>
      <c r="C20189" s="2"/>
      <c r="E20189" s="2"/>
    </row>
    <row r="20190" spans="2:5" x14ac:dyDescent="0.35">
      <c r="B20190" s="42"/>
      <c r="C20190" s="2"/>
      <c r="E20190" s="2"/>
    </row>
    <row r="20191" spans="2:5" x14ac:dyDescent="0.35">
      <c r="B20191" s="42"/>
      <c r="C20191" s="2"/>
      <c r="E20191" s="2"/>
    </row>
    <row r="20192" spans="2:5" x14ac:dyDescent="0.35">
      <c r="B20192" s="42"/>
      <c r="C20192" s="2"/>
      <c r="E20192" s="2"/>
    </row>
    <row r="20193" spans="2:5" x14ac:dyDescent="0.35">
      <c r="B20193" s="42"/>
      <c r="C20193" s="2"/>
      <c r="E20193" s="2"/>
    </row>
    <row r="20194" spans="2:5" x14ac:dyDescent="0.35">
      <c r="B20194" s="42"/>
      <c r="C20194" s="2"/>
      <c r="E20194" s="2"/>
    </row>
    <row r="20195" spans="2:5" x14ac:dyDescent="0.35">
      <c r="B20195" s="42"/>
      <c r="C20195" s="2"/>
      <c r="E20195" s="2"/>
    </row>
    <row r="20196" spans="2:5" x14ac:dyDescent="0.35">
      <c r="B20196" s="42"/>
      <c r="C20196" s="2"/>
      <c r="E20196" s="2"/>
    </row>
    <row r="20197" spans="2:5" x14ac:dyDescent="0.35">
      <c r="B20197" s="42"/>
      <c r="C20197" s="2"/>
      <c r="E20197" s="2"/>
    </row>
    <row r="20198" spans="2:5" x14ac:dyDescent="0.35">
      <c r="B20198" s="42"/>
      <c r="C20198" s="2"/>
      <c r="E20198" s="2"/>
    </row>
    <row r="20199" spans="2:5" x14ac:dyDescent="0.35">
      <c r="B20199" s="42"/>
      <c r="C20199" s="2"/>
      <c r="E20199" s="2"/>
    </row>
    <row r="20200" spans="2:5" x14ac:dyDescent="0.35">
      <c r="B20200" s="42"/>
      <c r="C20200" s="2"/>
      <c r="E20200" s="2"/>
    </row>
    <row r="20201" spans="2:5" x14ac:dyDescent="0.35">
      <c r="B20201" s="42"/>
      <c r="C20201" s="2"/>
      <c r="E20201" s="2"/>
    </row>
    <row r="20202" spans="2:5" x14ac:dyDescent="0.35">
      <c r="B20202" s="42"/>
      <c r="C20202" s="2"/>
      <c r="E20202" s="2"/>
    </row>
    <row r="20203" spans="2:5" x14ac:dyDescent="0.35">
      <c r="B20203" s="42"/>
      <c r="C20203" s="2"/>
      <c r="E20203" s="2"/>
    </row>
    <row r="20204" spans="2:5" x14ac:dyDescent="0.35">
      <c r="B20204" s="42"/>
      <c r="C20204" s="2"/>
      <c r="E20204" s="2"/>
    </row>
    <row r="20205" spans="2:5" x14ac:dyDescent="0.35">
      <c r="B20205" s="42"/>
      <c r="C20205" s="2"/>
      <c r="E20205" s="2"/>
    </row>
    <row r="20206" spans="2:5" x14ac:dyDescent="0.35">
      <c r="B20206" s="42"/>
      <c r="C20206" s="2"/>
      <c r="E20206" s="2"/>
    </row>
    <row r="20207" spans="2:5" x14ac:dyDescent="0.35">
      <c r="B20207" s="42"/>
      <c r="C20207" s="2"/>
      <c r="E20207" s="2"/>
    </row>
    <row r="20208" spans="2:5" x14ac:dyDescent="0.35">
      <c r="B20208" s="42"/>
      <c r="C20208" s="2"/>
      <c r="E20208" s="2"/>
    </row>
    <row r="20209" spans="2:5" x14ac:dyDescent="0.35">
      <c r="B20209" s="42"/>
      <c r="C20209" s="2"/>
      <c r="E20209" s="2"/>
    </row>
    <row r="20210" spans="2:5" x14ac:dyDescent="0.35">
      <c r="B20210" s="42"/>
      <c r="C20210" s="2"/>
      <c r="E20210" s="2"/>
    </row>
    <row r="20211" spans="2:5" x14ac:dyDescent="0.35">
      <c r="B20211" s="42"/>
      <c r="C20211" s="2"/>
      <c r="E20211" s="2"/>
    </row>
    <row r="20212" spans="2:5" x14ac:dyDescent="0.35">
      <c r="B20212" s="42"/>
      <c r="C20212" s="2"/>
      <c r="E20212" s="2"/>
    </row>
    <row r="20213" spans="2:5" x14ac:dyDescent="0.35">
      <c r="B20213" s="42"/>
      <c r="C20213" s="2"/>
      <c r="E20213" s="2"/>
    </row>
    <row r="20214" spans="2:5" x14ac:dyDescent="0.35">
      <c r="B20214" s="42"/>
      <c r="C20214" s="2"/>
      <c r="E20214" s="2"/>
    </row>
    <row r="20215" spans="2:5" x14ac:dyDescent="0.35">
      <c r="B20215" s="42"/>
      <c r="C20215" s="2"/>
      <c r="E20215" s="2"/>
    </row>
    <row r="20216" spans="2:5" x14ac:dyDescent="0.35">
      <c r="B20216" s="42"/>
      <c r="C20216" s="2"/>
      <c r="E20216" s="2"/>
    </row>
    <row r="20217" spans="2:5" x14ac:dyDescent="0.35">
      <c r="B20217" s="42"/>
      <c r="C20217" s="2"/>
      <c r="E20217" s="2"/>
    </row>
    <row r="20218" spans="2:5" x14ac:dyDescent="0.35">
      <c r="B20218" s="42"/>
      <c r="C20218" s="2"/>
      <c r="E20218" s="2"/>
    </row>
    <row r="20219" spans="2:5" x14ac:dyDescent="0.35">
      <c r="B20219" s="42"/>
      <c r="C20219" s="2"/>
      <c r="E20219" s="2"/>
    </row>
    <row r="20220" spans="2:5" x14ac:dyDescent="0.35">
      <c r="B20220" s="42"/>
      <c r="C20220" s="2"/>
      <c r="E20220" s="2"/>
    </row>
    <row r="20221" spans="2:5" x14ac:dyDescent="0.35">
      <c r="B20221" s="42"/>
      <c r="C20221" s="2"/>
      <c r="E20221" s="2"/>
    </row>
    <row r="20222" spans="2:5" x14ac:dyDescent="0.35">
      <c r="B20222" s="42"/>
      <c r="C20222" s="2"/>
      <c r="E20222" s="2"/>
    </row>
    <row r="20223" spans="2:5" x14ac:dyDescent="0.35">
      <c r="B20223" s="42"/>
      <c r="C20223" s="2"/>
      <c r="E20223" s="2"/>
    </row>
    <row r="20224" spans="2:5" x14ac:dyDescent="0.35">
      <c r="B20224" s="42"/>
      <c r="C20224" s="2"/>
      <c r="E20224" s="2"/>
    </row>
    <row r="20225" spans="2:5" x14ac:dyDescent="0.35">
      <c r="B20225" s="42"/>
      <c r="C20225" s="2"/>
      <c r="E20225" s="2"/>
    </row>
    <row r="20226" spans="2:5" x14ac:dyDescent="0.35">
      <c r="B20226" s="42"/>
      <c r="C20226" s="2"/>
      <c r="E20226" s="2"/>
    </row>
    <row r="20227" spans="2:5" x14ac:dyDescent="0.35">
      <c r="B20227" s="42"/>
      <c r="C20227" s="2"/>
      <c r="E20227" s="2"/>
    </row>
    <row r="20228" spans="2:5" x14ac:dyDescent="0.35">
      <c r="B20228" s="42"/>
      <c r="C20228" s="2"/>
      <c r="E20228" s="2"/>
    </row>
    <row r="20229" spans="2:5" x14ac:dyDescent="0.35">
      <c r="B20229" s="42"/>
      <c r="C20229" s="2"/>
      <c r="E20229" s="2"/>
    </row>
    <row r="20230" spans="2:5" x14ac:dyDescent="0.35">
      <c r="B20230" s="42"/>
      <c r="C20230" s="2"/>
      <c r="E20230" s="2"/>
    </row>
    <row r="20231" spans="2:5" x14ac:dyDescent="0.35">
      <c r="B20231" s="42"/>
      <c r="C20231" s="2"/>
      <c r="E20231" s="2"/>
    </row>
    <row r="20232" spans="2:5" x14ac:dyDescent="0.35">
      <c r="B20232" s="42"/>
      <c r="C20232" s="2"/>
      <c r="E20232" s="2"/>
    </row>
    <row r="20233" spans="2:5" x14ac:dyDescent="0.35">
      <c r="B20233" s="42"/>
      <c r="C20233" s="2"/>
      <c r="E20233" s="2"/>
    </row>
    <row r="20234" spans="2:5" x14ac:dyDescent="0.35">
      <c r="B20234" s="42"/>
      <c r="C20234" s="2"/>
      <c r="E20234" s="2"/>
    </row>
    <row r="20235" spans="2:5" x14ac:dyDescent="0.35">
      <c r="B20235" s="42"/>
      <c r="C20235" s="2"/>
      <c r="E20235" s="2"/>
    </row>
    <row r="20236" spans="2:5" x14ac:dyDescent="0.35">
      <c r="B20236" s="42"/>
      <c r="C20236" s="2"/>
      <c r="E20236" s="2"/>
    </row>
    <row r="20237" spans="2:5" x14ac:dyDescent="0.35">
      <c r="B20237" s="42"/>
      <c r="C20237" s="2"/>
      <c r="E20237" s="2"/>
    </row>
    <row r="20238" spans="2:5" x14ac:dyDescent="0.35">
      <c r="B20238" s="42"/>
      <c r="C20238" s="2"/>
      <c r="E20238" s="2"/>
    </row>
    <row r="20239" spans="2:5" x14ac:dyDescent="0.35">
      <c r="B20239" s="42"/>
      <c r="C20239" s="2"/>
      <c r="E20239" s="2"/>
    </row>
    <row r="20240" spans="2:5" x14ac:dyDescent="0.35">
      <c r="B20240" s="42"/>
      <c r="C20240" s="2"/>
      <c r="E20240" s="2"/>
    </row>
    <row r="20241" spans="2:5" x14ac:dyDescent="0.35">
      <c r="B20241" s="42"/>
      <c r="C20241" s="2"/>
      <c r="E20241" s="2"/>
    </row>
    <row r="20242" spans="2:5" x14ac:dyDescent="0.35">
      <c r="B20242" s="42"/>
      <c r="C20242" s="2"/>
      <c r="E20242" s="2"/>
    </row>
    <row r="20243" spans="2:5" x14ac:dyDescent="0.35">
      <c r="B20243" s="42"/>
      <c r="C20243" s="2"/>
      <c r="E20243" s="2"/>
    </row>
    <row r="20244" spans="2:5" x14ac:dyDescent="0.35">
      <c r="B20244" s="42"/>
      <c r="C20244" s="2"/>
      <c r="E20244" s="2"/>
    </row>
    <row r="20245" spans="2:5" x14ac:dyDescent="0.35">
      <c r="B20245" s="42"/>
      <c r="C20245" s="2"/>
      <c r="E20245" s="2"/>
    </row>
    <row r="20246" spans="2:5" x14ac:dyDescent="0.35">
      <c r="B20246" s="42"/>
      <c r="C20246" s="2"/>
      <c r="E20246" s="2"/>
    </row>
    <row r="20247" spans="2:5" x14ac:dyDescent="0.35">
      <c r="B20247" s="42"/>
      <c r="C20247" s="2"/>
      <c r="E20247" s="2"/>
    </row>
    <row r="20248" spans="2:5" x14ac:dyDescent="0.35">
      <c r="B20248" s="42"/>
      <c r="C20248" s="2"/>
      <c r="E20248" s="2"/>
    </row>
    <row r="20249" spans="2:5" x14ac:dyDescent="0.35">
      <c r="B20249" s="42"/>
      <c r="C20249" s="2"/>
      <c r="E20249" s="2"/>
    </row>
    <row r="20250" spans="2:5" x14ac:dyDescent="0.35">
      <c r="B20250" s="42"/>
      <c r="C20250" s="2"/>
      <c r="E20250" s="2"/>
    </row>
    <row r="20251" spans="2:5" x14ac:dyDescent="0.35">
      <c r="B20251" s="42"/>
      <c r="C20251" s="2"/>
      <c r="E20251" s="2"/>
    </row>
    <row r="20252" spans="2:5" x14ac:dyDescent="0.35">
      <c r="B20252" s="42"/>
      <c r="C20252" s="2"/>
      <c r="E20252" s="2"/>
    </row>
    <row r="20253" spans="2:5" x14ac:dyDescent="0.35">
      <c r="B20253" s="42"/>
      <c r="C20253" s="2"/>
      <c r="E20253" s="2"/>
    </row>
    <row r="20254" spans="2:5" x14ac:dyDescent="0.35">
      <c r="B20254" s="42"/>
      <c r="C20254" s="2"/>
      <c r="E20254" s="2"/>
    </row>
    <row r="20255" spans="2:5" x14ac:dyDescent="0.35">
      <c r="B20255" s="42"/>
      <c r="C20255" s="2"/>
      <c r="E20255" s="2"/>
    </row>
    <row r="20256" spans="2:5" x14ac:dyDescent="0.35">
      <c r="B20256" s="42"/>
      <c r="C20256" s="2"/>
      <c r="E20256" s="2"/>
    </row>
    <row r="20257" spans="2:5" x14ac:dyDescent="0.35">
      <c r="B20257" s="42"/>
      <c r="C20257" s="2"/>
      <c r="E20257" s="2"/>
    </row>
    <row r="20258" spans="2:5" x14ac:dyDescent="0.35">
      <c r="B20258" s="42"/>
      <c r="C20258" s="2"/>
      <c r="E20258" s="2"/>
    </row>
    <row r="20259" spans="2:5" x14ac:dyDescent="0.35">
      <c r="B20259" s="42"/>
      <c r="C20259" s="2"/>
      <c r="E20259" s="2"/>
    </row>
    <row r="20260" spans="2:5" x14ac:dyDescent="0.35">
      <c r="B20260" s="42"/>
      <c r="C20260" s="2"/>
      <c r="E20260" s="2"/>
    </row>
    <row r="20261" spans="2:5" x14ac:dyDescent="0.35">
      <c r="B20261" s="42"/>
      <c r="C20261" s="2"/>
      <c r="E20261" s="2"/>
    </row>
    <row r="20262" spans="2:5" x14ac:dyDescent="0.35">
      <c r="B20262" s="42"/>
      <c r="C20262" s="2"/>
      <c r="E20262" s="2"/>
    </row>
    <row r="20263" spans="2:5" x14ac:dyDescent="0.35">
      <c r="B20263" s="42"/>
      <c r="C20263" s="2"/>
      <c r="E20263" s="2"/>
    </row>
    <row r="20264" spans="2:5" x14ac:dyDescent="0.35">
      <c r="B20264" s="42"/>
      <c r="C20264" s="2"/>
      <c r="E20264" s="2"/>
    </row>
    <row r="20265" spans="2:5" x14ac:dyDescent="0.35">
      <c r="B20265" s="42"/>
      <c r="C20265" s="2"/>
      <c r="E20265" s="2"/>
    </row>
    <row r="20266" spans="2:5" x14ac:dyDescent="0.35">
      <c r="B20266" s="42"/>
      <c r="C20266" s="2"/>
      <c r="E20266" s="2"/>
    </row>
    <row r="20267" spans="2:5" x14ac:dyDescent="0.35">
      <c r="B20267" s="42"/>
      <c r="C20267" s="2"/>
      <c r="E20267" s="2"/>
    </row>
    <row r="20268" spans="2:5" x14ac:dyDescent="0.35">
      <c r="B20268" s="42"/>
      <c r="C20268" s="2"/>
      <c r="E20268" s="2"/>
    </row>
    <row r="20269" spans="2:5" x14ac:dyDescent="0.35">
      <c r="B20269" s="42"/>
      <c r="C20269" s="2"/>
      <c r="E20269" s="2"/>
    </row>
    <row r="20270" spans="2:5" x14ac:dyDescent="0.35">
      <c r="B20270" s="42"/>
      <c r="C20270" s="2"/>
      <c r="E20270" s="2"/>
    </row>
    <row r="20271" spans="2:5" x14ac:dyDescent="0.35">
      <c r="B20271" s="42"/>
      <c r="C20271" s="2"/>
      <c r="E20271" s="2"/>
    </row>
    <row r="20272" spans="2:5" x14ac:dyDescent="0.35">
      <c r="B20272" s="42"/>
      <c r="C20272" s="2"/>
      <c r="E20272" s="2"/>
    </row>
    <row r="20273" spans="2:5" x14ac:dyDescent="0.35">
      <c r="B20273" s="42"/>
      <c r="C20273" s="2"/>
      <c r="E20273" s="2"/>
    </row>
    <row r="20274" spans="2:5" x14ac:dyDescent="0.35">
      <c r="B20274" s="42"/>
      <c r="C20274" s="2"/>
      <c r="E20274" s="2"/>
    </row>
    <row r="20275" spans="2:5" x14ac:dyDescent="0.35">
      <c r="B20275" s="42"/>
      <c r="C20275" s="2"/>
      <c r="E20275" s="2"/>
    </row>
    <row r="20276" spans="2:5" x14ac:dyDescent="0.35">
      <c r="B20276" s="42"/>
      <c r="C20276" s="2"/>
      <c r="E20276" s="2"/>
    </row>
    <row r="20277" spans="2:5" x14ac:dyDescent="0.35">
      <c r="B20277" s="42"/>
      <c r="C20277" s="2"/>
      <c r="E20277" s="2"/>
    </row>
    <row r="20278" spans="2:5" x14ac:dyDescent="0.35">
      <c r="B20278" s="42"/>
      <c r="C20278" s="2"/>
      <c r="E20278" s="2"/>
    </row>
    <row r="20279" spans="2:5" x14ac:dyDescent="0.35">
      <c r="B20279" s="42"/>
      <c r="C20279" s="2"/>
      <c r="E20279" s="2"/>
    </row>
    <row r="20280" spans="2:5" x14ac:dyDescent="0.35">
      <c r="B20280" s="42"/>
      <c r="C20280" s="2"/>
      <c r="E20280" s="2"/>
    </row>
    <row r="20281" spans="2:5" x14ac:dyDescent="0.35">
      <c r="B20281" s="42"/>
      <c r="C20281" s="2"/>
      <c r="E20281" s="2"/>
    </row>
    <row r="20282" spans="2:5" x14ac:dyDescent="0.35">
      <c r="B20282" s="42"/>
      <c r="C20282" s="2"/>
      <c r="E20282" s="2"/>
    </row>
    <row r="20283" spans="2:5" x14ac:dyDescent="0.35">
      <c r="B20283" s="42"/>
      <c r="C20283" s="2"/>
      <c r="E20283" s="2"/>
    </row>
    <row r="20284" spans="2:5" x14ac:dyDescent="0.35">
      <c r="B20284" s="42"/>
      <c r="C20284" s="2"/>
      <c r="E20284" s="2"/>
    </row>
    <row r="20285" spans="2:5" x14ac:dyDescent="0.35">
      <c r="B20285" s="42"/>
      <c r="C20285" s="2"/>
      <c r="E20285" s="2"/>
    </row>
    <row r="20286" spans="2:5" x14ac:dyDescent="0.35">
      <c r="B20286" s="42"/>
      <c r="C20286" s="2"/>
      <c r="E20286" s="2"/>
    </row>
    <row r="20287" spans="2:5" x14ac:dyDescent="0.35">
      <c r="B20287" s="42"/>
      <c r="C20287" s="2"/>
      <c r="E20287" s="2"/>
    </row>
    <row r="20288" spans="2:5" x14ac:dyDescent="0.35">
      <c r="B20288" s="42"/>
      <c r="C20288" s="2"/>
      <c r="E20288" s="2"/>
    </row>
    <row r="20289" spans="2:5" x14ac:dyDescent="0.35">
      <c r="B20289" s="42"/>
      <c r="C20289" s="2"/>
      <c r="E20289" s="2"/>
    </row>
    <row r="20290" spans="2:5" x14ac:dyDescent="0.35">
      <c r="B20290" s="42"/>
      <c r="C20290" s="2"/>
      <c r="E20290" s="2"/>
    </row>
    <row r="20291" spans="2:5" x14ac:dyDescent="0.35">
      <c r="B20291" s="42"/>
      <c r="C20291" s="2"/>
      <c r="E20291" s="2"/>
    </row>
    <row r="20292" spans="2:5" x14ac:dyDescent="0.35">
      <c r="B20292" s="42"/>
      <c r="C20292" s="2"/>
      <c r="E20292" s="2"/>
    </row>
    <row r="20293" spans="2:5" x14ac:dyDescent="0.35">
      <c r="B20293" s="42"/>
      <c r="C20293" s="2"/>
      <c r="E20293" s="2"/>
    </row>
    <row r="20294" spans="2:5" x14ac:dyDescent="0.35">
      <c r="B20294" s="42"/>
      <c r="C20294" s="2"/>
      <c r="E20294" s="2"/>
    </row>
    <row r="20295" spans="2:5" x14ac:dyDescent="0.35">
      <c r="B20295" s="42"/>
      <c r="C20295" s="2"/>
      <c r="E20295" s="2"/>
    </row>
    <row r="20296" spans="2:5" x14ac:dyDescent="0.35">
      <c r="B20296" s="42"/>
      <c r="C20296" s="2"/>
      <c r="E20296" s="2"/>
    </row>
    <row r="20297" spans="2:5" x14ac:dyDescent="0.35">
      <c r="B20297" s="42"/>
      <c r="C20297" s="2"/>
      <c r="E20297" s="2"/>
    </row>
    <row r="20298" spans="2:5" x14ac:dyDescent="0.35">
      <c r="B20298" s="42"/>
      <c r="C20298" s="2"/>
      <c r="E20298" s="2"/>
    </row>
    <row r="20299" spans="2:5" x14ac:dyDescent="0.35">
      <c r="B20299" s="42"/>
      <c r="C20299" s="2"/>
      <c r="E20299" s="2"/>
    </row>
    <row r="20300" spans="2:5" x14ac:dyDescent="0.35">
      <c r="B20300" s="42"/>
      <c r="C20300" s="2"/>
      <c r="E20300" s="2"/>
    </row>
    <row r="20301" spans="2:5" x14ac:dyDescent="0.35">
      <c r="B20301" s="42"/>
      <c r="C20301" s="2"/>
      <c r="E20301" s="2"/>
    </row>
    <row r="20302" spans="2:5" x14ac:dyDescent="0.35">
      <c r="B20302" s="42"/>
      <c r="C20302" s="2"/>
      <c r="E20302" s="2"/>
    </row>
    <row r="20303" spans="2:5" x14ac:dyDescent="0.35">
      <c r="B20303" s="42"/>
      <c r="C20303" s="2"/>
      <c r="E20303" s="2"/>
    </row>
    <row r="20304" spans="2:5" x14ac:dyDescent="0.35">
      <c r="B20304" s="42"/>
      <c r="C20304" s="2"/>
      <c r="E20304" s="2"/>
    </row>
    <row r="20305" spans="2:5" x14ac:dyDescent="0.35">
      <c r="B20305" s="42"/>
      <c r="C20305" s="2"/>
      <c r="E20305" s="2"/>
    </row>
    <row r="20306" spans="2:5" x14ac:dyDescent="0.35">
      <c r="B20306" s="42"/>
      <c r="C20306" s="2"/>
      <c r="E20306" s="2"/>
    </row>
    <row r="20307" spans="2:5" x14ac:dyDescent="0.35">
      <c r="B20307" s="42"/>
      <c r="C20307" s="2"/>
      <c r="E20307" s="2"/>
    </row>
    <row r="20308" spans="2:5" x14ac:dyDescent="0.35">
      <c r="B20308" s="42"/>
      <c r="C20308" s="2"/>
      <c r="E20308" s="2"/>
    </row>
    <row r="20309" spans="2:5" x14ac:dyDescent="0.35">
      <c r="B20309" s="42"/>
      <c r="C20309" s="2"/>
      <c r="E20309" s="2"/>
    </row>
    <row r="20310" spans="2:5" x14ac:dyDescent="0.35">
      <c r="B20310" s="42"/>
      <c r="C20310" s="2"/>
      <c r="E20310" s="2"/>
    </row>
    <row r="20311" spans="2:5" x14ac:dyDescent="0.35">
      <c r="B20311" s="42"/>
      <c r="C20311" s="2"/>
      <c r="E20311" s="2"/>
    </row>
    <row r="20312" spans="2:5" x14ac:dyDescent="0.35">
      <c r="B20312" s="42"/>
      <c r="C20312" s="2"/>
      <c r="E20312" s="2"/>
    </row>
    <row r="20313" spans="2:5" x14ac:dyDescent="0.35">
      <c r="B20313" s="42"/>
      <c r="C20313" s="2"/>
      <c r="E20313" s="2"/>
    </row>
    <row r="20314" spans="2:5" x14ac:dyDescent="0.35">
      <c r="B20314" s="42"/>
      <c r="C20314" s="2"/>
      <c r="E20314" s="2"/>
    </row>
    <row r="20315" spans="2:5" x14ac:dyDescent="0.35">
      <c r="B20315" s="42"/>
      <c r="C20315" s="2"/>
      <c r="E20315" s="2"/>
    </row>
    <row r="20316" spans="2:5" x14ac:dyDescent="0.35">
      <c r="B20316" s="42"/>
      <c r="C20316" s="2"/>
      <c r="E20316" s="2"/>
    </row>
    <row r="20317" spans="2:5" x14ac:dyDescent="0.35">
      <c r="B20317" s="42"/>
      <c r="C20317" s="2"/>
      <c r="E20317" s="2"/>
    </row>
    <row r="20318" spans="2:5" x14ac:dyDescent="0.35">
      <c r="B20318" s="42"/>
      <c r="C20318" s="2"/>
      <c r="E20318" s="2"/>
    </row>
    <row r="20319" spans="2:5" x14ac:dyDescent="0.35">
      <c r="B20319" s="42"/>
      <c r="C20319" s="2"/>
      <c r="E20319" s="2"/>
    </row>
    <row r="20320" spans="2:5" x14ac:dyDescent="0.35">
      <c r="B20320" s="42"/>
      <c r="C20320" s="2"/>
      <c r="E20320" s="2"/>
    </row>
    <row r="20321" spans="2:5" x14ac:dyDescent="0.35">
      <c r="B20321" s="42"/>
      <c r="C20321" s="2"/>
      <c r="E20321" s="2"/>
    </row>
    <row r="20322" spans="2:5" x14ac:dyDescent="0.35">
      <c r="B20322" s="42"/>
      <c r="C20322" s="2"/>
      <c r="E20322" s="2"/>
    </row>
    <row r="20323" spans="2:5" x14ac:dyDescent="0.35">
      <c r="B20323" s="42"/>
      <c r="C20323" s="2"/>
      <c r="E20323" s="2"/>
    </row>
    <row r="20324" spans="2:5" x14ac:dyDescent="0.35">
      <c r="B20324" s="42"/>
      <c r="C20324" s="2"/>
      <c r="E20324" s="2"/>
    </row>
    <row r="20325" spans="2:5" x14ac:dyDescent="0.35">
      <c r="B20325" s="42"/>
      <c r="C20325" s="2"/>
      <c r="E20325" s="2"/>
    </row>
    <row r="20326" spans="2:5" x14ac:dyDescent="0.35">
      <c r="B20326" s="42"/>
      <c r="C20326" s="2"/>
      <c r="E20326" s="2"/>
    </row>
    <row r="20327" spans="2:5" x14ac:dyDescent="0.35">
      <c r="B20327" s="42"/>
      <c r="C20327" s="2"/>
      <c r="E20327" s="2"/>
    </row>
    <row r="20328" spans="2:5" x14ac:dyDescent="0.35">
      <c r="B20328" s="42"/>
      <c r="C20328" s="2"/>
      <c r="E20328" s="2"/>
    </row>
    <row r="20329" spans="2:5" x14ac:dyDescent="0.35">
      <c r="B20329" s="42"/>
      <c r="C20329" s="2"/>
      <c r="E20329" s="2"/>
    </row>
    <row r="20330" spans="2:5" x14ac:dyDescent="0.35">
      <c r="B20330" s="42"/>
      <c r="C20330" s="2"/>
      <c r="E20330" s="2"/>
    </row>
    <row r="20331" spans="2:5" x14ac:dyDescent="0.35">
      <c r="B20331" s="42"/>
      <c r="C20331" s="2"/>
      <c r="E20331" s="2"/>
    </row>
    <row r="20332" spans="2:5" x14ac:dyDescent="0.35">
      <c r="B20332" s="42"/>
      <c r="C20332" s="2"/>
      <c r="E20332" s="2"/>
    </row>
    <row r="20333" spans="2:5" x14ac:dyDescent="0.35">
      <c r="B20333" s="42"/>
      <c r="C20333" s="2"/>
      <c r="E20333" s="2"/>
    </row>
    <row r="20334" spans="2:5" x14ac:dyDescent="0.35">
      <c r="B20334" s="42"/>
      <c r="C20334" s="2"/>
      <c r="E20334" s="2"/>
    </row>
    <row r="20335" spans="2:5" x14ac:dyDescent="0.35">
      <c r="B20335" s="42"/>
      <c r="C20335" s="2"/>
      <c r="E20335" s="2"/>
    </row>
    <row r="20336" spans="2:5" x14ac:dyDescent="0.35">
      <c r="B20336" s="42"/>
      <c r="C20336" s="2"/>
      <c r="E20336" s="2"/>
    </row>
    <row r="20337" spans="2:5" x14ac:dyDescent="0.35">
      <c r="B20337" s="42"/>
      <c r="C20337" s="2"/>
      <c r="E20337" s="2"/>
    </row>
    <row r="20338" spans="2:5" x14ac:dyDescent="0.35">
      <c r="B20338" s="42"/>
      <c r="C20338" s="2"/>
      <c r="E20338" s="2"/>
    </row>
    <row r="20339" spans="2:5" x14ac:dyDescent="0.35">
      <c r="B20339" s="42"/>
      <c r="C20339" s="2"/>
      <c r="E20339" s="2"/>
    </row>
    <row r="20340" spans="2:5" x14ac:dyDescent="0.35">
      <c r="B20340" s="42"/>
      <c r="C20340" s="2"/>
      <c r="E20340" s="2"/>
    </row>
    <row r="20341" spans="2:5" x14ac:dyDescent="0.35">
      <c r="B20341" s="42"/>
      <c r="C20341" s="2"/>
      <c r="E20341" s="2"/>
    </row>
    <row r="20342" spans="2:5" x14ac:dyDescent="0.35">
      <c r="B20342" s="42"/>
      <c r="C20342" s="2"/>
      <c r="E20342" s="2"/>
    </row>
    <row r="20343" spans="2:5" x14ac:dyDescent="0.35">
      <c r="B20343" s="42"/>
      <c r="C20343" s="2"/>
      <c r="E20343" s="2"/>
    </row>
    <row r="20344" spans="2:5" x14ac:dyDescent="0.35">
      <c r="B20344" s="42"/>
      <c r="C20344" s="2"/>
      <c r="E20344" s="2"/>
    </row>
    <row r="20345" spans="2:5" x14ac:dyDescent="0.35">
      <c r="B20345" s="42"/>
      <c r="C20345" s="2"/>
      <c r="E20345" s="2"/>
    </row>
    <row r="20346" spans="2:5" x14ac:dyDescent="0.35">
      <c r="B20346" s="42"/>
      <c r="C20346" s="2"/>
      <c r="E20346" s="2"/>
    </row>
    <row r="20347" spans="2:5" x14ac:dyDescent="0.35">
      <c r="B20347" s="42"/>
      <c r="C20347" s="2"/>
      <c r="E20347" s="2"/>
    </row>
    <row r="20348" spans="2:5" x14ac:dyDescent="0.35">
      <c r="B20348" s="42"/>
      <c r="C20348" s="2"/>
      <c r="E20348" s="2"/>
    </row>
    <row r="20349" spans="2:5" x14ac:dyDescent="0.35">
      <c r="B20349" s="42"/>
      <c r="C20349" s="2"/>
      <c r="E20349" s="2"/>
    </row>
    <row r="20350" spans="2:5" x14ac:dyDescent="0.35">
      <c r="B20350" s="42"/>
      <c r="C20350" s="2"/>
      <c r="E20350" s="2"/>
    </row>
    <row r="20351" spans="2:5" x14ac:dyDescent="0.35">
      <c r="B20351" s="42"/>
      <c r="C20351" s="2"/>
      <c r="E20351" s="2"/>
    </row>
    <row r="20352" spans="2:5" x14ac:dyDescent="0.35">
      <c r="B20352" s="42"/>
      <c r="C20352" s="2"/>
      <c r="E20352" s="2"/>
    </row>
    <row r="20353" spans="2:5" x14ac:dyDescent="0.35">
      <c r="B20353" s="42"/>
      <c r="C20353" s="2"/>
      <c r="E20353" s="2"/>
    </row>
    <row r="20354" spans="2:5" x14ac:dyDescent="0.35">
      <c r="B20354" s="42"/>
      <c r="C20354" s="2"/>
      <c r="E20354" s="2"/>
    </row>
    <row r="20355" spans="2:5" x14ac:dyDescent="0.35">
      <c r="B20355" s="42"/>
      <c r="C20355" s="2"/>
      <c r="E20355" s="2"/>
    </row>
    <row r="20356" spans="2:5" x14ac:dyDescent="0.35">
      <c r="B20356" s="42"/>
      <c r="C20356" s="2"/>
      <c r="E20356" s="2"/>
    </row>
    <row r="20357" spans="2:5" x14ac:dyDescent="0.35">
      <c r="B20357" s="42"/>
      <c r="C20357" s="2"/>
      <c r="E20357" s="2"/>
    </row>
    <row r="20358" spans="2:5" x14ac:dyDescent="0.35">
      <c r="B20358" s="42"/>
      <c r="C20358" s="2"/>
      <c r="E20358" s="2"/>
    </row>
    <row r="20359" spans="2:5" x14ac:dyDescent="0.35">
      <c r="B20359" s="42"/>
      <c r="C20359" s="2"/>
      <c r="E20359" s="2"/>
    </row>
    <row r="20360" spans="2:5" x14ac:dyDescent="0.35">
      <c r="B20360" s="42"/>
      <c r="C20360" s="2"/>
      <c r="E20360" s="2"/>
    </row>
    <row r="20361" spans="2:5" x14ac:dyDescent="0.35">
      <c r="B20361" s="42"/>
      <c r="C20361" s="2"/>
      <c r="E20361" s="2"/>
    </row>
    <row r="20362" spans="2:5" x14ac:dyDescent="0.35">
      <c r="B20362" s="42"/>
      <c r="C20362" s="2"/>
      <c r="E20362" s="2"/>
    </row>
    <row r="20363" spans="2:5" x14ac:dyDescent="0.35">
      <c r="B20363" s="42"/>
      <c r="C20363" s="2"/>
      <c r="E20363" s="2"/>
    </row>
    <row r="20364" spans="2:5" x14ac:dyDescent="0.35">
      <c r="B20364" s="42"/>
      <c r="C20364" s="2"/>
      <c r="E20364" s="2"/>
    </row>
    <row r="20365" spans="2:5" x14ac:dyDescent="0.35">
      <c r="B20365" s="42"/>
      <c r="C20365" s="2"/>
      <c r="E20365" s="2"/>
    </row>
    <row r="20366" spans="2:5" x14ac:dyDescent="0.35">
      <c r="B20366" s="42"/>
      <c r="C20366" s="2"/>
      <c r="E20366" s="2"/>
    </row>
    <row r="20367" spans="2:5" x14ac:dyDescent="0.35">
      <c r="B20367" s="42"/>
      <c r="C20367" s="2"/>
      <c r="E20367" s="2"/>
    </row>
    <row r="20368" spans="2:5" x14ac:dyDescent="0.35">
      <c r="B20368" s="42"/>
      <c r="C20368" s="2"/>
      <c r="E20368" s="2"/>
    </row>
    <row r="20369" spans="2:5" x14ac:dyDescent="0.35">
      <c r="B20369" s="42"/>
      <c r="C20369" s="2"/>
      <c r="E20369" s="2"/>
    </row>
    <row r="20370" spans="2:5" x14ac:dyDescent="0.35">
      <c r="B20370" s="42"/>
      <c r="C20370" s="2"/>
      <c r="E20370" s="2"/>
    </row>
    <row r="20371" spans="2:5" x14ac:dyDescent="0.35">
      <c r="B20371" s="42"/>
      <c r="C20371" s="2"/>
      <c r="E20371" s="2"/>
    </row>
    <row r="20372" spans="2:5" x14ac:dyDescent="0.35">
      <c r="B20372" s="42"/>
      <c r="C20372" s="2"/>
      <c r="E20372" s="2"/>
    </row>
    <row r="20373" spans="2:5" x14ac:dyDescent="0.35">
      <c r="B20373" s="42"/>
      <c r="C20373" s="2"/>
      <c r="E20373" s="2"/>
    </row>
    <row r="20374" spans="2:5" x14ac:dyDescent="0.35">
      <c r="B20374" s="42"/>
      <c r="C20374" s="2"/>
      <c r="E20374" s="2"/>
    </row>
    <row r="20375" spans="2:5" x14ac:dyDescent="0.35">
      <c r="B20375" s="42"/>
      <c r="C20375" s="2"/>
      <c r="E20375" s="2"/>
    </row>
    <row r="20376" spans="2:5" x14ac:dyDescent="0.35">
      <c r="B20376" s="42"/>
      <c r="C20376" s="2"/>
      <c r="E20376" s="2"/>
    </row>
    <row r="20377" spans="2:5" x14ac:dyDescent="0.35">
      <c r="B20377" s="42"/>
      <c r="C20377" s="2"/>
      <c r="E20377" s="2"/>
    </row>
    <row r="20378" spans="2:5" x14ac:dyDescent="0.35">
      <c r="B20378" s="42"/>
      <c r="C20378" s="2"/>
      <c r="E20378" s="2"/>
    </row>
    <row r="20379" spans="2:5" x14ac:dyDescent="0.35">
      <c r="B20379" s="42"/>
      <c r="C20379" s="2"/>
      <c r="E20379" s="2"/>
    </row>
    <row r="20380" spans="2:5" x14ac:dyDescent="0.35">
      <c r="B20380" s="42"/>
      <c r="C20380" s="2"/>
      <c r="E20380" s="2"/>
    </row>
    <row r="20381" spans="2:5" x14ac:dyDescent="0.35">
      <c r="B20381" s="42"/>
      <c r="C20381" s="2"/>
      <c r="E20381" s="2"/>
    </row>
    <row r="20382" spans="2:5" x14ac:dyDescent="0.35">
      <c r="B20382" s="42"/>
      <c r="C20382" s="2"/>
      <c r="E20382" s="2"/>
    </row>
    <row r="20383" spans="2:5" x14ac:dyDescent="0.35">
      <c r="B20383" s="42"/>
      <c r="C20383" s="2"/>
      <c r="E20383" s="2"/>
    </row>
    <row r="20384" spans="2:5" x14ac:dyDescent="0.35">
      <c r="B20384" s="42"/>
      <c r="C20384" s="2"/>
      <c r="E20384" s="2"/>
    </row>
    <row r="20385" spans="2:5" x14ac:dyDescent="0.35">
      <c r="B20385" s="42"/>
      <c r="C20385" s="2"/>
      <c r="E20385" s="2"/>
    </row>
    <row r="20386" spans="2:5" x14ac:dyDescent="0.35">
      <c r="B20386" s="42"/>
      <c r="C20386" s="2"/>
      <c r="E20386" s="2"/>
    </row>
    <row r="20387" spans="2:5" x14ac:dyDescent="0.35">
      <c r="B20387" s="42"/>
      <c r="C20387" s="2"/>
      <c r="E20387" s="2"/>
    </row>
    <row r="20388" spans="2:5" x14ac:dyDescent="0.35">
      <c r="B20388" s="42"/>
      <c r="C20388" s="2"/>
      <c r="E20388" s="2"/>
    </row>
    <row r="20389" spans="2:5" x14ac:dyDescent="0.35">
      <c r="B20389" s="42"/>
      <c r="C20389" s="2"/>
      <c r="E20389" s="2"/>
    </row>
    <row r="20390" spans="2:5" x14ac:dyDescent="0.35">
      <c r="B20390" s="42"/>
      <c r="C20390" s="2"/>
      <c r="E20390" s="2"/>
    </row>
    <row r="20391" spans="2:5" x14ac:dyDescent="0.35">
      <c r="B20391" s="42"/>
      <c r="C20391" s="2"/>
      <c r="E20391" s="2"/>
    </row>
    <row r="20392" spans="2:5" x14ac:dyDescent="0.35">
      <c r="B20392" s="42"/>
      <c r="C20392" s="2"/>
      <c r="E20392" s="2"/>
    </row>
    <row r="20393" spans="2:5" x14ac:dyDescent="0.35">
      <c r="B20393" s="42"/>
      <c r="C20393" s="2"/>
      <c r="E20393" s="2"/>
    </row>
    <row r="20394" spans="2:5" x14ac:dyDescent="0.35">
      <c r="B20394" s="42"/>
      <c r="C20394" s="2"/>
      <c r="E20394" s="2"/>
    </row>
    <row r="20395" spans="2:5" x14ac:dyDescent="0.35">
      <c r="B20395" s="42"/>
      <c r="C20395" s="2"/>
      <c r="E20395" s="2"/>
    </row>
    <row r="20396" spans="2:5" x14ac:dyDescent="0.35">
      <c r="B20396" s="42"/>
      <c r="C20396" s="2"/>
      <c r="E20396" s="2"/>
    </row>
    <row r="20397" spans="2:5" x14ac:dyDescent="0.35">
      <c r="B20397" s="42"/>
      <c r="C20397" s="2"/>
      <c r="E20397" s="2"/>
    </row>
    <row r="20398" spans="2:5" x14ac:dyDescent="0.35">
      <c r="B20398" s="42"/>
      <c r="C20398" s="2"/>
      <c r="E20398" s="2"/>
    </row>
    <row r="20399" spans="2:5" x14ac:dyDescent="0.35">
      <c r="B20399" s="42"/>
      <c r="C20399" s="2"/>
      <c r="E20399" s="2"/>
    </row>
    <row r="20400" spans="2:5" x14ac:dyDescent="0.35">
      <c r="B20400" s="42"/>
      <c r="C20400" s="2"/>
      <c r="E20400" s="2"/>
    </row>
    <row r="20401" spans="2:5" x14ac:dyDescent="0.35">
      <c r="B20401" s="42"/>
      <c r="C20401" s="2"/>
      <c r="E20401" s="2"/>
    </row>
    <row r="20402" spans="2:5" x14ac:dyDescent="0.35">
      <c r="B20402" s="42"/>
      <c r="C20402" s="2"/>
      <c r="E20402" s="2"/>
    </row>
    <row r="20403" spans="2:5" x14ac:dyDescent="0.35">
      <c r="B20403" s="42"/>
      <c r="C20403" s="2"/>
      <c r="E20403" s="2"/>
    </row>
    <row r="20404" spans="2:5" x14ac:dyDescent="0.35">
      <c r="B20404" s="42"/>
      <c r="C20404" s="2"/>
      <c r="E20404" s="2"/>
    </row>
    <row r="20405" spans="2:5" x14ac:dyDescent="0.35">
      <c r="B20405" s="42"/>
      <c r="C20405" s="2"/>
      <c r="E20405" s="2"/>
    </row>
    <row r="20406" spans="2:5" x14ac:dyDescent="0.35">
      <c r="B20406" s="42"/>
      <c r="C20406" s="2"/>
      <c r="E20406" s="2"/>
    </row>
    <row r="20407" spans="2:5" x14ac:dyDescent="0.35">
      <c r="B20407" s="42"/>
      <c r="C20407" s="2"/>
      <c r="E20407" s="2"/>
    </row>
    <row r="20408" spans="2:5" x14ac:dyDescent="0.35">
      <c r="B20408" s="42"/>
      <c r="C20408" s="2"/>
      <c r="E20408" s="2"/>
    </row>
    <row r="20409" spans="2:5" x14ac:dyDescent="0.35">
      <c r="B20409" s="42"/>
      <c r="C20409" s="2"/>
      <c r="E20409" s="2"/>
    </row>
    <row r="20410" spans="2:5" x14ac:dyDescent="0.35">
      <c r="B20410" s="42"/>
      <c r="C20410" s="2"/>
      <c r="E20410" s="2"/>
    </row>
    <row r="20411" spans="2:5" x14ac:dyDescent="0.35">
      <c r="B20411" s="42"/>
      <c r="C20411" s="2"/>
      <c r="E20411" s="2"/>
    </row>
    <row r="20412" spans="2:5" x14ac:dyDescent="0.35">
      <c r="B20412" s="42"/>
      <c r="C20412" s="2"/>
      <c r="E20412" s="2"/>
    </row>
    <row r="20413" spans="2:5" x14ac:dyDescent="0.35">
      <c r="B20413" s="42"/>
      <c r="C20413" s="2"/>
      <c r="E20413" s="2"/>
    </row>
    <row r="20414" spans="2:5" x14ac:dyDescent="0.35">
      <c r="B20414" s="42"/>
      <c r="C20414" s="2"/>
      <c r="E20414" s="2"/>
    </row>
    <row r="20415" spans="2:5" x14ac:dyDescent="0.35">
      <c r="B20415" s="42"/>
      <c r="C20415" s="2"/>
      <c r="E20415" s="2"/>
    </row>
    <row r="20416" spans="2:5" x14ac:dyDescent="0.35">
      <c r="B20416" s="42"/>
      <c r="C20416" s="2"/>
      <c r="E20416" s="2"/>
    </row>
    <row r="20417" spans="2:5" x14ac:dyDescent="0.35">
      <c r="B20417" s="42"/>
      <c r="C20417" s="2"/>
      <c r="E20417" s="2"/>
    </row>
    <row r="20418" spans="2:5" x14ac:dyDescent="0.35">
      <c r="B20418" s="42"/>
      <c r="C20418" s="2"/>
      <c r="E20418" s="2"/>
    </row>
    <row r="20419" spans="2:5" x14ac:dyDescent="0.35">
      <c r="B20419" s="42"/>
      <c r="C20419" s="2"/>
      <c r="E20419" s="2"/>
    </row>
    <row r="20420" spans="2:5" x14ac:dyDescent="0.35">
      <c r="B20420" s="42"/>
      <c r="C20420" s="2"/>
      <c r="E20420" s="2"/>
    </row>
    <row r="20421" spans="2:5" x14ac:dyDescent="0.35">
      <c r="B20421" s="42"/>
      <c r="C20421" s="2"/>
      <c r="E20421" s="2"/>
    </row>
    <row r="20422" spans="2:5" x14ac:dyDescent="0.35">
      <c r="B20422" s="42"/>
      <c r="C20422" s="2"/>
      <c r="E20422" s="2"/>
    </row>
    <row r="20423" spans="2:5" x14ac:dyDescent="0.35">
      <c r="B20423" s="42"/>
      <c r="C20423" s="2"/>
      <c r="E20423" s="2"/>
    </row>
    <row r="20424" spans="2:5" x14ac:dyDescent="0.35">
      <c r="B20424" s="42"/>
      <c r="C20424" s="2"/>
      <c r="E20424" s="2"/>
    </row>
    <row r="20425" spans="2:5" x14ac:dyDescent="0.35">
      <c r="B20425" s="42"/>
      <c r="C20425" s="2"/>
      <c r="E20425" s="2"/>
    </row>
    <row r="20426" spans="2:5" x14ac:dyDescent="0.35">
      <c r="B20426" s="42"/>
      <c r="C20426" s="2"/>
      <c r="E20426" s="2"/>
    </row>
    <row r="20427" spans="2:5" x14ac:dyDescent="0.35">
      <c r="B20427" s="42"/>
      <c r="C20427" s="2"/>
      <c r="E20427" s="2"/>
    </row>
    <row r="20428" spans="2:5" x14ac:dyDescent="0.35">
      <c r="B20428" s="42"/>
      <c r="C20428" s="2"/>
      <c r="E20428" s="2"/>
    </row>
    <row r="20429" spans="2:5" x14ac:dyDescent="0.35">
      <c r="B20429" s="42"/>
      <c r="C20429" s="2"/>
      <c r="E20429" s="2"/>
    </row>
    <row r="20430" spans="2:5" x14ac:dyDescent="0.35">
      <c r="B20430" s="42"/>
      <c r="C20430" s="2"/>
      <c r="E20430" s="2"/>
    </row>
    <row r="20431" spans="2:5" x14ac:dyDescent="0.35">
      <c r="B20431" s="42"/>
      <c r="C20431" s="2"/>
      <c r="E20431" s="2"/>
    </row>
    <row r="20432" spans="2:5" x14ac:dyDescent="0.35">
      <c r="B20432" s="42"/>
      <c r="C20432" s="2"/>
      <c r="E20432" s="2"/>
    </row>
    <row r="20433" spans="2:5" x14ac:dyDescent="0.35">
      <c r="B20433" s="42"/>
      <c r="C20433" s="2"/>
      <c r="E20433" s="2"/>
    </row>
    <row r="20434" spans="2:5" x14ac:dyDescent="0.35">
      <c r="B20434" s="42"/>
      <c r="C20434" s="2"/>
      <c r="E20434" s="2"/>
    </row>
    <row r="20435" spans="2:5" x14ac:dyDescent="0.35">
      <c r="B20435" s="42"/>
      <c r="C20435" s="2"/>
      <c r="E20435" s="2"/>
    </row>
    <row r="20436" spans="2:5" x14ac:dyDescent="0.35">
      <c r="B20436" s="42"/>
      <c r="C20436" s="2"/>
      <c r="E20436" s="2"/>
    </row>
    <row r="20437" spans="2:5" x14ac:dyDescent="0.35">
      <c r="B20437" s="42"/>
      <c r="C20437" s="2"/>
      <c r="E20437" s="2"/>
    </row>
    <row r="20438" spans="2:5" x14ac:dyDescent="0.35">
      <c r="B20438" s="42"/>
      <c r="C20438" s="2"/>
      <c r="E20438" s="2"/>
    </row>
    <row r="20439" spans="2:5" x14ac:dyDescent="0.35">
      <c r="B20439" s="42"/>
      <c r="C20439" s="2"/>
      <c r="E20439" s="2"/>
    </row>
    <row r="20440" spans="2:5" x14ac:dyDescent="0.35">
      <c r="B20440" s="42"/>
      <c r="C20440" s="2"/>
      <c r="E20440" s="2"/>
    </row>
    <row r="20441" spans="2:5" x14ac:dyDescent="0.35">
      <c r="B20441" s="42"/>
      <c r="C20441" s="2"/>
      <c r="E20441" s="2"/>
    </row>
    <row r="20442" spans="2:5" x14ac:dyDescent="0.35">
      <c r="B20442" s="42"/>
      <c r="C20442" s="2"/>
      <c r="E20442" s="2"/>
    </row>
    <row r="20443" spans="2:5" x14ac:dyDescent="0.35">
      <c r="B20443" s="42"/>
      <c r="C20443" s="2"/>
      <c r="E20443" s="2"/>
    </row>
    <row r="20444" spans="2:5" x14ac:dyDescent="0.35">
      <c r="B20444" s="42"/>
      <c r="C20444" s="2"/>
      <c r="E20444" s="2"/>
    </row>
    <row r="20445" spans="2:5" x14ac:dyDescent="0.35">
      <c r="B20445" s="42"/>
      <c r="C20445" s="2"/>
      <c r="E20445" s="2"/>
    </row>
    <row r="20446" spans="2:5" x14ac:dyDescent="0.35">
      <c r="B20446" s="42"/>
      <c r="C20446" s="2"/>
      <c r="E20446" s="2"/>
    </row>
    <row r="20447" spans="2:5" x14ac:dyDescent="0.35">
      <c r="B20447" s="42"/>
      <c r="C20447" s="2"/>
      <c r="E20447" s="2"/>
    </row>
    <row r="20448" spans="2:5" x14ac:dyDescent="0.35">
      <c r="B20448" s="42"/>
      <c r="C20448" s="2"/>
      <c r="E20448" s="2"/>
    </row>
    <row r="20449" spans="2:5" x14ac:dyDescent="0.35">
      <c r="B20449" s="42"/>
      <c r="C20449" s="2"/>
      <c r="E20449" s="2"/>
    </row>
    <row r="20450" spans="2:5" x14ac:dyDescent="0.35">
      <c r="B20450" s="42"/>
      <c r="C20450" s="2"/>
      <c r="E20450" s="2"/>
    </row>
    <row r="20451" spans="2:5" x14ac:dyDescent="0.35">
      <c r="B20451" s="42"/>
      <c r="C20451" s="2"/>
      <c r="E20451" s="2"/>
    </row>
    <row r="20452" spans="2:5" x14ac:dyDescent="0.35">
      <c r="B20452" s="42"/>
      <c r="C20452" s="2"/>
      <c r="E20452" s="2"/>
    </row>
    <row r="20453" spans="2:5" x14ac:dyDescent="0.35">
      <c r="B20453" s="42"/>
      <c r="C20453" s="2"/>
      <c r="E20453" s="2"/>
    </row>
    <row r="20454" spans="2:5" x14ac:dyDescent="0.35">
      <c r="B20454" s="42"/>
      <c r="C20454" s="2"/>
      <c r="E20454" s="2"/>
    </row>
    <row r="20455" spans="2:5" x14ac:dyDescent="0.35">
      <c r="B20455" s="42"/>
      <c r="C20455" s="2"/>
      <c r="E20455" s="2"/>
    </row>
    <row r="20456" spans="2:5" x14ac:dyDescent="0.35">
      <c r="B20456" s="42"/>
      <c r="C20456" s="2"/>
      <c r="E20456" s="2"/>
    </row>
    <row r="20457" spans="2:5" x14ac:dyDescent="0.35">
      <c r="B20457" s="42"/>
      <c r="C20457" s="2"/>
      <c r="E20457" s="2"/>
    </row>
    <row r="20458" spans="2:5" x14ac:dyDescent="0.35">
      <c r="B20458" s="42"/>
      <c r="C20458" s="2"/>
      <c r="E20458" s="2"/>
    </row>
    <row r="20459" spans="2:5" x14ac:dyDescent="0.35">
      <c r="B20459" s="42"/>
      <c r="C20459" s="2"/>
      <c r="E20459" s="2"/>
    </row>
    <row r="20460" spans="2:5" x14ac:dyDescent="0.35">
      <c r="B20460" s="42"/>
      <c r="C20460" s="2"/>
      <c r="E20460" s="2"/>
    </row>
    <row r="20461" spans="2:5" x14ac:dyDescent="0.35">
      <c r="B20461" s="42"/>
      <c r="C20461" s="2"/>
      <c r="E20461" s="2"/>
    </row>
    <row r="20462" spans="2:5" x14ac:dyDescent="0.35">
      <c r="B20462" s="42"/>
      <c r="C20462" s="2"/>
      <c r="E20462" s="2"/>
    </row>
    <row r="20463" spans="2:5" x14ac:dyDescent="0.35">
      <c r="B20463" s="42"/>
      <c r="C20463" s="2"/>
      <c r="E20463" s="2"/>
    </row>
    <row r="20464" spans="2:5" x14ac:dyDescent="0.35">
      <c r="B20464" s="42"/>
      <c r="C20464" s="2"/>
      <c r="E20464" s="2"/>
    </row>
    <row r="20465" spans="2:5" x14ac:dyDescent="0.35">
      <c r="B20465" s="42"/>
      <c r="C20465" s="2"/>
      <c r="E20465" s="2"/>
    </row>
    <row r="20466" spans="2:5" x14ac:dyDescent="0.35">
      <c r="B20466" s="42"/>
      <c r="C20466" s="2"/>
      <c r="E20466" s="2"/>
    </row>
    <row r="20467" spans="2:5" x14ac:dyDescent="0.35">
      <c r="B20467" s="42"/>
      <c r="C20467" s="2"/>
      <c r="E20467" s="2"/>
    </row>
    <row r="20468" spans="2:5" x14ac:dyDescent="0.35">
      <c r="B20468" s="42"/>
      <c r="C20468" s="2"/>
      <c r="E20468" s="2"/>
    </row>
    <row r="20469" spans="2:5" x14ac:dyDescent="0.35">
      <c r="B20469" s="42"/>
      <c r="C20469" s="2"/>
      <c r="E20469" s="2"/>
    </row>
    <row r="20470" spans="2:5" x14ac:dyDescent="0.35">
      <c r="B20470" s="42"/>
      <c r="C20470" s="2"/>
      <c r="E20470" s="2"/>
    </row>
    <row r="20471" spans="2:5" x14ac:dyDescent="0.35">
      <c r="B20471" s="42"/>
      <c r="C20471" s="2"/>
      <c r="E20471" s="2"/>
    </row>
    <row r="20472" spans="2:5" x14ac:dyDescent="0.35">
      <c r="B20472" s="42"/>
      <c r="C20472" s="2"/>
      <c r="E20472" s="2"/>
    </row>
    <row r="20473" spans="2:5" x14ac:dyDescent="0.35">
      <c r="B20473" s="42"/>
      <c r="C20473" s="2"/>
      <c r="E20473" s="2"/>
    </row>
    <row r="20474" spans="2:5" x14ac:dyDescent="0.35">
      <c r="B20474" s="42"/>
      <c r="C20474" s="2"/>
      <c r="E20474" s="2"/>
    </row>
    <row r="20475" spans="2:5" x14ac:dyDescent="0.35">
      <c r="B20475" s="42"/>
      <c r="C20475" s="2"/>
      <c r="E20475" s="2"/>
    </row>
    <row r="20476" spans="2:5" x14ac:dyDescent="0.35">
      <c r="B20476" s="42"/>
      <c r="C20476" s="2"/>
      <c r="E20476" s="2"/>
    </row>
    <row r="20477" spans="2:5" x14ac:dyDescent="0.35">
      <c r="B20477" s="42"/>
      <c r="C20477" s="2"/>
      <c r="E20477" s="2"/>
    </row>
    <row r="20478" spans="2:5" x14ac:dyDescent="0.35">
      <c r="B20478" s="42"/>
      <c r="C20478" s="2"/>
      <c r="E20478" s="2"/>
    </row>
    <row r="20479" spans="2:5" x14ac:dyDescent="0.35">
      <c r="B20479" s="42"/>
      <c r="C20479" s="2"/>
      <c r="E20479" s="2"/>
    </row>
    <row r="20480" spans="2:5" x14ac:dyDescent="0.35">
      <c r="B20480" s="42"/>
      <c r="C20480" s="2"/>
      <c r="E20480" s="2"/>
    </row>
    <row r="20481" spans="2:5" x14ac:dyDescent="0.35">
      <c r="B20481" s="42"/>
      <c r="C20481" s="2"/>
      <c r="E20481" s="2"/>
    </row>
    <row r="20482" spans="2:5" x14ac:dyDescent="0.35">
      <c r="B20482" s="42"/>
      <c r="C20482" s="2"/>
      <c r="E20482" s="2"/>
    </row>
    <row r="20483" spans="2:5" x14ac:dyDescent="0.35">
      <c r="B20483" s="42"/>
      <c r="C20483" s="2"/>
      <c r="E20483" s="2"/>
    </row>
    <row r="20484" spans="2:5" x14ac:dyDescent="0.35">
      <c r="B20484" s="42"/>
      <c r="C20484" s="2"/>
      <c r="E20484" s="2"/>
    </row>
    <row r="20485" spans="2:5" x14ac:dyDescent="0.35">
      <c r="B20485" s="42"/>
      <c r="C20485" s="2"/>
      <c r="E20485" s="2"/>
    </row>
    <row r="20486" spans="2:5" x14ac:dyDescent="0.35">
      <c r="B20486" s="42"/>
      <c r="C20486" s="2"/>
      <c r="E20486" s="2"/>
    </row>
    <row r="20487" spans="2:5" x14ac:dyDescent="0.35">
      <c r="B20487" s="42"/>
      <c r="C20487" s="2"/>
      <c r="E20487" s="2"/>
    </row>
    <row r="20488" spans="2:5" x14ac:dyDescent="0.35">
      <c r="B20488" s="42"/>
      <c r="C20488" s="2"/>
      <c r="E20488" s="2"/>
    </row>
    <row r="20489" spans="2:5" x14ac:dyDescent="0.35">
      <c r="B20489" s="42"/>
      <c r="C20489" s="2"/>
      <c r="E20489" s="2"/>
    </row>
    <row r="20490" spans="2:5" x14ac:dyDescent="0.35">
      <c r="B20490" s="42"/>
      <c r="C20490" s="2"/>
      <c r="E20490" s="2"/>
    </row>
    <row r="20491" spans="2:5" x14ac:dyDescent="0.35">
      <c r="B20491" s="42"/>
      <c r="C20491" s="2"/>
      <c r="E20491" s="2"/>
    </row>
    <row r="20492" spans="2:5" x14ac:dyDescent="0.35">
      <c r="B20492" s="42"/>
      <c r="C20492" s="2"/>
      <c r="E20492" s="2"/>
    </row>
    <row r="20493" spans="2:5" x14ac:dyDescent="0.35">
      <c r="B20493" s="42"/>
      <c r="C20493" s="2"/>
      <c r="E20493" s="2"/>
    </row>
    <row r="20494" spans="2:5" x14ac:dyDescent="0.35">
      <c r="B20494" s="42"/>
      <c r="C20494" s="2"/>
      <c r="E20494" s="2"/>
    </row>
    <row r="20495" spans="2:5" x14ac:dyDescent="0.35">
      <c r="B20495" s="42"/>
      <c r="C20495" s="2"/>
      <c r="E20495" s="2"/>
    </row>
    <row r="20496" spans="2:5" x14ac:dyDescent="0.35">
      <c r="B20496" s="42"/>
      <c r="C20496" s="2"/>
      <c r="E20496" s="2"/>
    </row>
    <row r="20497" spans="2:5" x14ac:dyDescent="0.35">
      <c r="B20497" s="42"/>
      <c r="C20497" s="2"/>
      <c r="E20497" s="2"/>
    </row>
    <row r="20498" spans="2:5" x14ac:dyDescent="0.35">
      <c r="B20498" s="42"/>
      <c r="C20498" s="2"/>
      <c r="E20498" s="2"/>
    </row>
    <row r="20499" spans="2:5" x14ac:dyDescent="0.35">
      <c r="B20499" s="42"/>
      <c r="C20499" s="2"/>
      <c r="E20499" s="2"/>
    </row>
    <row r="20500" spans="2:5" x14ac:dyDescent="0.35">
      <c r="B20500" s="42"/>
      <c r="C20500" s="2"/>
      <c r="E20500" s="2"/>
    </row>
    <row r="20501" spans="2:5" x14ac:dyDescent="0.35">
      <c r="B20501" s="42"/>
      <c r="C20501" s="2"/>
      <c r="E20501" s="2"/>
    </row>
    <row r="20502" spans="2:5" x14ac:dyDescent="0.35">
      <c r="B20502" s="42"/>
      <c r="C20502" s="2"/>
      <c r="E20502" s="2"/>
    </row>
    <row r="20503" spans="2:5" x14ac:dyDescent="0.35">
      <c r="B20503" s="42"/>
      <c r="C20503" s="2"/>
      <c r="E20503" s="2"/>
    </row>
    <row r="20504" spans="2:5" x14ac:dyDescent="0.35">
      <c r="B20504" s="42"/>
      <c r="C20504" s="2"/>
      <c r="E20504" s="2"/>
    </row>
    <row r="20505" spans="2:5" x14ac:dyDescent="0.35">
      <c r="B20505" s="42"/>
      <c r="C20505" s="2"/>
      <c r="E20505" s="2"/>
    </row>
    <row r="20506" spans="2:5" x14ac:dyDescent="0.35">
      <c r="B20506" s="42"/>
      <c r="C20506" s="2"/>
      <c r="E20506" s="2"/>
    </row>
    <row r="20507" spans="2:5" x14ac:dyDescent="0.35">
      <c r="B20507" s="42"/>
      <c r="C20507" s="2"/>
      <c r="E20507" s="2"/>
    </row>
    <row r="20508" spans="2:5" x14ac:dyDescent="0.35">
      <c r="B20508" s="42"/>
      <c r="C20508" s="2"/>
      <c r="E20508" s="2"/>
    </row>
    <row r="20509" spans="2:5" x14ac:dyDescent="0.35">
      <c r="B20509" s="42"/>
      <c r="C20509" s="2"/>
      <c r="E20509" s="2"/>
    </row>
    <row r="20510" spans="2:5" x14ac:dyDescent="0.35">
      <c r="B20510" s="42"/>
      <c r="C20510" s="2"/>
      <c r="E20510" s="2"/>
    </row>
    <row r="20511" spans="2:5" x14ac:dyDescent="0.35">
      <c r="B20511" s="42"/>
      <c r="C20511" s="2"/>
      <c r="E20511" s="2"/>
    </row>
    <row r="20512" spans="2:5" x14ac:dyDescent="0.35">
      <c r="B20512" s="42"/>
      <c r="C20512" s="2"/>
      <c r="E20512" s="2"/>
    </row>
    <row r="20513" spans="2:5" x14ac:dyDescent="0.35">
      <c r="B20513" s="42"/>
      <c r="C20513" s="2"/>
      <c r="E20513" s="2"/>
    </row>
    <row r="20514" spans="2:5" x14ac:dyDescent="0.35">
      <c r="B20514" s="42"/>
      <c r="C20514" s="2"/>
      <c r="E20514" s="2"/>
    </row>
    <row r="20515" spans="2:5" x14ac:dyDescent="0.35">
      <c r="B20515" s="42"/>
      <c r="C20515" s="2"/>
      <c r="E20515" s="2"/>
    </row>
    <row r="20516" spans="2:5" x14ac:dyDescent="0.35">
      <c r="B20516" s="42"/>
      <c r="C20516" s="2"/>
      <c r="E20516" s="2"/>
    </row>
    <row r="20517" spans="2:5" x14ac:dyDescent="0.35">
      <c r="B20517" s="42"/>
      <c r="C20517" s="2"/>
      <c r="E20517" s="2"/>
    </row>
    <row r="20518" spans="2:5" x14ac:dyDescent="0.35">
      <c r="B20518" s="42"/>
      <c r="C20518" s="2"/>
      <c r="E20518" s="2"/>
    </row>
    <row r="20519" spans="2:5" x14ac:dyDescent="0.35">
      <c r="B20519" s="42"/>
      <c r="C20519" s="2"/>
      <c r="E20519" s="2"/>
    </row>
    <row r="20520" spans="2:5" x14ac:dyDescent="0.35">
      <c r="B20520" s="42"/>
      <c r="C20520" s="2"/>
      <c r="E20520" s="2"/>
    </row>
    <row r="20521" spans="2:5" x14ac:dyDescent="0.35">
      <c r="B20521" s="42"/>
      <c r="C20521" s="2"/>
      <c r="E20521" s="2"/>
    </row>
    <row r="20522" spans="2:5" x14ac:dyDescent="0.35">
      <c r="B20522" s="42"/>
      <c r="C20522" s="2"/>
      <c r="E20522" s="2"/>
    </row>
    <row r="20523" spans="2:5" x14ac:dyDescent="0.35">
      <c r="B20523" s="42"/>
      <c r="C20523" s="2"/>
      <c r="E20523" s="2"/>
    </row>
    <row r="20524" spans="2:5" x14ac:dyDescent="0.35">
      <c r="B20524" s="42"/>
      <c r="C20524" s="2"/>
      <c r="E20524" s="2"/>
    </row>
    <row r="20525" spans="2:5" x14ac:dyDescent="0.35">
      <c r="B20525" s="42"/>
      <c r="C20525" s="2"/>
      <c r="E20525" s="2"/>
    </row>
    <row r="20526" spans="2:5" x14ac:dyDescent="0.35">
      <c r="B20526" s="42"/>
      <c r="C20526" s="2"/>
      <c r="E20526" s="2"/>
    </row>
    <row r="20527" spans="2:5" x14ac:dyDescent="0.35">
      <c r="B20527" s="42"/>
      <c r="C20527" s="2"/>
      <c r="E20527" s="2"/>
    </row>
    <row r="20528" spans="2:5" x14ac:dyDescent="0.35">
      <c r="B20528" s="42"/>
      <c r="C20528" s="2"/>
      <c r="E20528" s="2"/>
    </row>
    <row r="20529" spans="2:5" x14ac:dyDescent="0.35">
      <c r="B20529" s="42"/>
      <c r="C20529" s="2"/>
      <c r="E20529" s="2"/>
    </row>
    <row r="20530" spans="2:5" x14ac:dyDescent="0.35">
      <c r="B20530" s="42"/>
      <c r="C20530" s="2"/>
      <c r="E20530" s="2"/>
    </row>
    <row r="20531" spans="2:5" x14ac:dyDescent="0.35">
      <c r="B20531" s="42"/>
      <c r="C20531" s="2"/>
      <c r="E20531" s="2"/>
    </row>
    <row r="20532" spans="2:5" x14ac:dyDescent="0.35">
      <c r="B20532" s="42"/>
      <c r="C20532" s="2"/>
      <c r="E20532" s="2"/>
    </row>
    <row r="20533" spans="2:5" x14ac:dyDescent="0.35">
      <c r="B20533" s="42"/>
      <c r="C20533" s="2"/>
      <c r="E20533" s="2"/>
    </row>
    <row r="20534" spans="2:5" x14ac:dyDescent="0.35">
      <c r="B20534" s="42"/>
      <c r="C20534" s="2"/>
      <c r="E20534" s="2"/>
    </row>
    <row r="20535" spans="2:5" x14ac:dyDescent="0.35">
      <c r="B20535" s="42"/>
      <c r="C20535" s="2"/>
      <c r="E20535" s="2"/>
    </row>
    <row r="20536" spans="2:5" x14ac:dyDescent="0.35">
      <c r="B20536" s="42"/>
      <c r="C20536" s="2"/>
      <c r="E20536" s="2"/>
    </row>
    <row r="20537" spans="2:5" x14ac:dyDescent="0.35">
      <c r="B20537" s="42"/>
      <c r="C20537" s="2"/>
      <c r="E20537" s="2"/>
    </row>
    <row r="20538" spans="2:5" x14ac:dyDescent="0.35">
      <c r="B20538" s="42"/>
      <c r="C20538" s="2"/>
      <c r="E20538" s="2"/>
    </row>
    <row r="20539" spans="2:5" x14ac:dyDescent="0.35">
      <c r="B20539" s="42"/>
      <c r="C20539" s="2"/>
      <c r="E20539" s="2"/>
    </row>
    <row r="20540" spans="2:5" x14ac:dyDescent="0.35">
      <c r="B20540" s="42"/>
      <c r="C20540" s="2"/>
      <c r="E20540" s="2"/>
    </row>
    <row r="20541" spans="2:5" x14ac:dyDescent="0.35">
      <c r="B20541" s="42"/>
      <c r="C20541" s="2"/>
      <c r="E20541" s="2"/>
    </row>
    <row r="20542" spans="2:5" x14ac:dyDescent="0.35">
      <c r="B20542" s="42"/>
      <c r="C20542" s="2"/>
      <c r="E20542" s="2"/>
    </row>
    <row r="20543" spans="2:5" x14ac:dyDescent="0.35">
      <c r="B20543" s="42"/>
      <c r="C20543" s="2"/>
      <c r="E20543" s="2"/>
    </row>
    <row r="20544" spans="2:5" x14ac:dyDescent="0.35">
      <c r="B20544" s="42"/>
      <c r="C20544" s="2"/>
      <c r="E20544" s="2"/>
    </row>
    <row r="20545" spans="2:5" x14ac:dyDescent="0.35">
      <c r="B20545" s="42"/>
      <c r="C20545" s="2"/>
      <c r="E20545" s="2"/>
    </row>
    <row r="20546" spans="2:5" x14ac:dyDescent="0.35">
      <c r="B20546" s="42"/>
      <c r="C20546" s="2"/>
      <c r="E20546" s="2"/>
    </row>
    <row r="20547" spans="2:5" x14ac:dyDescent="0.35">
      <c r="B20547" s="42"/>
      <c r="C20547" s="2"/>
      <c r="E20547" s="2"/>
    </row>
    <row r="20548" spans="2:5" x14ac:dyDescent="0.35">
      <c r="B20548" s="42"/>
      <c r="C20548" s="2"/>
      <c r="E20548" s="2"/>
    </row>
    <row r="20549" spans="2:5" x14ac:dyDescent="0.35">
      <c r="B20549" s="42"/>
      <c r="C20549" s="2"/>
      <c r="E20549" s="2"/>
    </row>
    <row r="20550" spans="2:5" x14ac:dyDescent="0.35">
      <c r="B20550" s="42"/>
      <c r="C20550" s="2"/>
      <c r="E20550" s="2"/>
    </row>
    <row r="20551" spans="2:5" x14ac:dyDescent="0.35">
      <c r="B20551" s="42"/>
      <c r="C20551" s="2"/>
      <c r="E20551" s="2"/>
    </row>
    <row r="20552" spans="2:5" x14ac:dyDescent="0.35">
      <c r="B20552" s="42"/>
      <c r="C20552" s="2"/>
      <c r="E20552" s="2"/>
    </row>
    <row r="20553" spans="2:5" x14ac:dyDescent="0.35">
      <c r="B20553" s="42"/>
      <c r="C20553" s="2"/>
      <c r="E20553" s="2"/>
    </row>
    <row r="20554" spans="2:5" x14ac:dyDescent="0.35">
      <c r="B20554" s="42"/>
      <c r="C20554" s="2"/>
      <c r="E20554" s="2"/>
    </row>
    <row r="20555" spans="2:5" x14ac:dyDescent="0.35">
      <c r="B20555" s="42"/>
      <c r="C20555" s="2"/>
      <c r="E20555" s="2"/>
    </row>
    <row r="20556" spans="2:5" x14ac:dyDescent="0.35">
      <c r="B20556" s="42"/>
      <c r="C20556" s="2"/>
      <c r="E20556" s="2"/>
    </row>
    <row r="20557" spans="2:5" x14ac:dyDescent="0.35">
      <c r="B20557" s="42"/>
      <c r="C20557" s="2"/>
      <c r="E20557" s="2"/>
    </row>
    <row r="20558" spans="2:5" x14ac:dyDescent="0.35">
      <c r="B20558" s="42"/>
      <c r="C20558" s="2"/>
      <c r="E20558" s="2"/>
    </row>
    <row r="20559" spans="2:5" x14ac:dyDescent="0.35">
      <c r="B20559" s="42"/>
      <c r="C20559" s="2"/>
      <c r="E20559" s="2"/>
    </row>
    <row r="20560" spans="2:5" x14ac:dyDescent="0.35">
      <c r="B20560" s="42"/>
      <c r="C20560" s="2"/>
      <c r="E20560" s="2"/>
    </row>
    <row r="20561" spans="2:5" x14ac:dyDescent="0.35">
      <c r="B20561" s="42"/>
      <c r="C20561" s="2"/>
      <c r="E20561" s="2"/>
    </row>
    <row r="20562" spans="2:5" x14ac:dyDescent="0.35">
      <c r="B20562" s="42"/>
      <c r="C20562" s="2"/>
      <c r="E20562" s="2"/>
    </row>
    <row r="20563" spans="2:5" x14ac:dyDescent="0.35">
      <c r="B20563" s="42"/>
      <c r="C20563" s="2"/>
      <c r="E20563" s="2"/>
    </row>
    <row r="20564" spans="2:5" x14ac:dyDescent="0.35">
      <c r="B20564" s="42"/>
      <c r="C20564" s="2"/>
      <c r="E20564" s="2"/>
    </row>
    <row r="20565" spans="2:5" x14ac:dyDescent="0.35">
      <c r="B20565" s="42"/>
      <c r="C20565" s="2"/>
      <c r="E20565" s="2"/>
    </row>
    <row r="20566" spans="2:5" x14ac:dyDescent="0.35">
      <c r="B20566" s="42"/>
      <c r="C20566" s="2"/>
      <c r="E20566" s="2"/>
    </row>
    <row r="20567" spans="2:5" x14ac:dyDescent="0.35">
      <c r="B20567" s="42"/>
      <c r="C20567" s="2"/>
      <c r="E20567" s="2"/>
    </row>
    <row r="20568" spans="2:5" x14ac:dyDescent="0.35">
      <c r="B20568" s="42"/>
      <c r="C20568" s="2"/>
      <c r="E20568" s="2"/>
    </row>
    <row r="20569" spans="2:5" x14ac:dyDescent="0.35">
      <c r="B20569" s="42"/>
      <c r="C20569" s="2"/>
      <c r="E20569" s="2"/>
    </row>
    <row r="20570" spans="2:5" x14ac:dyDescent="0.35">
      <c r="B20570" s="42"/>
      <c r="C20570" s="2"/>
      <c r="E20570" s="2"/>
    </row>
    <row r="20571" spans="2:5" x14ac:dyDescent="0.35">
      <c r="B20571" s="42"/>
      <c r="C20571" s="2"/>
      <c r="E20571" s="2"/>
    </row>
    <row r="20572" spans="2:5" x14ac:dyDescent="0.35">
      <c r="B20572" s="42"/>
      <c r="C20572" s="2"/>
      <c r="E20572" s="2"/>
    </row>
    <row r="20573" spans="2:5" x14ac:dyDescent="0.35">
      <c r="B20573" s="42"/>
      <c r="C20573" s="2"/>
      <c r="E20573" s="2"/>
    </row>
    <row r="20574" spans="2:5" x14ac:dyDescent="0.35">
      <c r="B20574" s="42"/>
      <c r="C20574" s="2"/>
      <c r="E20574" s="2"/>
    </row>
    <row r="20575" spans="2:5" x14ac:dyDescent="0.35">
      <c r="B20575" s="42"/>
      <c r="C20575" s="2"/>
      <c r="E20575" s="2"/>
    </row>
    <row r="20576" spans="2:5" x14ac:dyDescent="0.35">
      <c r="B20576" s="42"/>
      <c r="C20576" s="2"/>
      <c r="E20576" s="2"/>
    </row>
    <row r="20577" spans="2:5" x14ac:dyDescent="0.35">
      <c r="B20577" s="42"/>
      <c r="C20577" s="2"/>
      <c r="E20577" s="2"/>
    </row>
    <row r="20578" spans="2:5" x14ac:dyDescent="0.35">
      <c r="B20578" s="42"/>
      <c r="C20578" s="2"/>
      <c r="E20578" s="2"/>
    </row>
    <row r="20579" spans="2:5" x14ac:dyDescent="0.35">
      <c r="B20579" s="42"/>
      <c r="C20579" s="2"/>
      <c r="E20579" s="2"/>
    </row>
    <row r="20580" spans="2:5" x14ac:dyDescent="0.35">
      <c r="B20580" s="42"/>
      <c r="C20580" s="2"/>
      <c r="E20580" s="2"/>
    </row>
    <row r="20581" spans="2:5" x14ac:dyDescent="0.35">
      <c r="B20581" s="42"/>
      <c r="C20581" s="2"/>
      <c r="E20581" s="2"/>
    </row>
    <row r="20582" spans="2:5" x14ac:dyDescent="0.35">
      <c r="B20582" s="42"/>
      <c r="C20582" s="2"/>
      <c r="E20582" s="2"/>
    </row>
    <row r="20583" spans="2:5" x14ac:dyDescent="0.35">
      <c r="B20583" s="42"/>
      <c r="C20583" s="2"/>
      <c r="E20583" s="2"/>
    </row>
    <row r="20584" spans="2:5" x14ac:dyDescent="0.35">
      <c r="B20584" s="42"/>
      <c r="C20584" s="2"/>
      <c r="E20584" s="2"/>
    </row>
    <row r="20585" spans="2:5" x14ac:dyDescent="0.35">
      <c r="B20585" s="42"/>
      <c r="C20585" s="2"/>
      <c r="E20585" s="2"/>
    </row>
    <row r="20586" spans="2:5" x14ac:dyDescent="0.35">
      <c r="B20586" s="42"/>
      <c r="C20586" s="2"/>
      <c r="E20586" s="2"/>
    </row>
    <row r="20587" spans="2:5" x14ac:dyDescent="0.35">
      <c r="B20587" s="42"/>
      <c r="C20587" s="2"/>
      <c r="E20587" s="2"/>
    </row>
    <row r="20588" spans="2:5" x14ac:dyDescent="0.35">
      <c r="B20588" s="42"/>
      <c r="C20588" s="2"/>
      <c r="E20588" s="2"/>
    </row>
    <row r="20589" spans="2:5" x14ac:dyDescent="0.35">
      <c r="B20589" s="42"/>
      <c r="C20589" s="2"/>
      <c r="E20589" s="2"/>
    </row>
    <row r="20590" spans="2:5" x14ac:dyDescent="0.35">
      <c r="B20590" s="42"/>
      <c r="C20590" s="2"/>
      <c r="E20590" s="2"/>
    </row>
    <row r="20591" spans="2:5" x14ac:dyDescent="0.35">
      <c r="B20591" s="42"/>
      <c r="C20591" s="2"/>
      <c r="E20591" s="2"/>
    </row>
    <row r="20592" spans="2:5" x14ac:dyDescent="0.35">
      <c r="B20592" s="42"/>
      <c r="C20592" s="2"/>
      <c r="E20592" s="2"/>
    </row>
    <row r="20593" spans="2:5" x14ac:dyDescent="0.35">
      <c r="B20593" s="42"/>
      <c r="C20593" s="2"/>
      <c r="E20593" s="2"/>
    </row>
    <row r="20594" spans="2:5" x14ac:dyDescent="0.35">
      <c r="B20594" s="42"/>
      <c r="C20594" s="2"/>
      <c r="E20594" s="2"/>
    </row>
    <row r="20595" spans="2:5" x14ac:dyDescent="0.35">
      <c r="B20595" s="42"/>
      <c r="C20595" s="2"/>
      <c r="E20595" s="2"/>
    </row>
    <row r="20596" spans="2:5" x14ac:dyDescent="0.35">
      <c r="B20596" s="42"/>
      <c r="C20596" s="2"/>
      <c r="E20596" s="2"/>
    </row>
    <row r="20597" spans="2:5" x14ac:dyDescent="0.35">
      <c r="B20597" s="42"/>
      <c r="C20597" s="2"/>
      <c r="E20597" s="2"/>
    </row>
    <row r="20598" spans="2:5" x14ac:dyDescent="0.35">
      <c r="B20598" s="42"/>
      <c r="C20598" s="2"/>
      <c r="E20598" s="2"/>
    </row>
    <row r="20599" spans="2:5" x14ac:dyDescent="0.35">
      <c r="B20599" s="42"/>
      <c r="C20599" s="2"/>
      <c r="E20599" s="2"/>
    </row>
    <row r="20600" spans="2:5" x14ac:dyDescent="0.35">
      <c r="B20600" s="42"/>
      <c r="C20600" s="2"/>
      <c r="E20600" s="2"/>
    </row>
    <row r="20601" spans="2:5" x14ac:dyDescent="0.35">
      <c r="B20601" s="42"/>
      <c r="C20601" s="2"/>
      <c r="E20601" s="2"/>
    </row>
    <row r="20602" spans="2:5" x14ac:dyDescent="0.35">
      <c r="B20602" s="42"/>
      <c r="C20602" s="2"/>
      <c r="E20602" s="2"/>
    </row>
    <row r="20603" spans="2:5" x14ac:dyDescent="0.35">
      <c r="B20603" s="42"/>
      <c r="C20603" s="2"/>
      <c r="E20603" s="2"/>
    </row>
    <row r="20604" spans="2:5" x14ac:dyDescent="0.35">
      <c r="B20604" s="42"/>
      <c r="C20604" s="2"/>
      <c r="E20604" s="2"/>
    </row>
    <row r="20605" spans="2:5" x14ac:dyDescent="0.35">
      <c r="B20605" s="42"/>
      <c r="C20605" s="2"/>
      <c r="E20605" s="2"/>
    </row>
    <row r="20606" spans="2:5" x14ac:dyDescent="0.35">
      <c r="B20606" s="42"/>
      <c r="C20606" s="2"/>
      <c r="E20606" s="2"/>
    </row>
    <row r="20607" spans="2:5" x14ac:dyDescent="0.35">
      <c r="B20607" s="42"/>
      <c r="C20607" s="2"/>
      <c r="E20607" s="2"/>
    </row>
    <row r="20608" spans="2:5" x14ac:dyDescent="0.35">
      <c r="B20608" s="42"/>
      <c r="C20608" s="2"/>
      <c r="E20608" s="2"/>
    </row>
    <row r="20609" spans="2:5" x14ac:dyDescent="0.35">
      <c r="B20609" s="42"/>
      <c r="C20609" s="2"/>
      <c r="E20609" s="2"/>
    </row>
    <row r="20610" spans="2:5" x14ac:dyDescent="0.35">
      <c r="B20610" s="42"/>
      <c r="C20610" s="2"/>
      <c r="E20610" s="2"/>
    </row>
    <row r="20611" spans="2:5" x14ac:dyDescent="0.35">
      <c r="B20611" s="42"/>
      <c r="C20611" s="2"/>
      <c r="E20611" s="2"/>
    </row>
    <row r="20612" spans="2:5" x14ac:dyDescent="0.35">
      <c r="B20612" s="42"/>
      <c r="C20612" s="2"/>
      <c r="E20612" s="2"/>
    </row>
    <row r="20613" spans="2:5" x14ac:dyDescent="0.35">
      <c r="B20613" s="42"/>
      <c r="C20613" s="2"/>
      <c r="E20613" s="2"/>
    </row>
    <row r="20614" spans="2:5" x14ac:dyDescent="0.35">
      <c r="B20614" s="42"/>
      <c r="C20614" s="2"/>
      <c r="E20614" s="2"/>
    </row>
    <row r="20615" spans="2:5" x14ac:dyDescent="0.35">
      <c r="B20615" s="42"/>
      <c r="C20615" s="2"/>
      <c r="E20615" s="2"/>
    </row>
    <row r="20616" spans="2:5" x14ac:dyDescent="0.35">
      <c r="B20616" s="42"/>
      <c r="C20616" s="2"/>
      <c r="E20616" s="2"/>
    </row>
    <row r="20617" spans="2:5" x14ac:dyDescent="0.35">
      <c r="B20617" s="42"/>
      <c r="C20617" s="2"/>
      <c r="E20617" s="2"/>
    </row>
    <row r="20618" spans="2:5" x14ac:dyDescent="0.35">
      <c r="B20618" s="42"/>
      <c r="C20618" s="2"/>
      <c r="E20618" s="2"/>
    </row>
    <row r="20619" spans="2:5" x14ac:dyDescent="0.35">
      <c r="B20619" s="42"/>
      <c r="C20619" s="2"/>
      <c r="E20619" s="2"/>
    </row>
    <row r="20620" spans="2:5" x14ac:dyDescent="0.35">
      <c r="B20620" s="42"/>
      <c r="C20620" s="2"/>
      <c r="E20620" s="2"/>
    </row>
    <row r="20621" spans="2:5" x14ac:dyDescent="0.35">
      <c r="B20621" s="42"/>
      <c r="C20621" s="2"/>
      <c r="E20621" s="2"/>
    </row>
    <row r="20622" spans="2:5" x14ac:dyDescent="0.35">
      <c r="B20622" s="42"/>
      <c r="C20622" s="2"/>
      <c r="E20622" s="2"/>
    </row>
    <row r="20623" spans="2:5" x14ac:dyDescent="0.35">
      <c r="B20623" s="42"/>
      <c r="C20623" s="2"/>
      <c r="E20623" s="2"/>
    </row>
    <row r="20624" spans="2:5" x14ac:dyDescent="0.35">
      <c r="B20624" s="42"/>
      <c r="C20624" s="2"/>
      <c r="E20624" s="2"/>
    </row>
    <row r="20625" spans="2:5" x14ac:dyDescent="0.35">
      <c r="B20625" s="42"/>
      <c r="C20625" s="2"/>
      <c r="E20625" s="2"/>
    </row>
    <row r="20626" spans="2:5" x14ac:dyDescent="0.35">
      <c r="B20626" s="42"/>
      <c r="C20626" s="2"/>
      <c r="E20626" s="2"/>
    </row>
    <row r="20627" spans="2:5" x14ac:dyDescent="0.35">
      <c r="B20627" s="42"/>
      <c r="C20627" s="2"/>
      <c r="E20627" s="2"/>
    </row>
    <row r="20628" spans="2:5" x14ac:dyDescent="0.35">
      <c r="B20628" s="42"/>
      <c r="C20628" s="2"/>
      <c r="E20628" s="2"/>
    </row>
    <row r="20629" spans="2:5" x14ac:dyDescent="0.35">
      <c r="B20629" s="42"/>
      <c r="C20629" s="2"/>
      <c r="E20629" s="2"/>
    </row>
    <row r="20630" spans="2:5" x14ac:dyDescent="0.35">
      <c r="B20630" s="42"/>
      <c r="C20630" s="2"/>
      <c r="E20630" s="2"/>
    </row>
    <row r="20631" spans="2:5" x14ac:dyDescent="0.35">
      <c r="B20631" s="42"/>
      <c r="C20631" s="2"/>
      <c r="E20631" s="2"/>
    </row>
    <row r="20632" spans="2:5" x14ac:dyDescent="0.35">
      <c r="B20632" s="42"/>
      <c r="C20632" s="2"/>
      <c r="E20632" s="2"/>
    </row>
    <row r="20633" spans="2:5" x14ac:dyDescent="0.35">
      <c r="B20633" s="42"/>
      <c r="C20633" s="2"/>
      <c r="E20633" s="2"/>
    </row>
    <row r="20634" spans="2:5" x14ac:dyDescent="0.35">
      <c r="B20634" s="42"/>
      <c r="C20634" s="2"/>
      <c r="E20634" s="2"/>
    </row>
    <row r="20635" spans="2:5" x14ac:dyDescent="0.35">
      <c r="B20635" s="42"/>
      <c r="C20635" s="2"/>
      <c r="E20635" s="2"/>
    </row>
    <row r="20636" spans="2:5" x14ac:dyDescent="0.35">
      <c r="B20636" s="42"/>
      <c r="C20636" s="2"/>
      <c r="E20636" s="2"/>
    </row>
    <row r="20637" spans="2:5" x14ac:dyDescent="0.35">
      <c r="B20637" s="42"/>
      <c r="C20637" s="2"/>
      <c r="E20637" s="2"/>
    </row>
    <row r="20638" spans="2:5" x14ac:dyDescent="0.35">
      <c r="B20638" s="42"/>
      <c r="C20638" s="2"/>
      <c r="E20638" s="2"/>
    </row>
    <row r="20639" spans="2:5" x14ac:dyDescent="0.35">
      <c r="B20639" s="42"/>
      <c r="C20639" s="2"/>
      <c r="E20639" s="2"/>
    </row>
    <row r="20640" spans="2:5" x14ac:dyDescent="0.35">
      <c r="B20640" s="42"/>
      <c r="C20640" s="2"/>
      <c r="E20640" s="2"/>
    </row>
    <row r="20641" spans="2:5" x14ac:dyDescent="0.35">
      <c r="B20641" s="42"/>
      <c r="C20641" s="2"/>
      <c r="E20641" s="2"/>
    </row>
    <row r="20642" spans="2:5" x14ac:dyDescent="0.35">
      <c r="B20642" s="42"/>
      <c r="C20642" s="2"/>
      <c r="E20642" s="2"/>
    </row>
    <row r="20643" spans="2:5" x14ac:dyDescent="0.35">
      <c r="B20643" s="42"/>
      <c r="C20643" s="2"/>
      <c r="E20643" s="2"/>
    </row>
    <row r="20644" spans="2:5" x14ac:dyDescent="0.35">
      <c r="B20644" s="42"/>
      <c r="C20644" s="2"/>
      <c r="E20644" s="2"/>
    </row>
    <row r="20645" spans="2:5" x14ac:dyDescent="0.35">
      <c r="B20645" s="42"/>
      <c r="C20645" s="2"/>
      <c r="E20645" s="2"/>
    </row>
    <row r="20646" spans="2:5" x14ac:dyDescent="0.35">
      <c r="B20646" s="42"/>
      <c r="C20646" s="2"/>
      <c r="E20646" s="2"/>
    </row>
    <row r="20647" spans="2:5" x14ac:dyDescent="0.35">
      <c r="B20647" s="42"/>
      <c r="C20647" s="2"/>
      <c r="E20647" s="2"/>
    </row>
    <row r="20648" spans="2:5" x14ac:dyDescent="0.35">
      <c r="B20648" s="42"/>
      <c r="C20648" s="2"/>
      <c r="E20648" s="2"/>
    </row>
    <row r="20649" spans="2:5" x14ac:dyDescent="0.35">
      <c r="B20649" s="42"/>
      <c r="C20649" s="2"/>
      <c r="E20649" s="2"/>
    </row>
    <row r="20650" spans="2:5" x14ac:dyDescent="0.35">
      <c r="B20650" s="42"/>
      <c r="C20650" s="2"/>
      <c r="E20650" s="2"/>
    </row>
    <row r="20651" spans="2:5" x14ac:dyDescent="0.35">
      <c r="B20651" s="42"/>
      <c r="C20651" s="2"/>
      <c r="E20651" s="2"/>
    </row>
    <row r="20652" spans="2:5" x14ac:dyDescent="0.35">
      <c r="B20652" s="42"/>
      <c r="C20652" s="2"/>
      <c r="E20652" s="2"/>
    </row>
    <row r="20653" spans="2:5" x14ac:dyDescent="0.35">
      <c r="B20653" s="42"/>
      <c r="C20653" s="2"/>
      <c r="E20653" s="2"/>
    </row>
    <row r="20654" spans="2:5" x14ac:dyDescent="0.35">
      <c r="B20654" s="42"/>
      <c r="C20654" s="2"/>
      <c r="E20654" s="2"/>
    </row>
    <row r="20655" spans="2:5" x14ac:dyDescent="0.35">
      <c r="B20655" s="42"/>
      <c r="C20655" s="2"/>
      <c r="E20655" s="2"/>
    </row>
    <row r="20656" spans="2:5" x14ac:dyDescent="0.35">
      <c r="B20656" s="42"/>
      <c r="C20656" s="2"/>
      <c r="E20656" s="2"/>
    </row>
    <row r="20657" spans="2:5" x14ac:dyDescent="0.35">
      <c r="B20657" s="42"/>
      <c r="C20657" s="2"/>
      <c r="E20657" s="2"/>
    </row>
    <row r="20658" spans="2:5" x14ac:dyDescent="0.35">
      <c r="B20658" s="42"/>
      <c r="C20658" s="2"/>
      <c r="E20658" s="2"/>
    </row>
    <row r="20659" spans="2:5" x14ac:dyDescent="0.35">
      <c r="B20659" s="42"/>
      <c r="C20659" s="2"/>
      <c r="E20659" s="2"/>
    </row>
    <row r="20660" spans="2:5" x14ac:dyDescent="0.35">
      <c r="B20660" s="42"/>
      <c r="C20660" s="2"/>
      <c r="E20660" s="2"/>
    </row>
    <row r="20661" spans="2:5" x14ac:dyDescent="0.35">
      <c r="B20661" s="42"/>
      <c r="C20661" s="2"/>
      <c r="E20661" s="2"/>
    </row>
    <row r="20662" spans="2:5" x14ac:dyDescent="0.35">
      <c r="B20662" s="42"/>
      <c r="C20662" s="2"/>
      <c r="E20662" s="2"/>
    </row>
    <row r="20663" spans="2:5" x14ac:dyDescent="0.35">
      <c r="B20663" s="42"/>
      <c r="C20663" s="2"/>
      <c r="E20663" s="2"/>
    </row>
    <row r="20664" spans="2:5" x14ac:dyDescent="0.35">
      <c r="B20664" s="42"/>
      <c r="C20664" s="2"/>
      <c r="E20664" s="2"/>
    </row>
    <row r="20665" spans="2:5" x14ac:dyDescent="0.35">
      <c r="B20665" s="42"/>
      <c r="C20665" s="2"/>
      <c r="E20665" s="2"/>
    </row>
    <row r="20666" spans="2:5" x14ac:dyDescent="0.35">
      <c r="B20666" s="42"/>
      <c r="C20666" s="2"/>
      <c r="E20666" s="2"/>
    </row>
    <row r="20667" spans="2:5" x14ac:dyDescent="0.35">
      <c r="B20667" s="42"/>
      <c r="C20667" s="2"/>
      <c r="E20667" s="2"/>
    </row>
    <row r="20668" spans="2:5" x14ac:dyDescent="0.35">
      <c r="B20668" s="42"/>
      <c r="C20668" s="2"/>
      <c r="E20668" s="2"/>
    </row>
    <row r="20669" spans="2:5" x14ac:dyDescent="0.35">
      <c r="B20669" s="42"/>
      <c r="C20669" s="2"/>
      <c r="E20669" s="2"/>
    </row>
    <row r="20670" spans="2:5" x14ac:dyDescent="0.35">
      <c r="B20670" s="42"/>
      <c r="C20670" s="2"/>
      <c r="E20670" s="2"/>
    </row>
    <row r="20671" spans="2:5" x14ac:dyDescent="0.35">
      <c r="B20671" s="42"/>
      <c r="C20671" s="2"/>
      <c r="E20671" s="2"/>
    </row>
    <row r="20672" spans="2:5" x14ac:dyDescent="0.35">
      <c r="B20672" s="42"/>
      <c r="C20672" s="2"/>
      <c r="E20672" s="2"/>
    </row>
    <row r="20673" spans="2:5" x14ac:dyDescent="0.35">
      <c r="B20673" s="42"/>
      <c r="C20673" s="2"/>
      <c r="E20673" s="2"/>
    </row>
    <row r="20674" spans="2:5" x14ac:dyDescent="0.35">
      <c r="B20674" s="42"/>
      <c r="C20674" s="2"/>
      <c r="E20674" s="2"/>
    </row>
    <row r="20675" spans="2:5" x14ac:dyDescent="0.35">
      <c r="B20675" s="42"/>
      <c r="C20675" s="2"/>
      <c r="E20675" s="2"/>
    </row>
    <row r="20676" spans="2:5" x14ac:dyDescent="0.35">
      <c r="B20676" s="42"/>
      <c r="C20676" s="2"/>
      <c r="E20676" s="2"/>
    </row>
    <row r="20677" spans="2:5" x14ac:dyDescent="0.35">
      <c r="B20677" s="42"/>
      <c r="C20677" s="2"/>
      <c r="E20677" s="2"/>
    </row>
    <row r="20678" spans="2:5" x14ac:dyDescent="0.35">
      <c r="B20678" s="42"/>
      <c r="C20678" s="2"/>
      <c r="E20678" s="2"/>
    </row>
    <row r="20679" spans="2:5" x14ac:dyDescent="0.35">
      <c r="B20679" s="42"/>
      <c r="C20679" s="2"/>
      <c r="E20679" s="2"/>
    </row>
    <row r="20680" spans="2:5" x14ac:dyDescent="0.35">
      <c r="B20680" s="42"/>
      <c r="C20680" s="2"/>
      <c r="E20680" s="2"/>
    </row>
    <row r="20681" spans="2:5" x14ac:dyDescent="0.35">
      <c r="B20681" s="42"/>
      <c r="C20681" s="2"/>
      <c r="E20681" s="2"/>
    </row>
    <row r="20682" spans="2:5" x14ac:dyDescent="0.35">
      <c r="B20682" s="42"/>
      <c r="C20682" s="2"/>
      <c r="E20682" s="2"/>
    </row>
    <row r="20683" spans="2:5" x14ac:dyDescent="0.35">
      <c r="B20683" s="42"/>
      <c r="C20683" s="2"/>
      <c r="E20683" s="2"/>
    </row>
    <row r="20684" spans="2:5" x14ac:dyDescent="0.35">
      <c r="B20684" s="42"/>
      <c r="C20684" s="2"/>
      <c r="E20684" s="2"/>
    </row>
    <row r="20685" spans="2:5" x14ac:dyDescent="0.35">
      <c r="B20685" s="42"/>
      <c r="C20685" s="2"/>
      <c r="E20685" s="2"/>
    </row>
    <row r="20686" spans="2:5" x14ac:dyDescent="0.35">
      <c r="B20686" s="42"/>
      <c r="C20686" s="2"/>
      <c r="E20686" s="2"/>
    </row>
    <row r="20687" spans="2:5" x14ac:dyDescent="0.35">
      <c r="B20687" s="42"/>
      <c r="C20687" s="2"/>
      <c r="E20687" s="2"/>
    </row>
    <row r="20688" spans="2:5" x14ac:dyDescent="0.35">
      <c r="B20688" s="42"/>
      <c r="C20688" s="2"/>
      <c r="E20688" s="2"/>
    </row>
    <row r="20689" spans="2:5" x14ac:dyDescent="0.35">
      <c r="B20689" s="42"/>
      <c r="C20689" s="2"/>
      <c r="E20689" s="2"/>
    </row>
    <row r="20690" spans="2:5" x14ac:dyDescent="0.35">
      <c r="B20690" s="42"/>
      <c r="C20690" s="2"/>
      <c r="E20690" s="2"/>
    </row>
    <row r="20691" spans="2:5" x14ac:dyDescent="0.35">
      <c r="B20691" s="42"/>
      <c r="C20691" s="2"/>
      <c r="E20691" s="2"/>
    </row>
    <row r="20692" spans="2:5" x14ac:dyDescent="0.35">
      <c r="B20692" s="42"/>
      <c r="C20692" s="2"/>
      <c r="E20692" s="2"/>
    </row>
    <row r="20693" spans="2:5" x14ac:dyDescent="0.35">
      <c r="B20693" s="42"/>
      <c r="C20693" s="2"/>
      <c r="E20693" s="2"/>
    </row>
    <row r="20694" spans="2:5" x14ac:dyDescent="0.35">
      <c r="B20694" s="42"/>
      <c r="C20694" s="2"/>
      <c r="E20694" s="2"/>
    </row>
    <row r="20695" spans="2:5" x14ac:dyDescent="0.35">
      <c r="B20695" s="42"/>
      <c r="C20695" s="2"/>
      <c r="E20695" s="2"/>
    </row>
    <row r="20696" spans="2:5" x14ac:dyDescent="0.35">
      <c r="B20696" s="42"/>
      <c r="C20696" s="2"/>
      <c r="E20696" s="2"/>
    </row>
    <row r="20697" spans="2:5" x14ac:dyDescent="0.35">
      <c r="B20697" s="42"/>
      <c r="C20697" s="2"/>
      <c r="E20697" s="2"/>
    </row>
    <row r="20698" spans="2:5" x14ac:dyDescent="0.35">
      <c r="B20698" s="42"/>
      <c r="C20698" s="2"/>
      <c r="E20698" s="2"/>
    </row>
    <row r="20699" spans="2:5" x14ac:dyDescent="0.35">
      <c r="B20699" s="42"/>
      <c r="C20699" s="2"/>
      <c r="E20699" s="2"/>
    </row>
    <row r="20700" spans="2:5" x14ac:dyDescent="0.35">
      <c r="B20700" s="42"/>
      <c r="C20700" s="2"/>
      <c r="E20700" s="2"/>
    </row>
    <row r="20701" spans="2:5" x14ac:dyDescent="0.35">
      <c r="B20701" s="42"/>
      <c r="C20701" s="2"/>
      <c r="E20701" s="2"/>
    </row>
    <row r="20702" spans="2:5" x14ac:dyDescent="0.35">
      <c r="B20702" s="42"/>
      <c r="C20702" s="2"/>
      <c r="E20702" s="2"/>
    </row>
    <row r="20703" spans="2:5" x14ac:dyDescent="0.35">
      <c r="B20703" s="42"/>
      <c r="C20703" s="2"/>
      <c r="E20703" s="2"/>
    </row>
    <row r="20704" spans="2:5" x14ac:dyDescent="0.35">
      <c r="B20704" s="42"/>
      <c r="C20704" s="2"/>
      <c r="E20704" s="2"/>
    </row>
    <row r="20705" spans="2:5" x14ac:dyDescent="0.35">
      <c r="B20705" s="42"/>
      <c r="C20705" s="2"/>
      <c r="E20705" s="2"/>
    </row>
    <row r="20706" spans="2:5" x14ac:dyDescent="0.35">
      <c r="B20706" s="42"/>
      <c r="C20706" s="2"/>
      <c r="E20706" s="2"/>
    </row>
    <row r="20707" spans="2:5" x14ac:dyDescent="0.35">
      <c r="B20707" s="42"/>
      <c r="C20707" s="2"/>
      <c r="E20707" s="2"/>
    </row>
    <row r="20708" spans="2:5" x14ac:dyDescent="0.35">
      <c r="B20708" s="42"/>
      <c r="C20708" s="2"/>
      <c r="E20708" s="2"/>
    </row>
    <row r="20709" spans="2:5" x14ac:dyDescent="0.35">
      <c r="B20709" s="42"/>
      <c r="C20709" s="2"/>
      <c r="E20709" s="2"/>
    </row>
    <row r="20710" spans="2:5" x14ac:dyDescent="0.35">
      <c r="B20710" s="42"/>
      <c r="C20710" s="2"/>
      <c r="E20710" s="2"/>
    </row>
    <row r="20711" spans="2:5" x14ac:dyDescent="0.35">
      <c r="B20711" s="42"/>
      <c r="C20711" s="2"/>
      <c r="E20711" s="2"/>
    </row>
    <row r="20712" spans="2:5" x14ac:dyDescent="0.35">
      <c r="B20712" s="42"/>
      <c r="C20712" s="2"/>
      <c r="E20712" s="2"/>
    </row>
    <row r="20713" spans="2:5" x14ac:dyDescent="0.35">
      <c r="B20713" s="42"/>
      <c r="C20713" s="2"/>
      <c r="E20713" s="2"/>
    </row>
    <row r="20714" spans="2:5" x14ac:dyDescent="0.35">
      <c r="B20714" s="42"/>
      <c r="C20714" s="2"/>
      <c r="E20714" s="2"/>
    </row>
    <row r="20715" spans="2:5" x14ac:dyDescent="0.35">
      <c r="B20715" s="42"/>
      <c r="C20715" s="2"/>
      <c r="E20715" s="2"/>
    </row>
    <row r="20716" spans="2:5" x14ac:dyDescent="0.35">
      <c r="B20716" s="42"/>
      <c r="C20716" s="2"/>
      <c r="E20716" s="2"/>
    </row>
    <row r="20717" spans="2:5" x14ac:dyDescent="0.35">
      <c r="B20717" s="42"/>
      <c r="C20717" s="2"/>
      <c r="E20717" s="2"/>
    </row>
    <row r="20718" spans="2:5" x14ac:dyDescent="0.35">
      <c r="B20718" s="42"/>
      <c r="C20718" s="2"/>
      <c r="E20718" s="2"/>
    </row>
    <row r="20719" spans="2:5" x14ac:dyDescent="0.35">
      <c r="B20719" s="42"/>
      <c r="C20719" s="2"/>
      <c r="E20719" s="2"/>
    </row>
    <row r="20720" spans="2:5" x14ac:dyDescent="0.35">
      <c r="B20720" s="42"/>
      <c r="C20720" s="2"/>
      <c r="E20720" s="2"/>
    </row>
    <row r="20721" spans="2:5" x14ac:dyDescent="0.35">
      <c r="B20721" s="42"/>
      <c r="C20721" s="2"/>
      <c r="E20721" s="2"/>
    </row>
    <row r="20722" spans="2:5" x14ac:dyDescent="0.35">
      <c r="B20722" s="42"/>
      <c r="C20722" s="2"/>
      <c r="E20722" s="2"/>
    </row>
    <row r="20723" spans="2:5" x14ac:dyDescent="0.35">
      <c r="B20723" s="42"/>
      <c r="C20723" s="2"/>
      <c r="E20723" s="2"/>
    </row>
    <row r="20724" spans="2:5" x14ac:dyDescent="0.35">
      <c r="B20724" s="42"/>
      <c r="C20724" s="2"/>
      <c r="E20724" s="2"/>
    </row>
    <row r="20725" spans="2:5" x14ac:dyDescent="0.35">
      <c r="B20725" s="42"/>
      <c r="C20725" s="2"/>
      <c r="E20725" s="2"/>
    </row>
    <row r="20726" spans="2:5" x14ac:dyDescent="0.35">
      <c r="B20726" s="42"/>
      <c r="C20726" s="2"/>
      <c r="E20726" s="2"/>
    </row>
    <row r="20727" spans="2:5" x14ac:dyDescent="0.35">
      <c r="B20727" s="42"/>
      <c r="C20727" s="2"/>
      <c r="E20727" s="2"/>
    </row>
    <row r="20728" spans="2:5" x14ac:dyDescent="0.35">
      <c r="B20728" s="42"/>
      <c r="C20728" s="2"/>
      <c r="E20728" s="2"/>
    </row>
    <row r="20729" spans="2:5" x14ac:dyDescent="0.35">
      <c r="B20729" s="42"/>
      <c r="C20729" s="2"/>
      <c r="E20729" s="2"/>
    </row>
    <row r="20730" spans="2:5" x14ac:dyDescent="0.35">
      <c r="B20730" s="42"/>
      <c r="C20730" s="2"/>
      <c r="E20730" s="2"/>
    </row>
    <row r="20731" spans="2:5" x14ac:dyDescent="0.35">
      <c r="B20731" s="42"/>
      <c r="C20731" s="2"/>
      <c r="E20731" s="2"/>
    </row>
    <row r="20732" spans="2:5" x14ac:dyDescent="0.35">
      <c r="B20732" s="42"/>
      <c r="C20732" s="2"/>
      <c r="E20732" s="2"/>
    </row>
    <row r="20733" spans="2:5" x14ac:dyDescent="0.35">
      <c r="B20733" s="42"/>
      <c r="C20733" s="2"/>
      <c r="E20733" s="2"/>
    </row>
    <row r="20734" spans="2:5" x14ac:dyDescent="0.35">
      <c r="B20734" s="42"/>
      <c r="C20734" s="2"/>
      <c r="E20734" s="2"/>
    </row>
    <row r="20735" spans="2:5" x14ac:dyDescent="0.35">
      <c r="B20735" s="42"/>
      <c r="C20735" s="2"/>
      <c r="E20735" s="2"/>
    </row>
    <row r="20736" spans="2:5" x14ac:dyDescent="0.35">
      <c r="B20736" s="42"/>
      <c r="C20736" s="2"/>
      <c r="E20736" s="2"/>
    </row>
    <row r="20737" spans="2:5" x14ac:dyDescent="0.35">
      <c r="B20737" s="42"/>
      <c r="C20737" s="2"/>
      <c r="E20737" s="2"/>
    </row>
    <row r="20738" spans="2:5" x14ac:dyDescent="0.35">
      <c r="B20738" s="42"/>
      <c r="C20738" s="2"/>
      <c r="E20738" s="2"/>
    </row>
    <row r="20739" spans="2:5" x14ac:dyDescent="0.35">
      <c r="B20739" s="42"/>
      <c r="C20739" s="2"/>
      <c r="E20739" s="2"/>
    </row>
    <row r="20740" spans="2:5" x14ac:dyDescent="0.35">
      <c r="B20740" s="42"/>
      <c r="C20740" s="2"/>
      <c r="E20740" s="2"/>
    </row>
    <row r="20741" spans="2:5" x14ac:dyDescent="0.35">
      <c r="B20741" s="42"/>
      <c r="C20741" s="2"/>
      <c r="E20741" s="2"/>
    </row>
    <row r="20742" spans="2:5" x14ac:dyDescent="0.35">
      <c r="B20742" s="42"/>
      <c r="C20742" s="2"/>
      <c r="E20742" s="2"/>
    </row>
    <row r="20743" spans="2:5" x14ac:dyDescent="0.35">
      <c r="B20743" s="42"/>
      <c r="C20743" s="2"/>
      <c r="E20743" s="2"/>
    </row>
    <row r="20744" spans="2:5" x14ac:dyDescent="0.35">
      <c r="B20744" s="42"/>
      <c r="C20744" s="2"/>
      <c r="E20744" s="2"/>
    </row>
    <row r="20745" spans="2:5" x14ac:dyDescent="0.35">
      <c r="B20745" s="42"/>
      <c r="C20745" s="2"/>
      <c r="E20745" s="2"/>
    </row>
    <row r="20746" spans="2:5" x14ac:dyDescent="0.35">
      <c r="B20746" s="42"/>
      <c r="C20746" s="2"/>
      <c r="E20746" s="2"/>
    </row>
    <row r="20747" spans="2:5" x14ac:dyDescent="0.35">
      <c r="B20747" s="42"/>
      <c r="C20747" s="2"/>
      <c r="E20747" s="2"/>
    </row>
    <row r="20748" spans="2:5" x14ac:dyDescent="0.35">
      <c r="B20748" s="42"/>
      <c r="C20748" s="2"/>
      <c r="E20748" s="2"/>
    </row>
    <row r="20749" spans="2:5" x14ac:dyDescent="0.35">
      <c r="B20749" s="42"/>
      <c r="C20749" s="2"/>
      <c r="E20749" s="2"/>
    </row>
    <row r="20750" spans="2:5" x14ac:dyDescent="0.35">
      <c r="B20750" s="42"/>
      <c r="C20750" s="2"/>
      <c r="E20750" s="2"/>
    </row>
    <row r="20751" spans="2:5" x14ac:dyDescent="0.35">
      <c r="B20751" s="42"/>
      <c r="C20751" s="2"/>
      <c r="E20751" s="2"/>
    </row>
    <row r="20752" spans="2:5" x14ac:dyDescent="0.35">
      <c r="B20752" s="42"/>
      <c r="C20752" s="2"/>
      <c r="E20752" s="2"/>
    </row>
    <row r="20753" spans="2:5" x14ac:dyDescent="0.35">
      <c r="B20753" s="42"/>
      <c r="C20753" s="2"/>
      <c r="E20753" s="2"/>
    </row>
    <row r="20754" spans="2:5" x14ac:dyDescent="0.35">
      <c r="B20754" s="42"/>
      <c r="C20754" s="2"/>
      <c r="E20754" s="2"/>
    </row>
    <row r="20755" spans="2:5" x14ac:dyDescent="0.35">
      <c r="B20755" s="42"/>
      <c r="C20755" s="2"/>
      <c r="E20755" s="2"/>
    </row>
    <row r="20756" spans="2:5" x14ac:dyDescent="0.35">
      <c r="B20756" s="42"/>
      <c r="C20756" s="2"/>
      <c r="E20756" s="2"/>
    </row>
    <row r="20757" spans="2:5" x14ac:dyDescent="0.35">
      <c r="B20757" s="42"/>
      <c r="C20757" s="2"/>
      <c r="E20757" s="2"/>
    </row>
    <row r="20758" spans="2:5" x14ac:dyDescent="0.35">
      <c r="B20758" s="42"/>
      <c r="C20758" s="2"/>
      <c r="E20758" s="2"/>
    </row>
    <row r="20759" spans="2:5" x14ac:dyDescent="0.35">
      <c r="B20759" s="42"/>
      <c r="C20759" s="2"/>
      <c r="E20759" s="2"/>
    </row>
    <row r="20760" spans="2:5" x14ac:dyDescent="0.35">
      <c r="B20760" s="42"/>
      <c r="C20760" s="2"/>
      <c r="E20760" s="2"/>
    </row>
    <row r="20761" spans="2:5" x14ac:dyDescent="0.35">
      <c r="B20761" s="42"/>
      <c r="C20761" s="2"/>
      <c r="E20761" s="2"/>
    </row>
    <row r="20762" spans="2:5" x14ac:dyDescent="0.35">
      <c r="B20762" s="42"/>
      <c r="C20762" s="2"/>
      <c r="E20762" s="2"/>
    </row>
    <row r="20763" spans="2:5" x14ac:dyDescent="0.35">
      <c r="B20763" s="42"/>
      <c r="C20763" s="2"/>
      <c r="E20763" s="2"/>
    </row>
    <row r="20764" spans="2:5" x14ac:dyDescent="0.35">
      <c r="B20764" s="42"/>
      <c r="C20764" s="2"/>
      <c r="E20764" s="2"/>
    </row>
    <row r="20765" spans="2:5" x14ac:dyDescent="0.35">
      <c r="B20765" s="42"/>
      <c r="C20765" s="2"/>
      <c r="E20765" s="2"/>
    </row>
    <row r="20766" spans="2:5" x14ac:dyDescent="0.35">
      <c r="B20766" s="42"/>
      <c r="C20766" s="2"/>
      <c r="E20766" s="2"/>
    </row>
    <row r="20767" spans="2:5" x14ac:dyDescent="0.35">
      <c r="B20767" s="42"/>
      <c r="C20767" s="2"/>
      <c r="E20767" s="2"/>
    </row>
    <row r="20768" spans="2:5" x14ac:dyDescent="0.35">
      <c r="B20768" s="42"/>
      <c r="C20768" s="2"/>
      <c r="E20768" s="2"/>
    </row>
    <row r="20769" spans="2:5" x14ac:dyDescent="0.35">
      <c r="B20769" s="42"/>
      <c r="C20769" s="2"/>
      <c r="E20769" s="2"/>
    </row>
    <row r="20770" spans="2:5" x14ac:dyDescent="0.35">
      <c r="B20770" s="42"/>
      <c r="C20770" s="2"/>
      <c r="E20770" s="2"/>
    </row>
    <row r="20771" spans="2:5" x14ac:dyDescent="0.35">
      <c r="B20771" s="42"/>
      <c r="C20771" s="2"/>
      <c r="E20771" s="2"/>
    </row>
    <row r="20772" spans="2:5" x14ac:dyDescent="0.35">
      <c r="B20772" s="42"/>
      <c r="C20772" s="2"/>
      <c r="E20772" s="2"/>
    </row>
    <row r="20773" spans="2:5" x14ac:dyDescent="0.35">
      <c r="B20773" s="42"/>
      <c r="C20773" s="2"/>
      <c r="E20773" s="2"/>
    </row>
    <row r="20774" spans="2:5" x14ac:dyDescent="0.35">
      <c r="B20774" s="42"/>
      <c r="C20774" s="2"/>
      <c r="E20774" s="2"/>
    </row>
    <row r="20775" spans="2:5" x14ac:dyDescent="0.35">
      <c r="B20775" s="42"/>
      <c r="C20775" s="2"/>
      <c r="E20775" s="2"/>
    </row>
    <row r="20776" spans="2:5" x14ac:dyDescent="0.35">
      <c r="B20776" s="42"/>
      <c r="C20776" s="2"/>
      <c r="E20776" s="2"/>
    </row>
    <row r="20777" spans="2:5" x14ac:dyDescent="0.35">
      <c r="B20777" s="42"/>
      <c r="C20777" s="2"/>
      <c r="E20777" s="2"/>
    </row>
    <row r="20778" spans="2:5" x14ac:dyDescent="0.35">
      <c r="B20778" s="42"/>
      <c r="C20778" s="2"/>
      <c r="E20778" s="2"/>
    </row>
    <row r="20779" spans="2:5" x14ac:dyDescent="0.35">
      <c r="B20779" s="42"/>
      <c r="C20779" s="2"/>
      <c r="E20779" s="2"/>
    </row>
    <row r="20780" spans="2:5" x14ac:dyDescent="0.35">
      <c r="B20780" s="42"/>
      <c r="C20780" s="2"/>
      <c r="E20780" s="2"/>
    </row>
    <row r="20781" spans="2:5" x14ac:dyDescent="0.35">
      <c r="B20781" s="42"/>
      <c r="C20781" s="2"/>
      <c r="E20781" s="2"/>
    </row>
    <row r="20782" spans="2:5" x14ac:dyDescent="0.35">
      <c r="B20782" s="42"/>
      <c r="C20782" s="2"/>
      <c r="E20782" s="2"/>
    </row>
    <row r="20783" spans="2:5" x14ac:dyDescent="0.35">
      <c r="B20783" s="42"/>
      <c r="C20783" s="2"/>
      <c r="E20783" s="2"/>
    </row>
    <row r="20784" spans="2:5" x14ac:dyDescent="0.35">
      <c r="B20784" s="42"/>
      <c r="C20784" s="2"/>
      <c r="E20784" s="2"/>
    </row>
    <row r="20785" spans="2:5" x14ac:dyDescent="0.35">
      <c r="B20785" s="42"/>
      <c r="C20785" s="2"/>
      <c r="E20785" s="2"/>
    </row>
    <row r="20786" spans="2:5" x14ac:dyDescent="0.35">
      <c r="B20786" s="42"/>
      <c r="C20786" s="2"/>
      <c r="E20786" s="2"/>
    </row>
    <row r="20787" spans="2:5" x14ac:dyDescent="0.35">
      <c r="B20787" s="42"/>
      <c r="C20787" s="2"/>
      <c r="E20787" s="2"/>
    </row>
    <row r="20788" spans="2:5" x14ac:dyDescent="0.35">
      <c r="B20788" s="42"/>
      <c r="C20788" s="2"/>
      <c r="E20788" s="2"/>
    </row>
    <row r="20789" spans="2:5" x14ac:dyDescent="0.35">
      <c r="B20789" s="42"/>
      <c r="C20789" s="2"/>
      <c r="E20789" s="2"/>
    </row>
    <row r="20790" spans="2:5" x14ac:dyDescent="0.35">
      <c r="B20790" s="42"/>
      <c r="C20790" s="2"/>
      <c r="E20790" s="2"/>
    </row>
    <row r="20791" spans="2:5" x14ac:dyDescent="0.35">
      <c r="B20791" s="42"/>
      <c r="C20791" s="2"/>
      <c r="E20791" s="2"/>
    </row>
    <row r="20792" spans="2:5" x14ac:dyDescent="0.35">
      <c r="B20792" s="42"/>
      <c r="C20792" s="2"/>
      <c r="E20792" s="2"/>
    </row>
    <row r="20793" spans="2:5" x14ac:dyDescent="0.35">
      <c r="B20793" s="42"/>
      <c r="C20793" s="2"/>
      <c r="E20793" s="2"/>
    </row>
    <row r="20794" spans="2:5" x14ac:dyDescent="0.35">
      <c r="B20794" s="42"/>
      <c r="C20794" s="2"/>
      <c r="E20794" s="2"/>
    </row>
    <row r="20795" spans="2:5" x14ac:dyDescent="0.35">
      <c r="B20795" s="42"/>
      <c r="C20795" s="2"/>
      <c r="E20795" s="2"/>
    </row>
    <row r="20796" spans="2:5" x14ac:dyDescent="0.35">
      <c r="B20796" s="42"/>
      <c r="C20796" s="2"/>
      <c r="E20796" s="2"/>
    </row>
    <row r="20797" spans="2:5" x14ac:dyDescent="0.35">
      <c r="B20797" s="42"/>
      <c r="C20797" s="2"/>
      <c r="E20797" s="2"/>
    </row>
    <row r="20798" spans="2:5" x14ac:dyDescent="0.35">
      <c r="B20798" s="42"/>
      <c r="C20798" s="2"/>
      <c r="E20798" s="2"/>
    </row>
    <row r="20799" spans="2:5" x14ac:dyDescent="0.35">
      <c r="B20799" s="42"/>
      <c r="C20799" s="2"/>
      <c r="E20799" s="2"/>
    </row>
    <row r="20800" spans="2:5" x14ac:dyDescent="0.35">
      <c r="B20800" s="42"/>
      <c r="C20800" s="2"/>
      <c r="E20800" s="2"/>
    </row>
    <row r="20801" spans="2:5" x14ac:dyDescent="0.35">
      <c r="B20801" s="42"/>
      <c r="C20801" s="2"/>
      <c r="E20801" s="2"/>
    </row>
    <row r="20802" spans="2:5" x14ac:dyDescent="0.35">
      <c r="B20802" s="42"/>
      <c r="C20802" s="2"/>
      <c r="E20802" s="2"/>
    </row>
    <row r="20803" spans="2:5" x14ac:dyDescent="0.35">
      <c r="B20803" s="42"/>
      <c r="C20803" s="2"/>
      <c r="E20803" s="2"/>
    </row>
    <row r="20804" spans="2:5" x14ac:dyDescent="0.35">
      <c r="B20804" s="42"/>
      <c r="C20804" s="2"/>
      <c r="E20804" s="2"/>
    </row>
    <row r="20805" spans="2:5" x14ac:dyDescent="0.35">
      <c r="B20805" s="42"/>
      <c r="C20805" s="2"/>
      <c r="E20805" s="2"/>
    </row>
    <row r="20806" spans="2:5" x14ac:dyDescent="0.35">
      <c r="B20806" s="42"/>
      <c r="C20806" s="2"/>
      <c r="E20806" s="2"/>
    </row>
    <row r="20807" spans="2:5" x14ac:dyDescent="0.35">
      <c r="B20807" s="42"/>
      <c r="C20807" s="2"/>
      <c r="E20807" s="2"/>
    </row>
    <row r="20808" spans="2:5" x14ac:dyDescent="0.35">
      <c r="B20808" s="42"/>
      <c r="C20808" s="2"/>
      <c r="E20808" s="2"/>
    </row>
    <row r="20809" spans="2:5" x14ac:dyDescent="0.35">
      <c r="B20809" s="42"/>
      <c r="C20809" s="2"/>
      <c r="E20809" s="2"/>
    </row>
    <row r="20810" spans="2:5" x14ac:dyDescent="0.35">
      <c r="B20810" s="42"/>
      <c r="C20810" s="2"/>
      <c r="E20810" s="2"/>
    </row>
    <row r="20811" spans="2:5" x14ac:dyDescent="0.35">
      <c r="B20811" s="42"/>
      <c r="C20811" s="2"/>
      <c r="E20811" s="2"/>
    </row>
    <row r="20812" spans="2:5" x14ac:dyDescent="0.35">
      <c r="B20812" s="42"/>
      <c r="C20812" s="2"/>
      <c r="E20812" s="2"/>
    </row>
    <row r="20813" spans="2:5" x14ac:dyDescent="0.35">
      <c r="B20813" s="42"/>
      <c r="C20813" s="2"/>
      <c r="E20813" s="2"/>
    </row>
    <row r="20814" spans="2:5" x14ac:dyDescent="0.35">
      <c r="B20814" s="42"/>
      <c r="C20814" s="2"/>
      <c r="E20814" s="2"/>
    </row>
    <row r="20815" spans="2:5" x14ac:dyDescent="0.35">
      <c r="B20815" s="42"/>
      <c r="C20815" s="2"/>
      <c r="E20815" s="2"/>
    </row>
    <row r="20816" spans="2:5" x14ac:dyDescent="0.35">
      <c r="B20816" s="42"/>
      <c r="C20816" s="2"/>
      <c r="E20816" s="2"/>
    </row>
    <row r="20817" spans="2:5" x14ac:dyDescent="0.35">
      <c r="B20817" s="42"/>
      <c r="C20817" s="2"/>
      <c r="E20817" s="2"/>
    </row>
    <row r="20818" spans="2:5" x14ac:dyDescent="0.35">
      <c r="B20818" s="42"/>
      <c r="C20818" s="2"/>
      <c r="E20818" s="2"/>
    </row>
    <row r="20819" spans="2:5" x14ac:dyDescent="0.35">
      <c r="B20819" s="42"/>
      <c r="C20819" s="2"/>
      <c r="E20819" s="2"/>
    </row>
    <row r="20820" spans="2:5" x14ac:dyDescent="0.35">
      <c r="B20820" s="42"/>
      <c r="C20820" s="2"/>
      <c r="E20820" s="2"/>
    </row>
    <row r="20821" spans="2:5" x14ac:dyDescent="0.35">
      <c r="B20821" s="42"/>
      <c r="C20821" s="2"/>
      <c r="E20821" s="2"/>
    </row>
    <row r="20822" spans="2:5" x14ac:dyDescent="0.35">
      <c r="B20822" s="42"/>
      <c r="C20822" s="2"/>
      <c r="E20822" s="2"/>
    </row>
    <row r="20823" spans="2:5" x14ac:dyDescent="0.35">
      <c r="B20823" s="42"/>
      <c r="C20823" s="2"/>
      <c r="E20823" s="2"/>
    </row>
    <row r="20824" spans="2:5" x14ac:dyDescent="0.35">
      <c r="B20824" s="42"/>
      <c r="C20824" s="2"/>
      <c r="E20824" s="2"/>
    </row>
    <row r="20825" spans="2:5" x14ac:dyDescent="0.35">
      <c r="B20825" s="42"/>
      <c r="C20825" s="2"/>
      <c r="E20825" s="2"/>
    </row>
    <row r="20826" spans="2:5" x14ac:dyDescent="0.35">
      <c r="B20826" s="42"/>
      <c r="C20826" s="2"/>
      <c r="E20826" s="2"/>
    </row>
    <row r="20827" spans="2:5" x14ac:dyDescent="0.35">
      <c r="B20827" s="42"/>
      <c r="C20827" s="2"/>
      <c r="E20827" s="2"/>
    </row>
    <row r="20828" spans="2:5" x14ac:dyDescent="0.35">
      <c r="B20828" s="42"/>
      <c r="C20828" s="2"/>
      <c r="E20828" s="2"/>
    </row>
    <row r="20829" spans="2:5" x14ac:dyDescent="0.35">
      <c r="B20829" s="42"/>
      <c r="C20829" s="2"/>
      <c r="E20829" s="2"/>
    </row>
    <row r="20830" spans="2:5" x14ac:dyDescent="0.35">
      <c r="B20830" s="42"/>
      <c r="C20830" s="2"/>
      <c r="E20830" s="2"/>
    </row>
    <row r="20831" spans="2:5" x14ac:dyDescent="0.35">
      <c r="B20831" s="42"/>
      <c r="C20831" s="2"/>
      <c r="E20831" s="2"/>
    </row>
    <row r="20832" spans="2:5" x14ac:dyDescent="0.35">
      <c r="B20832" s="42"/>
      <c r="C20832" s="2"/>
      <c r="E20832" s="2"/>
    </row>
    <row r="20833" spans="2:5" x14ac:dyDescent="0.35">
      <c r="B20833" s="42"/>
      <c r="C20833" s="2"/>
      <c r="E20833" s="2"/>
    </row>
    <row r="20834" spans="2:5" x14ac:dyDescent="0.35">
      <c r="B20834" s="42"/>
      <c r="C20834" s="2"/>
      <c r="E20834" s="2"/>
    </row>
    <row r="20835" spans="2:5" x14ac:dyDescent="0.35">
      <c r="B20835" s="42"/>
      <c r="C20835" s="2"/>
      <c r="E20835" s="2"/>
    </row>
    <row r="20836" spans="2:5" x14ac:dyDescent="0.35">
      <c r="B20836" s="42"/>
      <c r="C20836" s="2"/>
      <c r="E20836" s="2"/>
    </row>
    <row r="20837" spans="2:5" x14ac:dyDescent="0.35">
      <c r="B20837" s="42"/>
      <c r="C20837" s="2"/>
      <c r="E20837" s="2"/>
    </row>
    <row r="20838" spans="2:5" x14ac:dyDescent="0.35">
      <c r="B20838" s="42"/>
      <c r="C20838" s="2"/>
      <c r="E20838" s="2"/>
    </row>
    <row r="20839" spans="2:5" x14ac:dyDescent="0.35">
      <c r="B20839" s="42"/>
      <c r="C20839" s="2"/>
      <c r="E20839" s="2"/>
    </row>
    <row r="20840" spans="2:5" x14ac:dyDescent="0.35">
      <c r="B20840" s="42"/>
      <c r="C20840" s="2"/>
      <c r="E20840" s="2"/>
    </row>
    <row r="20841" spans="2:5" x14ac:dyDescent="0.35">
      <c r="B20841" s="42"/>
      <c r="C20841" s="2"/>
      <c r="E20841" s="2"/>
    </row>
    <row r="20842" spans="2:5" x14ac:dyDescent="0.35">
      <c r="B20842" s="42"/>
      <c r="C20842" s="2"/>
      <c r="E20842" s="2"/>
    </row>
    <row r="20843" spans="2:5" x14ac:dyDescent="0.35">
      <c r="B20843" s="42"/>
      <c r="C20843" s="2"/>
      <c r="E20843" s="2"/>
    </row>
    <row r="20844" spans="2:5" x14ac:dyDescent="0.35">
      <c r="B20844" s="42"/>
      <c r="C20844" s="2"/>
      <c r="E20844" s="2"/>
    </row>
    <row r="20845" spans="2:5" x14ac:dyDescent="0.35">
      <c r="B20845" s="42"/>
      <c r="C20845" s="2"/>
      <c r="E20845" s="2"/>
    </row>
    <row r="20846" spans="2:5" x14ac:dyDescent="0.35">
      <c r="B20846" s="42"/>
      <c r="C20846" s="2"/>
      <c r="E20846" s="2"/>
    </row>
    <row r="20847" spans="2:5" x14ac:dyDescent="0.35">
      <c r="B20847" s="42"/>
      <c r="C20847" s="2"/>
      <c r="E20847" s="2"/>
    </row>
    <row r="20848" spans="2:5" x14ac:dyDescent="0.35">
      <c r="B20848" s="42"/>
      <c r="C20848" s="2"/>
      <c r="E20848" s="2"/>
    </row>
    <row r="20849" spans="2:5" x14ac:dyDescent="0.35">
      <c r="B20849" s="42"/>
      <c r="C20849" s="2"/>
      <c r="E20849" s="2"/>
    </row>
    <row r="20850" spans="2:5" x14ac:dyDescent="0.35">
      <c r="B20850" s="42"/>
      <c r="C20850" s="2"/>
      <c r="E20850" s="2"/>
    </row>
    <row r="20851" spans="2:5" x14ac:dyDescent="0.35">
      <c r="B20851" s="42"/>
      <c r="C20851" s="2"/>
      <c r="E20851" s="2"/>
    </row>
    <row r="20852" spans="2:5" x14ac:dyDescent="0.35">
      <c r="B20852" s="42"/>
      <c r="C20852" s="2"/>
      <c r="E20852" s="2"/>
    </row>
    <row r="20853" spans="2:5" x14ac:dyDescent="0.35">
      <c r="B20853" s="42"/>
      <c r="C20853" s="2"/>
      <c r="E20853" s="2"/>
    </row>
    <row r="20854" spans="2:5" x14ac:dyDescent="0.35">
      <c r="B20854" s="42"/>
      <c r="C20854" s="2"/>
      <c r="E20854" s="2"/>
    </row>
    <row r="20855" spans="2:5" x14ac:dyDescent="0.35">
      <c r="B20855" s="42"/>
      <c r="C20855" s="2"/>
      <c r="E20855" s="2"/>
    </row>
    <row r="20856" spans="2:5" x14ac:dyDescent="0.35">
      <c r="B20856" s="42"/>
      <c r="C20856" s="2"/>
      <c r="E20856" s="2"/>
    </row>
    <row r="20857" spans="2:5" x14ac:dyDescent="0.35">
      <c r="B20857" s="42"/>
      <c r="C20857" s="2"/>
      <c r="E20857" s="2"/>
    </row>
    <row r="20858" spans="2:5" x14ac:dyDescent="0.35">
      <c r="B20858" s="42"/>
      <c r="C20858" s="2"/>
      <c r="E20858" s="2"/>
    </row>
    <row r="20859" spans="2:5" x14ac:dyDescent="0.35">
      <c r="B20859" s="42"/>
      <c r="C20859" s="2"/>
      <c r="E20859" s="2"/>
    </row>
    <row r="20860" spans="2:5" x14ac:dyDescent="0.35">
      <c r="B20860" s="42"/>
      <c r="C20860" s="2"/>
      <c r="E20860" s="2"/>
    </row>
    <row r="20861" spans="2:5" x14ac:dyDescent="0.35">
      <c r="B20861" s="42"/>
      <c r="C20861" s="2"/>
      <c r="E20861" s="2"/>
    </row>
    <row r="20862" spans="2:5" x14ac:dyDescent="0.35">
      <c r="B20862" s="42"/>
      <c r="C20862" s="2"/>
      <c r="E20862" s="2"/>
    </row>
    <row r="20863" spans="2:5" x14ac:dyDescent="0.35">
      <c r="B20863" s="42"/>
      <c r="C20863" s="2"/>
      <c r="E20863" s="2"/>
    </row>
    <row r="20864" spans="2:5" x14ac:dyDescent="0.35">
      <c r="B20864" s="42"/>
      <c r="C20864" s="2"/>
      <c r="E20864" s="2"/>
    </row>
    <row r="20865" spans="2:5" x14ac:dyDescent="0.35">
      <c r="B20865" s="42"/>
      <c r="C20865" s="2"/>
      <c r="E20865" s="2"/>
    </row>
    <row r="20866" spans="2:5" x14ac:dyDescent="0.35">
      <c r="B20866" s="42"/>
      <c r="C20866" s="2"/>
      <c r="E20866" s="2"/>
    </row>
    <row r="20867" spans="2:5" x14ac:dyDescent="0.35">
      <c r="B20867" s="42"/>
      <c r="C20867" s="2"/>
      <c r="E20867" s="2"/>
    </row>
    <row r="20868" spans="2:5" x14ac:dyDescent="0.35">
      <c r="B20868" s="42"/>
      <c r="C20868" s="2"/>
      <c r="E20868" s="2"/>
    </row>
    <row r="20869" spans="2:5" x14ac:dyDescent="0.35">
      <c r="B20869" s="42"/>
      <c r="C20869" s="2"/>
      <c r="E20869" s="2"/>
    </row>
    <row r="20870" spans="2:5" x14ac:dyDescent="0.35">
      <c r="B20870" s="42"/>
      <c r="C20870" s="2"/>
      <c r="E20870" s="2"/>
    </row>
    <row r="20871" spans="2:5" x14ac:dyDescent="0.35">
      <c r="B20871" s="42"/>
      <c r="C20871" s="2"/>
      <c r="E20871" s="2"/>
    </row>
    <row r="20872" spans="2:5" x14ac:dyDescent="0.35">
      <c r="B20872" s="42"/>
      <c r="C20872" s="2"/>
      <c r="E20872" s="2"/>
    </row>
    <row r="20873" spans="2:5" x14ac:dyDescent="0.35">
      <c r="B20873" s="42"/>
      <c r="C20873" s="2"/>
      <c r="E20873" s="2"/>
    </row>
    <row r="20874" spans="2:5" x14ac:dyDescent="0.35">
      <c r="B20874" s="42"/>
      <c r="C20874" s="2"/>
      <c r="E20874" s="2"/>
    </row>
    <row r="20875" spans="2:5" x14ac:dyDescent="0.35">
      <c r="B20875" s="42"/>
      <c r="C20875" s="2"/>
      <c r="E20875" s="2"/>
    </row>
    <row r="20876" spans="2:5" x14ac:dyDescent="0.35">
      <c r="B20876" s="42"/>
      <c r="C20876" s="2"/>
      <c r="E20876" s="2"/>
    </row>
    <row r="20877" spans="2:5" x14ac:dyDescent="0.35">
      <c r="B20877" s="42"/>
      <c r="C20877" s="2"/>
      <c r="E20877" s="2"/>
    </row>
    <row r="20878" spans="2:5" x14ac:dyDescent="0.35">
      <c r="B20878" s="42"/>
      <c r="C20878" s="2"/>
      <c r="E20878" s="2"/>
    </row>
    <row r="20879" spans="2:5" x14ac:dyDescent="0.35">
      <c r="B20879" s="42"/>
      <c r="C20879" s="2"/>
      <c r="E20879" s="2"/>
    </row>
    <row r="20880" spans="2:5" x14ac:dyDescent="0.35">
      <c r="B20880" s="42"/>
      <c r="C20880" s="2"/>
      <c r="E20880" s="2"/>
    </row>
    <row r="20881" spans="2:5" x14ac:dyDescent="0.35">
      <c r="B20881" s="42"/>
      <c r="C20881" s="2"/>
      <c r="E20881" s="2"/>
    </row>
    <row r="20882" spans="2:5" x14ac:dyDescent="0.35">
      <c r="B20882" s="42"/>
      <c r="C20882" s="2"/>
      <c r="E20882" s="2"/>
    </row>
    <row r="20883" spans="2:5" x14ac:dyDescent="0.35">
      <c r="B20883" s="42"/>
      <c r="C20883" s="2"/>
      <c r="E20883" s="2"/>
    </row>
    <row r="20884" spans="2:5" x14ac:dyDescent="0.35">
      <c r="B20884" s="42"/>
      <c r="C20884" s="2"/>
      <c r="E20884" s="2"/>
    </row>
    <row r="20885" spans="2:5" x14ac:dyDescent="0.35">
      <c r="B20885" s="42"/>
      <c r="C20885" s="2"/>
      <c r="E20885" s="2"/>
    </row>
    <row r="20886" spans="2:5" x14ac:dyDescent="0.35">
      <c r="B20886" s="42"/>
      <c r="C20886" s="2"/>
      <c r="E20886" s="2"/>
    </row>
    <row r="20887" spans="2:5" x14ac:dyDescent="0.35">
      <c r="B20887" s="42"/>
      <c r="C20887" s="2"/>
      <c r="E20887" s="2"/>
    </row>
    <row r="20888" spans="2:5" x14ac:dyDescent="0.35">
      <c r="B20888" s="42"/>
      <c r="C20888" s="2"/>
      <c r="E20888" s="2"/>
    </row>
    <row r="20889" spans="2:5" x14ac:dyDescent="0.35">
      <c r="B20889" s="42"/>
      <c r="C20889" s="2"/>
      <c r="E20889" s="2"/>
    </row>
    <row r="20890" spans="2:5" x14ac:dyDescent="0.35">
      <c r="B20890" s="42"/>
      <c r="C20890" s="2"/>
      <c r="E20890" s="2"/>
    </row>
    <row r="20891" spans="2:5" x14ac:dyDescent="0.35">
      <c r="B20891" s="42"/>
      <c r="C20891" s="2"/>
      <c r="E20891" s="2"/>
    </row>
    <row r="20892" spans="2:5" x14ac:dyDescent="0.35">
      <c r="B20892" s="42"/>
      <c r="C20892" s="2"/>
      <c r="E20892" s="2"/>
    </row>
    <row r="20893" spans="2:5" x14ac:dyDescent="0.35">
      <c r="B20893" s="42"/>
      <c r="C20893" s="2"/>
      <c r="E20893" s="2"/>
    </row>
    <row r="20894" spans="2:5" x14ac:dyDescent="0.35">
      <c r="B20894" s="42"/>
      <c r="C20894" s="2"/>
      <c r="E20894" s="2"/>
    </row>
    <row r="20895" spans="2:5" x14ac:dyDescent="0.35">
      <c r="B20895" s="42"/>
      <c r="C20895" s="2"/>
      <c r="E20895" s="2"/>
    </row>
    <row r="20896" spans="2:5" x14ac:dyDescent="0.35">
      <c r="B20896" s="42"/>
      <c r="C20896" s="2"/>
      <c r="E20896" s="2"/>
    </row>
    <row r="20897" spans="2:5" x14ac:dyDescent="0.35">
      <c r="B20897" s="42"/>
      <c r="C20897" s="2"/>
      <c r="E20897" s="2"/>
    </row>
    <row r="20898" spans="2:5" x14ac:dyDescent="0.35">
      <c r="B20898" s="42"/>
      <c r="C20898" s="2"/>
      <c r="E20898" s="2"/>
    </row>
    <row r="20899" spans="2:5" x14ac:dyDescent="0.35">
      <c r="B20899" s="42"/>
      <c r="C20899" s="2"/>
      <c r="E20899" s="2"/>
    </row>
    <row r="20900" spans="2:5" x14ac:dyDescent="0.35">
      <c r="B20900" s="42"/>
      <c r="C20900" s="2"/>
      <c r="E20900" s="2"/>
    </row>
    <row r="20901" spans="2:5" x14ac:dyDescent="0.35">
      <c r="B20901" s="42"/>
      <c r="C20901" s="2"/>
      <c r="E20901" s="2"/>
    </row>
    <row r="20902" spans="2:5" x14ac:dyDescent="0.35">
      <c r="B20902" s="42"/>
      <c r="C20902" s="2"/>
      <c r="E20902" s="2"/>
    </row>
    <row r="20903" spans="2:5" x14ac:dyDescent="0.35">
      <c r="B20903" s="42"/>
      <c r="C20903" s="2"/>
      <c r="E20903" s="2"/>
    </row>
    <row r="20904" spans="2:5" x14ac:dyDescent="0.35">
      <c r="B20904" s="42"/>
      <c r="C20904" s="2"/>
      <c r="E20904" s="2"/>
    </row>
    <row r="20905" spans="2:5" x14ac:dyDescent="0.35">
      <c r="B20905" s="42"/>
      <c r="C20905" s="2"/>
      <c r="E20905" s="2"/>
    </row>
    <row r="20906" spans="2:5" x14ac:dyDescent="0.35">
      <c r="B20906" s="42"/>
      <c r="C20906" s="2"/>
      <c r="E20906" s="2"/>
    </row>
    <row r="20907" spans="2:5" x14ac:dyDescent="0.35">
      <c r="B20907" s="42"/>
      <c r="C20907" s="2"/>
      <c r="E20907" s="2"/>
    </row>
    <row r="20908" spans="2:5" x14ac:dyDescent="0.35">
      <c r="B20908" s="42"/>
      <c r="C20908" s="2"/>
      <c r="E20908" s="2"/>
    </row>
    <row r="20909" spans="2:5" x14ac:dyDescent="0.35">
      <c r="B20909" s="42"/>
      <c r="C20909" s="2"/>
      <c r="E20909" s="2"/>
    </row>
    <row r="20910" spans="2:5" x14ac:dyDescent="0.35">
      <c r="B20910" s="42"/>
      <c r="C20910" s="2"/>
      <c r="E20910" s="2"/>
    </row>
    <row r="20911" spans="2:5" x14ac:dyDescent="0.35">
      <c r="B20911" s="42"/>
      <c r="C20911" s="2"/>
      <c r="E20911" s="2"/>
    </row>
    <row r="20912" spans="2:5" x14ac:dyDescent="0.35">
      <c r="B20912" s="42"/>
      <c r="C20912" s="2"/>
      <c r="E20912" s="2"/>
    </row>
    <row r="20913" spans="2:5" x14ac:dyDescent="0.35">
      <c r="B20913" s="42"/>
      <c r="C20913" s="2"/>
      <c r="E20913" s="2"/>
    </row>
    <row r="20914" spans="2:5" x14ac:dyDescent="0.35">
      <c r="B20914" s="42"/>
      <c r="C20914" s="2"/>
      <c r="E20914" s="2"/>
    </row>
    <row r="20915" spans="2:5" x14ac:dyDescent="0.35">
      <c r="B20915" s="42"/>
      <c r="C20915" s="2"/>
      <c r="E20915" s="2"/>
    </row>
    <row r="20916" spans="2:5" x14ac:dyDescent="0.35">
      <c r="B20916" s="42"/>
      <c r="C20916" s="2"/>
      <c r="E20916" s="2"/>
    </row>
    <row r="20917" spans="2:5" x14ac:dyDescent="0.35">
      <c r="B20917" s="42"/>
      <c r="C20917" s="2"/>
      <c r="E20917" s="2"/>
    </row>
    <row r="20918" spans="2:5" x14ac:dyDescent="0.35">
      <c r="B20918" s="42"/>
      <c r="C20918" s="2"/>
      <c r="E20918" s="2"/>
    </row>
    <row r="20919" spans="2:5" x14ac:dyDescent="0.35">
      <c r="B20919" s="42"/>
      <c r="C20919" s="2"/>
      <c r="E20919" s="2"/>
    </row>
    <row r="20920" spans="2:5" x14ac:dyDescent="0.35">
      <c r="B20920" s="42"/>
      <c r="C20920" s="2"/>
      <c r="E20920" s="2"/>
    </row>
    <row r="20921" spans="2:5" x14ac:dyDescent="0.35">
      <c r="B20921" s="42"/>
      <c r="C20921" s="2"/>
      <c r="E20921" s="2"/>
    </row>
    <row r="20922" spans="2:5" x14ac:dyDescent="0.35">
      <c r="B20922" s="42"/>
      <c r="C20922" s="2"/>
      <c r="E20922" s="2"/>
    </row>
    <row r="20923" spans="2:5" x14ac:dyDescent="0.35">
      <c r="B20923" s="42"/>
      <c r="C20923" s="2"/>
      <c r="E20923" s="2"/>
    </row>
    <row r="20924" spans="2:5" x14ac:dyDescent="0.35">
      <c r="B20924" s="42"/>
      <c r="C20924" s="2"/>
      <c r="E20924" s="2"/>
    </row>
    <row r="20925" spans="2:5" x14ac:dyDescent="0.35">
      <c r="B20925" s="42"/>
      <c r="C20925" s="2"/>
      <c r="E20925" s="2"/>
    </row>
    <row r="20926" spans="2:5" x14ac:dyDescent="0.35">
      <c r="B20926" s="42"/>
      <c r="C20926" s="2"/>
      <c r="E20926" s="2"/>
    </row>
    <row r="20927" spans="2:5" x14ac:dyDescent="0.35">
      <c r="B20927" s="42"/>
      <c r="C20927" s="2"/>
      <c r="E20927" s="2"/>
    </row>
    <row r="20928" spans="2:5" x14ac:dyDescent="0.35">
      <c r="B20928" s="42"/>
      <c r="C20928" s="2"/>
      <c r="E20928" s="2"/>
    </row>
    <row r="20929" spans="2:5" x14ac:dyDescent="0.35">
      <c r="B20929" s="42"/>
      <c r="C20929" s="2"/>
      <c r="E20929" s="2"/>
    </row>
    <row r="20930" spans="2:5" x14ac:dyDescent="0.35">
      <c r="B20930" s="42"/>
      <c r="C20930" s="2"/>
      <c r="E20930" s="2"/>
    </row>
    <row r="20931" spans="2:5" x14ac:dyDescent="0.35">
      <c r="B20931" s="42"/>
      <c r="C20931" s="2"/>
      <c r="E20931" s="2"/>
    </row>
    <row r="20932" spans="2:5" x14ac:dyDescent="0.35">
      <c r="B20932" s="42"/>
      <c r="C20932" s="2"/>
      <c r="E20932" s="2"/>
    </row>
    <row r="20933" spans="2:5" x14ac:dyDescent="0.35">
      <c r="B20933" s="42"/>
      <c r="C20933" s="2"/>
      <c r="E20933" s="2"/>
    </row>
    <row r="20934" spans="2:5" x14ac:dyDescent="0.35">
      <c r="B20934" s="42"/>
      <c r="C20934" s="2"/>
      <c r="E20934" s="2"/>
    </row>
    <row r="20935" spans="2:5" x14ac:dyDescent="0.35">
      <c r="B20935" s="42"/>
      <c r="C20935" s="2"/>
      <c r="E20935" s="2"/>
    </row>
    <row r="20936" spans="2:5" x14ac:dyDescent="0.35">
      <c r="B20936" s="42"/>
      <c r="C20936" s="2"/>
      <c r="E20936" s="2"/>
    </row>
    <row r="20937" spans="2:5" x14ac:dyDescent="0.35">
      <c r="B20937" s="42"/>
      <c r="C20937" s="2"/>
      <c r="E20937" s="2"/>
    </row>
    <row r="20938" spans="2:5" x14ac:dyDescent="0.35">
      <c r="B20938" s="42"/>
      <c r="C20938" s="2"/>
      <c r="E20938" s="2"/>
    </row>
    <row r="20939" spans="2:5" x14ac:dyDescent="0.35">
      <c r="B20939" s="42"/>
      <c r="C20939" s="2"/>
      <c r="E20939" s="2"/>
    </row>
    <row r="20940" spans="2:5" x14ac:dyDescent="0.35">
      <c r="B20940" s="42"/>
      <c r="C20940" s="2"/>
      <c r="E20940" s="2"/>
    </row>
    <row r="20941" spans="2:5" x14ac:dyDescent="0.35">
      <c r="B20941" s="42"/>
      <c r="C20941" s="2"/>
      <c r="E20941" s="2"/>
    </row>
    <row r="20942" spans="2:5" x14ac:dyDescent="0.35">
      <c r="B20942" s="42"/>
      <c r="C20942" s="2"/>
      <c r="E20942" s="2"/>
    </row>
    <row r="20943" spans="2:5" x14ac:dyDescent="0.35">
      <c r="B20943" s="42"/>
      <c r="C20943" s="2"/>
      <c r="E20943" s="2"/>
    </row>
    <row r="20944" spans="2:5" x14ac:dyDescent="0.35">
      <c r="B20944" s="42"/>
      <c r="C20944" s="2"/>
      <c r="E20944" s="2"/>
    </row>
    <row r="20945" spans="2:5" x14ac:dyDescent="0.35">
      <c r="B20945" s="42"/>
      <c r="C20945" s="2"/>
      <c r="E20945" s="2"/>
    </row>
    <row r="20946" spans="2:5" x14ac:dyDescent="0.35">
      <c r="B20946" s="42"/>
      <c r="C20946" s="2"/>
      <c r="E20946" s="2"/>
    </row>
    <row r="20947" spans="2:5" x14ac:dyDescent="0.35">
      <c r="B20947" s="42"/>
      <c r="C20947" s="2"/>
      <c r="E20947" s="2"/>
    </row>
    <row r="20948" spans="2:5" x14ac:dyDescent="0.35">
      <c r="B20948" s="42"/>
      <c r="C20948" s="2"/>
      <c r="E20948" s="2"/>
    </row>
    <row r="20949" spans="2:5" x14ac:dyDescent="0.35">
      <c r="B20949" s="42"/>
      <c r="C20949" s="2"/>
      <c r="E20949" s="2"/>
    </row>
    <row r="20950" spans="2:5" x14ac:dyDescent="0.35">
      <c r="B20950" s="42"/>
      <c r="C20950" s="2"/>
      <c r="E20950" s="2"/>
    </row>
    <row r="20951" spans="2:5" x14ac:dyDescent="0.35">
      <c r="B20951" s="42"/>
      <c r="C20951" s="2"/>
      <c r="E20951" s="2"/>
    </row>
    <row r="20952" spans="2:5" x14ac:dyDescent="0.35">
      <c r="B20952" s="42"/>
      <c r="C20952" s="2"/>
      <c r="E20952" s="2"/>
    </row>
    <row r="20953" spans="2:5" x14ac:dyDescent="0.35">
      <c r="B20953" s="42"/>
      <c r="C20953" s="2"/>
      <c r="E20953" s="2"/>
    </row>
    <row r="20954" spans="2:5" x14ac:dyDescent="0.35">
      <c r="B20954" s="42"/>
      <c r="C20954" s="2"/>
      <c r="E20954" s="2"/>
    </row>
    <row r="20955" spans="2:5" x14ac:dyDescent="0.35">
      <c r="B20955" s="42"/>
      <c r="C20955" s="2"/>
      <c r="E20955" s="2"/>
    </row>
    <row r="20956" spans="2:5" x14ac:dyDescent="0.35">
      <c r="B20956" s="42"/>
      <c r="C20956" s="2"/>
      <c r="E20956" s="2"/>
    </row>
    <row r="20957" spans="2:5" x14ac:dyDescent="0.35">
      <c r="B20957" s="42"/>
      <c r="C20957" s="2"/>
      <c r="E20957" s="2"/>
    </row>
    <row r="20958" spans="2:5" x14ac:dyDescent="0.35">
      <c r="B20958" s="42"/>
      <c r="C20958" s="2"/>
      <c r="E20958" s="2"/>
    </row>
    <row r="20959" spans="2:5" x14ac:dyDescent="0.35">
      <c r="B20959" s="42"/>
      <c r="C20959" s="2"/>
      <c r="E20959" s="2"/>
    </row>
    <row r="20960" spans="2:5" x14ac:dyDescent="0.35">
      <c r="B20960" s="42"/>
      <c r="C20960" s="2"/>
      <c r="E20960" s="2"/>
    </row>
    <row r="20961" spans="2:5" x14ac:dyDescent="0.35">
      <c r="B20961" s="42"/>
      <c r="C20961" s="2"/>
      <c r="E20961" s="2"/>
    </row>
    <row r="20962" spans="2:5" x14ac:dyDescent="0.35">
      <c r="B20962" s="42"/>
      <c r="C20962" s="2"/>
      <c r="E20962" s="2"/>
    </row>
    <row r="20963" spans="2:5" x14ac:dyDescent="0.35">
      <c r="B20963" s="42"/>
      <c r="C20963" s="2"/>
      <c r="E20963" s="2"/>
    </row>
    <row r="20964" spans="2:5" x14ac:dyDescent="0.35">
      <c r="B20964" s="42"/>
      <c r="C20964" s="2"/>
      <c r="E20964" s="2"/>
    </row>
    <row r="20965" spans="2:5" x14ac:dyDescent="0.35">
      <c r="B20965" s="42"/>
      <c r="C20965" s="2"/>
      <c r="E20965" s="2"/>
    </row>
    <row r="20966" spans="2:5" x14ac:dyDescent="0.35">
      <c r="B20966" s="42"/>
      <c r="C20966" s="2"/>
      <c r="E20966" s="2"/>
    </row>
    <row r="20967" spans="2:5" x14ac:dyDescent="0.35">
      <c r="B20967" s="42"/>
      <c r="C20967" s="2"/>
      <c r="E20967" s="2"/>
    </row>
    <row r="20968" spans="2:5" x14ac:dyDescent="0.35">
      <c r="B20968" s="42"/>
      <c r="C20968" s="2"/>
      <c r="E20968" s="2"/>
    </row>
    <row r="20969" spans="2:5" x14ac:dyDescent="0.35">
      <c r="B20969" s="42"/>
      <c r="C20969" s="2"/>
      <c r="E20969" s="2"/>
    </row>
    <row r="20970" spans="2:5" x14ac:dyDescent="0.35">
      <c r="B20970" s="42"/>
      <c r="C20970" s="2"/>
      <c r="E20970" s="2"/>
    </row>
    <row r="20971" spans="2:5" x14ac:dyDescent="0.35">
      <c r="B20971" s="42"/>
      <c r="C20971" s="2"/>
      <c r="E20971" s="2"/>
    </row>
    <row r="20972" spans="2:5" x14ac:dyDescent="0.35">
      <c r="B20972" s="42"/>
      <c r="C20972" s="2"/>
      <c r="E20972" s="2"/>
    </row>
    <row r="20973" spans="2:5" x14ac:dyDescent="0.35">
      <c r="B20973" s="42"/>
      <c r="C20973" s="2"/>
      <c r="E20973" s="2"/>
    </row>
    <row r="20974" spans="2:5" x14ac:dyDescent="0.35">
      <c r="B20974" s="42"/>
      <c r="C20974" s="2"/>
      <c r="E20974" s="2"/>
    </row>
    <row r="20975" spans="2:5" x14ac:dyDescent="0.35">
      <c r="B20975" s="42"/>
      <c r="C20975" s="2"/>
      <c r="E20975" s="2"/>
    </row>
    <row r="20976" spans="2:5" x14ac:dyDescent="0.35">
      <c r="B20976" s="42"/>
      <c r="C20976" s="2"/>
      <c r="E20976" s="2"/>
    </row>
    <row r="20977" spans="2:5" x14ac:dyDescent="0.35">
      <c r="B20977" s="42"/>
      <c r="C20977" s="2"/>
      <c r="E20977" s="2"/>
    </row>
    <row r="20978" spans="2:5" x14ac:dyDescent="0.35">
      <c r="B20978" s="42"/>
      <c r="C20978" s="2"/>
      <c r="E20978" s="2"/>
    </row>
    <row r="20979" spans="2:5" x14ac:dyDescent="0.35">
      <c r="B20979" s="42"/>
      <c r="C20979" s="2"/>
      <c r="E20979" s="2"/>
    </row>
    <row r="20980" spans="2:5" x14ac:dyDescent="0.35">
      <c r="B20980" s="42"/>
      <c r="C20980" s="2"/>
      <c r="E20980" s="2"/>
    </row>
    <row r="20981" spans="2:5" x14ac:dyDescent="0.35">
      <c r="B20981" s="42"/>
      <c r="C20981" s="2"/>
      <c r="E20981" s="2"/>
    </row>
    <row r="20982" spans="2:5" x14ac:dyDescent="0.35">
      <c r="B20982" s="42"/>
      <c r="C20982" s="2"/>
      <c r="E20982" s="2"/>
    </row>
    <row r="20983" spans="2:5" x14ac:dyDescent="0.35">
      <c r="B20983" s="42"/>
      <c r="C20983" s="2"/>
      <c r="E20983" s="2"/>
    </row>
    <row r="20984" spans="2:5" x14ac:dyDescent="0.35">
      <c r="B20984" s="42"/>
      <c r="C20984" s="2"/>
      <c r="E20984" s="2"/>
    </row>
    <row r="20985" spans="2:5" x14ac:dyDescent="0.35">
      <c r="B20985" s="42"/>
      <c r="C20985" s="2"/>
      <c r="E20985" s="2"/>
    </row>
    <row r="20986" spans="2:5" x14ac:dyDescent="0.35">
      <c r="B20986" s="42"/>
      <c r="C20986" s="2"/>
      <c r="E20986" s="2"/>
    </row>
    <row r="20987" spans="2:5" x14ac:dyDescent="0.35">
      <c r="B20987" s="42"/>
      <c r="C20987" s="2"/>
      <c r="E20987" s="2"/>
    </row>
    <row r="20988" spans="2:5" x14ac:dyDescent="0.35">
      <c r="B20988" s="42"/>
      <c r="C20988" s="2"/>
      <c r="E20988" s="2"/>
    </row>
    <row r="20989" spans="2:5" x14ac:dyDescent="0.35">
      <c r="B20989" s="42"/>
      <c r="C20989" s="2"/>
      <c r="E20989" s="2"/>
    </row>
    <row r="20990" spans="2:5" x14ac:dyDescent="0.35">
      <c r="B20990" s="42"/>
      <c r="C20990" s="2"/>
      <c r="E20990" s="2"/>
    </row>
    <row r="20991" spans="2:5" x14ac:dyDescent="0.35">
      <c r="B20991" s="42"/>
      <c r="C20991" s="2"/>
      <c r="E20991" s="2"/>
    </row>
    <row r="20992" spans="2:5" x14ac:dyDescent="0.35">
      <c r="B20992" s="42"/>
      <c r="C20992" s="2"/>
      <c r="E20992" s="2"/>
    </row>
    <row r="20993" spans="2:5" x14ac:dyDescent="0.35">
      <c r="B20993" s="42"/>
      <c r="C20993" s="2"/>
      <c r="E20993" s="2"/>
    </row>
    <row r="20994" spans="2:5" x14ac:dyDescent="0.35">
      <c r="B20994" s="42"/>
      <c r="C20994" s="2"/>
      <c r="E20994" s="2"/>
    </row>
    <row r="20995" spans="2:5" x14ac:dyDescent="0.35">
      <c r="B20995" s="42"/>
      <c r="C20995" s="2"/>
      <c r="E20995" s="2"/>
    </row>
    <row r="20996" spans="2:5" x14ac:dyDescent="0.35">
      <c r="B20996" s="42"/>
      <c r="C20996" s="2"/>
      <c r="E20996" s="2"/>
    </row>
    <row r="20997" spans="2:5" x14ac:dyDescent="0.35">
      <c r="B20997" s="42"/>
      <c r="C20997" s="2"/>
      <c r="E20997" s="2"/>
    </row>
    <row r="20998" spans="2:5" x14ac:dyDescent="0.35">
      <c r="B20998" s="42"/>
      <c r="C20998" s="2"/>
      <c r="E20998" s="2"/>
    </row>
    <row r="20999" spans="2:5" x14ac:dyDescent="0.35">
      <c r="B20999" s="42"/>
      <c r="C20999" s="2"/>
      <c r="E20999" s="2"/>
    </row>
    <row r="21000" spans="2:5" x14ac:dyDescent="0.35">
      <c r="B21000" s="42"/>
      <c r="C21000" s="2"/>
      <c r="E21000" s="2"/>
    </row>
    <row r="21001" spans="2:5" x14ac:dyDescent="0.35">
      <c r="B21001" s="42"/>
      <c r="C21001" s="2"/>
      <c r="E21001" s="2"/>
    </row>
    <row r="21002" spans="2:5" x14ac:dyDescent="0.35">
      <c r="B21002" s="42"/>
      <c r="C21002" s="2"/>
      <c r="E21002" s="2"/>
    </row>
    <row r="21003" spans="2:5" x14ac:dyDescent="0.35">
      <c r="B21003" s="42"/>
      <c r="C21003" s="2"/>
      <c r="E21003" s="2"/>
    </row>
    <row r="21004" spans="2:5" x14ac:dyDescent="0.35">
      <c r="B21004" s="42"/>
      <c r="C21004" s="2"/>
      <c r="E21004" s="2"/>
    </row>
    <row r="21005" spans="2:5" x14ac:dyDescent="0.35">
      <c r="B21005" s="42"/>
      <c r="C21005" s="2"/>
      <c r="E21005" s="2"/>
    </row>
    <row r="21006" spans="2:5" x14ac:dyDescent="0.35">
      <c r="B21006" s="42"/>
      <c r="C21006" s="2"/>
      <c r="E21006" s="2"/>
    </row>
    <row r="21007" spans="2:5" x14ac:dyDescent="0.35">
      <c r="B21007" s="42"/>
      <c r="C21007" s="2"/>
      <c r="E21007" s="2"/>
    </row>
    <row r="21008" spans="2:5" x14ac:dyDescent="0.35">
      <c r="B21008" s="42"/>
      <c r="C21008" s="2"/>
      <c r="E21008" s="2"/>
    </row>
    <row r="21009" spans="2:5" x14ac:dyDescent="0.35">
      <c r="B21009" s="42"/>
      <c r="C21009" s="2"/>
      <c r="E21009" s="2"/>
    </row>
    <row r="21010" spans="2:5" x14ac:dyDescent="0.35">
      <c r="B21010" s="42"/>
      <c r="C21010" s="2"/>
      <c r="E21010" s="2"/>
    </row>
    <row r="21011" spans="2:5" x14ac:dyDescent="0.35">
      <c r="B21011" s="42"/>
      <c r="C21011" s="2"/>
      <c r="E21011" s="2"/>
    </row>
    <row r="21012" spans="2:5" x14ac:dyDescent="0.35">
      <c r="B21012" s="42"/>
      <c r="C21012" s="2"/>
      <c r="E21012" s="2"/>
    </row>
    <row r="21013" spans="2:5" x14ac:dyDescent="0.35">
      <c r="B21013" s="42"/>
      <c r="C21013" s="2"/>
      <c r="E21013" s="2"/>
    </row>
    <row r="21014" spans="2:5" x14ac:dyDescent="0.35">
      <c r="B21014" s="42"/>
      <c r="C21014" s="2"/>
      <c r="E21014" s="2"/>
    </row>
    <row r="21015" spans="2:5" x14ac:dyDescent="0.35">
      <c r="B21015" s="42"/>
      <c r="C21015" s="2"/>
      <c r="E21015" s="2"/>
    </row>
    <row r="21016" spans="2:5" x14ac:dyDescent="0.35">
      <c r="B21016" s="42"/>
      <c r="C21016" s="2"/>
      <c r="E21016" s="2"/>
    </row>
    <row r="21017" spans="2:5" x14ac:dyDescent="0.35">
      <c r="B21017" s="42"/>
      <c r="C21017" s="2"/>
      <c r="E21017" s="2"/>
    </row>
    <row r="21018" spans="2:5" x14ac:dyDescent="0.35">
      <c r="B21018" s="42"/>
      <c r="C21018" s="2"/>
      <c r="E21018" s="2"/>
    </row>
    <row r="21019" spans="2:5" x14ac:dyDescent="0.35">
      <c r="B21019" s="42"/>
      <c r="C21019" s="2"/>
      <c r="E21019" s="2"/>
    </row>
    <row r="21020" spans="2:5" x14ac:dyDescent="0.35">
      <c r="B21020" s="42"/>
      <c r="C21020" s="2"/>
      <c r="E21020" s="2"/>
    </row>
    <row r="21021" spans="2:5" x14ac:dyDescent="0.35">
      <c r="B21021" s="42"/>
      <c r="C21021" s="2"/>
      <c r="E21021" s="2"/>
    </row>
    <row r="21022" spans="2:5" x14ac:dyDescent="0.35">
      <c r="B21022" s="42"/>
      <c r="C21022" s="2"/>
      <c r="E21022" s="2"/>
    </row>
    <row r="21023" spans="2:5" x14ac:dyDescent="0.35">
      <c r="B21023" s="42"/>
      <c r="C21023" s="2"/>
      <c r="E21023" s="2"/>
    </row>
    <row r="21024" spans="2:5" x14ac:dyDescent="0.35">
      <c r="B21024" s="42"/>
      <c r="C21024" s="2"/>
      <c r="E21024" s="2"/>
    </row>
    <row r="21025" spans="2:5" x14ac:dyDescent="0.35">
      <c r="B21025" s="42"/>
      <c r="C21025" s="2"/>
      <c r="E21025" s="2"/>
    </row>
    <row r="21026" spans="2:5" x14ac:dyDescent="0.35">
      <c r="B21026" s="42"/>
      <c r="C21026" s="2"/>
      <c r="E21026" s="2"/>
    </row>
    <row r="21027" spans="2:5" x14ac:dyDescent="0.35">
      <c r="B21027" s="42"/>
      <c r="C21027" s="2"/>
      <c r="E21027" s="2"/>
    </row>
    <row r="21028" spans="2:5" x14ac:dyDescent="0.35">
      <c r="B21028" s="42"/>
      <c r="C21028" s="2"/>
      <c r="E21028" s="2"/>
    </row>
    <row r="21029" spans="2:5" x14ac:dyDescent="0.35">
      <c r="B21029" s="42"/>
      <c r="C21029" s="2"/>
      <c r="E21029" s="2"/>
    </row>
    <row r="21030" spans="2:5" x14ac:dyDescent="0.35">
      <c r="B21030" s="42"/>
      <c r="C21030" s="2"/>
      <c r="E21030" s="2"/>
    </row>
    <row r="21031" spans="2:5" x14ac:dyDescent="0.35">
      <c r="B21031" s="42"/>
      <c r="C21031" s="2"/>
      <c r="E21031" s="2"/>
    </row>
    <row r="21032" spans="2:5" x14ac:dyDescent="0.35">
      <c r="B21032" s="42"/>
      <c r="C21032" s="2"/>
      <c r="E21032" s="2"/>
    </row>
    <row r="21033" spans="2:5" x14ac:dyDescent="0.35">
      <c r="B21033" s="42"/>
      <c r="C21033" s="2"/>
      <c r="E21033" s="2"/>
    </row>
    <row r="21034" spans="2:5" x14ac:dyDescent="0.35">
      <c r="B21034" s="42"/>
      <c r="C21034" s="2"/>
      <c r="E21034" s="2"/>
    </row>
    <row r="21035" spans="2:5" x14ac:dyDescent="0.35">
      <c r="B21035" s="42"/>
      <c r="C21035" s="2"/>
      <c r="E21035" s="2"/>
    </row>
    <row r="21036" spans="2:5" x14ac:dyDescent="0.35">
      <c r="B21036" s="42"/>
      <c r="C21036" s="2"/>
      <c r="E21036" s="2"/>
    </row>
    <row r="21037" spans="2:5" x14ac:dyDescent="0.35">
      <c r="B21037" s="42"/>
      <c r="C21037" s="2"/>
      <c r="E21037" s="2"/>
    </row>
    <row r="21038" spans="2:5" x14ac:dyDescent="0.35">
      <c r="B21038" s="42"/>
      <c r="C21038" s="2"/>
      <c r="E21038" s="2"/>
    </row>
    <row r="21039" spans="2:5" x14ac:dyDescent="0.35">
      <c r="B21039" s="42"/>
      <c r="C21039" s="2"/>
      <c r="E21039" s="2"/>
    </row>
    <row r="21040" spans="2:5" x14ac:dyDescent="0.35">
      <c r="B21040" s="42"/>
      <c r="C21040" s="2"/>
      <c r="E21040" s="2"/>
    </row>
    <row r="21041" spans="2:5" x14ac:dyDescent="0.35">
      <c r="B21041" s="42"/>
      <c r="C21041" s="2"/>
      <c r="E21041" s="2"/>
    </row>
    <row r="21042" spans="2:5" x14ac:dyDescent="0.35">
      <c r="B21042" s="42"/>
      <c r="C21042" s="2"/>
      <c r="E21042" s="2"/>
    </row>
    <row r="21043" spans="2:5" x14ac:dyDescent="0.35">
      <c r="B21043" s="42"/>
      <c r="C21043" s="2"/>
      <c r="E21043" s="2"/>
    </row>
    <row r="21044" spans="2:5" x14ac:dyDescent="0.35">
      <c r="B21044" s="42"/>
      <c r="C21044" s="2"/>
      <c r="E21044" s="2"/>
    </row>
    <row r="21045" spans="2:5" x14ac:dyDescent="0.35">
      <c r="B21045" s="42"/>
      <c r="C21045" s="2"/>
      <c r="E21045" s="2"/>
    </row>
    <row r="21046" spans="2:5" x14ac:dyDescent="0.35">
      <c r="B21046" s="42"/>
      <c r="C21046" s="2"/>
      <c r="E21046" s="2"/>
    </row>
    <row r="21047" spans="2:5" x14ac:dyDescent="0.35">
      <c r="B21047" s="42"/>
      <c r="C21047" s="2"/>
      <c r="E21047" s="2"/>
    </row>
    <row r="21048" spans="2:5" x14ac:dyDescent="0.35">
      <c r="B21048" s="42"/>
      <c r="C21048" s="2"/>
      <c r="E21048" s="2"/>
    </row>
    <row r="21049" spans="2:5" x14ac:dyDescent="0.35">
      <c r="B21049" s="42"/>
      <c r="C21049" s="2"/>
      <c r="E21049" s="2"/>
    </row>
    <row r="21050" spans="2:5" x14ac:dyDescent="0.35">
      <c r="B21050" s="42"/>
      <c r="C21050" s="2"/>
      <c r="E21050" s="2"/>
    </row>
    <row r="21051" spans="2:5" x14ac:dyDescent="0.35">
      <c r="B21051" s="42"/>
      <c r="C21051" s="2"/>
      <c r="E21051" s="2"/>
    </row>
    <row r="21052" spans="2:5" x14ac:dyDescent="0.35">
      <c r="B21052" s="42"/>
      <c r="C21052" s="2"/>
      <c r="E21052" s="2"/>
    </row>
    <row r="21053" spans="2:5" x14ac:dyDescent="0.35">
      <c r="B21053" s="42"/>
      <c r="C21053" s="2"/>
      <c r="E21053" s="2"/>
    </row>
    <row r="21054" spans="2:5" x14ac:dyDescent="0.35">
      <c r="B21054" s="42"/>
      <c r="C21054" s="2"/>
      <c r="E21054" s="2"/>
    </row>
    <row r="21055" spans="2:5" x14ac:dyDescent="0.35">
      <c r="B21055" s="42"/>
      <c r="C21055" s="2"/>
      <c r="E21055" s="2"/>
    </row>
    <row r="21056" spans="2:5" x14ac:dyDescent="0.35">
      <c r="B21056" s="42"/>
      <c r="C21056" s="2"/>
      <c r="E21056" s="2"/>
    </row>
    <row r="21057" spans="2:5" x14ac:dyDescent="0.35">
      <c r="B21057" s="42"/>
      <c r="C21057" s="2"/>
      <c r="E21057" s="2"/>
    </row>
    <row r="21058" spans="2:5" x14ac:dyDescent="0.35">
      <c r="B21058" s="42"/>
      <c r="C21058" s="2"/>
      <c r="E21058" s="2"/>
    </row>
    <row r="21059" spans="2:5" x14ac:dyDescent="0.35">
      <c r="B21059" s="42"/>
      <c r="C21059" s="2"/>
      <c r="E21059" s="2"/>
    </row>
    <row r="21060" spans="2:5" x14ac:dyDescent="0.35">
      <c r="B21060" s="42"/>
      <c r="C21060" s="2"/>
      <c r="E21060" s="2"/>
    </row>
    <row r="21061" spans="2:5" x14ac:dyDescent="0.35">
      <c r="B21061" s="42"/>
      <c r="C21061" s="2"/>
      <c r="E21061" s="2"/>
    </row>
    <row r="21062" spans="2:5" x14ac:dyDescent="0.35">
      <c r="B21062" s="42"/>
      <c r="C21062" s="2"/>
      <c r="E21062" s="2"/>
    </row>
    <row r="21063" spans="2:5" x14ac:dyDescent="0.35">
      <c r="B21063" s="42"/>
      <c r="C21063" s="2"/>
      <c r="E21063" s="2"/>
    </row>
    <row r="21064" spans="2:5" x14ac:dyDescent="0.35">
      <c r="B21064" s="42"/>
      <c r="C21064" s="2"/>
      <c r="E21064" s="2"/>
    </row>
    <row r="21065" spans="2:5" x14ac:dyDescent="0.35">
      <c r="B21065" s="42"/>
      <c r="C21065" s="2"/>
      <c r="E21065" s="2"/>
    </row>
    <row r="21066" spans="2:5" x14ac:dyDescent="0.35">
      <c r="B21066" s="42"/>
      <c r="C21066" s="2"/>
      <c r="E21066" s="2"/>
    </row>
    <row r="21067" spans="2:5" x14ac:dyDescent="0.35">
      <c r="B21067" s="42"/>
      <c r="C21067" s="2"/>
      <c r="E21067" s="2"/>
    </row>
    <row r="21068" spans="2:5" x14ac:dyDescent="0.35">
      <c r="B21068" s="42"/>
      <c r="C21068" s="2"/>
      <c r="E21068" s="2"/>
    </row>
    <row r="21069" spans="2:5" x14ac:dyDescent="0.35">
      <c r="B21069" s="42"/>
      <c r="C21069" s="2"/>
      <c r="E21069" s="2"/>
    </row>
    <row r="21070" spans="2:5" x14ac:dyDescent="0.35">
      <c r="B21070" s="42"/>
      <c r="C21070" s="2"/>
      <c r="E21070" s="2"/>
    </row>
    <row r="21071" spans="2:5" x14ac:dyDescent="0.35">
      <c r="B21071" s="42"/>
      <c r="C21071" s="2"/>
      <c r="E21071" s="2"/>
    </row>
    <row r="21072" spans="2:5" x14ac:dyDescent="0.35">
      <c r="B21072" s="42"/>
      <c r="C21072" s="2"/>
      <c r="E21072" s="2"/>
    </row>
    <row r="21073" spans="2:5" x14ac:dyDescent="0.35">
      <c r="B21073" s="42"/>
      <c r="C21073" s="2"/>
      <c r="E21073" s="2"/>
    </row>
    <row r="21074" spans="2:5" x14ac:dyDescent="0.35">
      <c r="B21074" s="42"/>
      <c r="C21074" s="2"/>
      <c r="E21074" s="2"/>
    </row>
    <row r="21075" spans="2:5" x14ac:dyDescent="0.35">
      <c r="B21075" s="42"/>
      <c r="C21075" s="2"/>
      <c r="E21075" s="2"/>
    </row>
    <row r="21076" spans="2:5" x14ac:dyDescent="0.35">
      <c r="B21076" s="42"/>
      <c r="C21076" s="2"/>
      <c r="E21076" s="2"/>
    </row>
    <row r="21077" spans="2:5" x14ac:dyDescent="0.35">
      <c r="B21077" s="42"/>
      <c r="C21077" s="2"/>
      <c r="E21077" s="2"/>
    </row>
    <row r="21078" spans="2:5" x14ac:dyDescent="0.35">
      <c r="B21078" s="42"/>
      <c r="C21078" s="2"/>
      <c r="E21078" s="2"/>
    </row>
    <row r="21079" spans="2:5" x14ac:dyDescent="0.35">
      <c r="B21079" s="42"/>
      <c r="C21079" s="2"/>
      <c r="E21079" s="2"/>
    </row>
    <row r="21080" spans="2:5" x14ac:dyDescent="0.35">
      <c r="B21080" s="42"/>
      <c r="C21080" s="2"/>
      <c r="E21080" s="2"/>
    </row>
    <row r="21081" spans="2:5" x14ac:dyDescent="0.35">
      <c r="B21081" s="42"/>
      <c r="C21081" s="2"/>
      <c r="E21081" s="2"/>
    </row>
    <row r="21082" spans="2:5" x14ac:dyDescent="0.35">
      <c r="B21082" s="42"/>
      <c r="C21082" s="2"/>
      <c r="E21082" s="2"/>
    </row>
    <row r="21083" spans="2:5" x14ac:dyDescent="0.35">
      <c r="B21083" s="42"/>
      <c r="C21083" s="2"/>
      <c r="E21083" s="2"/>
    </row>
    <row r="21084" spans="2:5" x14ac:dyDescent="0.35">
      <c r="B21084" s="42"/>
      <c r="C21084" s="2"/>
      <c r="E21084" s="2"/>
    </row>
    <row r="21085" spans="2:5" x14ac:dyDescent="0.35">
      <c r="B21085" s="42"/>
      <c r="C21085" s="2"/>
      <c r="E21085" s="2"/>
    </row>
    <row r="21086" spans="2:5" x14ac:dyDescent="0.35">
      <c r="B21086" s="42"/>
      <c r="C21086" s="2"/>
      <c r="E21086" s="2"/>
    </row>
    <row r="21087" spans="2:5" x14ac:dyDescent="0.35">
      <c r="B21087" s="42"/>
      <c r="C21087" s="2"/>
      <c r="E21087" s="2"/>
    </row>
    <row r="21088" spans="2:5" x14ac:dyDescent="0.35">
      <c r="B21088" s="42"/>
      <c r="C21088" s="2"/>
      <c r="E21088" s="2"/>
    </row>
    <row r="21089" spans="2:5" x14ac:dyDescent="0.35">
      <c r="B21089" s="42"/>
      <c r="C21089" s="2"/>
      <c r="E21089" s="2"/>
    </row>
    <row r="21090" spans="2:5" x14ac:dyDescent="0.35">
      <c r="B21090" s="42"/>
      <c r="C21090" s="2"/>
      <c r="E21090" s="2"/>
    </row>
    <row r="21091" spans="2:5" x14ac:dyDescent="0.35">
      <c r="B21091" s="42"/>
      <c r="C21091" s="2"/>
      <c r="E21091" s="2"/>
    </row>
    <row r="21092" spans="2:5" x14ac:dyDescent="0.35">
      <c r="B21092" s="42"/>
      <c r="C21092" s="2"/>
      <c r="E21092" s="2"/>
    </row>
    <row r="21093" spans="2:5" x14ac:dyDescent="0.35">
      <c r="B21093" s="42"/>
      <c r="C21093" s="2"/>
      <c r="E21093" s="2"/>
    </row>
    <row r="21094" spans="2:5" x14ac:dyDescent="0.35">
      <c r="B21094" s="42"/>
      <c r="C21094" s="2"/>
      <c r="E21094" s="2"/>
    </row>
    <row r="21095" spans="2:5" x14ac:dyDescent="0.35">
      <c r="B21095" s="42"/>
      <c r="C21095" s="2"/>
      <c r="E21095" s="2"/>
    </row>
    <row r="21096" spans="2:5" x14ac:dyDescent="0.35">
      <c r="B21096" s="42"/>
      <c r="C21096" s="2"/>
      <c r="E21096" s="2"/>
    </row>
    <row r="21097" spans="2:5" x14ac:dyDescent="0.35">
      <c r="B21097" s="42"/>
      <c r="C21097" s="2"/>
      <c r="E21097" s="2"/>
    </row>
    <row r="21098" spans="2:5" x14ac:dyDescent="0.35">
      <c r="B21098" s="42"/>
      <c r="C21098" s="2"/>
      <c r="E21098" s="2"/>
    </row>
    <row r="21099" spans="2:5" x14ac:dyDescent="0.35">
      <c r="B21099" s="42"/>
      <c r="C21099" s="2"/>
      <c r="E21099" s="2"/>
    </row>
    <row r="21100" spans="2:5" x14ac:dyDescent="0.35">
      <c r="B21100" s="42"/>
      <c r="C21100" s="2"/>
      <c r="E21100" s="2"/>
    </row>
    <row r="21101" spans="2:5" x14ac:dyDescent="0.35">
      <c r="B21101" s="42"/>
      <c r="C21101" s="2"/>
      <c r="E21101" s="2"/>
    </row>
    <row r="21102" spans="2:5" x14ac:dyDescent="0.35">
      <c r="B21102" s="42"/>
      <c r="C21102" s="2"/>
      <c r="E21102" s="2"/>
    </row>
    <row r="21103" spans="2:5" x14ac:dyDescent="0.35">
      <c r="B21103" s="42"/>
      <c r="C21103" s="2"/>
      <c r="E21103" s="2"/>
    </row>
    <row r="21104" spans="2:5" x14ac:dyDescent="0.35">
      <c r="B21104" s="42"/>
      <c r="C21104" s="2"/>
      <c r="E21104" s="2"/>
    </row>
    <row r="21105" spans="2:5" x14ac:dyDescent="0.35">
      <c r="B21105" s="42"/>
      <c r="C21105" s="2"/>
      <c r="E21105" s="2"/>
    </row>
    <row r="21106" spans="2:5" x14ac:dyDescent="0.35">
      <c r="B21106" s="42"/>
      <c r="C21106" s="2"/>
      <c r="E21106" s="2"/>
    </row>
    <row r="21107" spans="2:5" x14ac:dyDescent="0.35">
      <c r="B21107" s="42"/>
      <c r="C21107" s="2"/>
      <c r="E21107" s="2"/>
    </row>
    <row r="21108" spans="2:5" x14ac:dyDescent="0.35">
      <c r="B21108" s="42"/>
      <c r="C21108" s="2"/>
      <c r="E21108" s="2"/>
    </row>
    <row r="21109" spans="2:5" x14ac:dyDescent="0.35">
      <c r="B21109" s="42"/>
      <c r="C21109" s="2"/>
      <c r="E21109" s="2"/>
    </row>
    <row r="21110" spans="2:5" x14ac:dyDescent="0.35">
      <c r="B21110" s="42"/>
      <c r="C21110" s="2"/>
      <c r="E21110" s="2"/>
    </row>
    <row r="21111" spans="2:5" x14ac:dyDescent="0.35">
      <c r="B21111" s="42"/>
      <c r="C21111" s="2"/>
      <c r="E21111" s="2"/>
    </row>
    <row r="21112" spans="2:5" x14ac:dyDescent="0.35">
      <c r="B21112" s="42"/>
      <c r="C21112" s="2"/>
      <c r="E21112" s="2"/>
    </row>
    <row r="21113" spans="2:5" x14ac:dyDescent="0.35">
      <c r="B21113" s="42"/>
      <c r="C21113" s="2"/>
      <c r="E21113" s="2"/>
    </row>
    <row r="21114" spans="2:5" x14ac:dyDescent="0.35">
      <c r="B21114" s="42"/>
      <c r="C21114" s="2"/>
      <c r="E21114" s="2"/>
    </row>
    <row r="21115" spans="2:5" x14ac:dyDescent="0.35">
      <c r="B21115" s="42"/>
      <c r="C21115" s="2"/>
      <c r="E21115" s="2"/>
    </row>
    <row r="21116" spans="2:5" x14ac:dyDescent="0.35">
      <c r="B21116" s="42"/>
      <c r="C21116" s="2"/>
      <c r="E21116" s="2"/>
    </row>
    <row r="21117" spans="2:5" x14ac:dyDescent="0.35">
      <c r="B21117" s="42"/>
      <c r="C21117" s="2"/>
      <c r="E21117" s="2"/>
    </row>
    <row r="21118" spans="2:5" x14ac:dyDescent="0.35">
      <c r="B21118" s="42"/>
      <c r="C21118" s="2"/>
      <c r="E21118" s="2"/>
    </row>
    <row r="21119" spans="2:5" x14ac:dyDescent="0.35">
      <c r="B21119" s="42"/>
      <c r="C21119" s="2"/>
      <c r="E21119" s="2"/>
    </row>
    <row r="21120" spans="2:5" x14ac:dyDescent="0.35">
      <c r="B21120" s="42"/>
      <c r="C21120" s="2"/>
      <c r="E21120" s="2"/>
    </row>
    <row r="21121" spans="2:5" x14ac:dyDescent="0.35">
      <c r="B21121" s="42"/>
      <c r="C21121" s="2"/>
      <c r="E21121" s="2"/>
    </row>
    <row r="21122" spans="2:5" x14ac:dyDescent="0.35">
      <c r="B21122" s="42"/>
      <c r="C21122" s="2"/>
      <c r="E21122" s="2"/>
    </row>
    <row r="21123" spans="2:5" x14ac:dyDescent="0.35">
      <c r="B21123" s="42"/>
      <c r="C21123" s="2"/>
      <c r="E21123" s="2"/>
    </row>
    <row r="21124" spans="2:5" x14ac:dyDescent="0.35">
      <c r="B21124" s="42"/>
      <c r="C21124" s="2"/>
      <c r="E21124" s="2"/>
    </row>
    <row r="21125" spans="2:5" x14ac:dyDescent="0.35">
      <c r="B21125" s="42"/>
      <c r="C21125" s="2"/>
      <c r="E21125" s="2"/>
    </row>
    <row r="21126" spans="2:5" x14ac:dyDescent="0.35">
      <c r="B21126" s="42"/>
      <c r="C21126" s="2"/>
      <c r="E21126" s="2"/>
    </row>
    <row r="21127" spans="2:5" x14ac:dyDescent="0.35">
      <c r="B21127" s="42"/>
      <c r="C21127" s="2"/>
      <c r="E21127" s="2"/>
    </row>
    <row r="21128" spans="2:5" x14ac:dyDescent="0.35">
      <c r="B21128" s="42"/>
      <c r="C21128" s="2"/>
      <c r="E21128" s="2"/>
    </row>
    <row r="21129" spans="2:5" x14ac:dyDescent="0.35">
      <c r="B21129" s="42"/>
      <c r="C21129" s="2"/>
      <c r="E21129" s="2"/>
    </row>
    <row r="21130" spans="2:5" x14ac:dyDescent="0.35">
      <c r="B21130" s="42"/>
      <c r="C21130" s="2"/>
      <c r="E21130" s="2"/>
    </row>
    <row r="21131" spans="2:5" x14ac:dyDescent="0.35">
      <c r="B21131" s="42"/>
      <c r="C21131" s="2"/>
      <c r="E21131" s="2"/>
    </row>
    <row r="21132" spans="2:5" x14ac:dyDescent="0.35">
      <c r="B21132" s="42"/>
      <c r="C21132" s="2"/>
      <c r="E21132" s="2"/>
    </row>
    <row r="21133" spans="2:5" x14ac:dyDescent="0.35">
      <c r="B21133" s="42"/>
      <c r="C21133" s="2"/>
      <c r="E21133" s="2"/>
    </row>
    <row r="21134" spans="2:5" x14ac:dyDescent="0.35">
      <c r="B21134" s="42"/>
      <c r="C21134" s="2"/>
      <c r="E21134" s="2"/>
    </row>
    <row r="21135" spans="2:5" x14ac:dyDescent="0.35">
      <c r="B21135" s="42"/>
      <c r="C21135" s="2"/>
      <c r="E21135" s="2"/>
    </row>
    <row r="21136" spans="2:5" x14ac:dyDescent="0.35">
      <c r="B21136" s="42"/>
      <c r="C21136" s="2"/>
      <c r="E21136" s="2"/>
    </row>
    <row r="21137" spans="2:5" x14ac:dyDescent="0.35">
      <c r="B21137" s="42"/>
      <c r="C21137" s="2"/>
      <c r="E21137" s="2"/>
    </row>
    <row r="21138" spans="2:5" x14ac:dyDescent="0.35">
      <c r="B21138" s="42"/>
      <c r="C21138" s="2"/>
      <c r="E21138" s="2"/>
    </row>
    <row r="21139" spans="2:5" x14ac:dyDescent="0.35">
      <c r="B21139" s="42"/>
      <c r="C21139" s="2"/>
      <c r="E21139" s="2"/>
    </row>
    <row r="21140" spans="2:5" x14ac:dyDescent="0.35">
      <c r="B21140" s="42"/>
      <c r="C21140" s="2"/>
      <c r="E21140" s="2"/>
    </row>
    <row r="21141" spans="2:5" x14ac:dyDescent="0.35">
      <c r="B21141" s="42"/>
      <c r="C21141" s="2"/>
      <c r="E21141" s="2"/>
    </row>
    <row r="21142" spans="2:5" x14ac:dyDescent="0.35">
      <c r="B21142" s="42"/>
      <c r="C21142" s="2"/>
      <c r="E21142" s="2"/>
    </row>
    <row r="21143" spans="2:5" x14ac:dyDescent="0.35">
      <c r="B21143" s="42"/>
      <c r="C21143" s="2"/>
      <c r="E21143" s="2"/>
    </row>
    <row r="21144" spans="2:5" x14ac:dyDescent="0.35">
      <c r="B21144" s="42"/>
      <c r="C21144" s="2"/>
      <c r="E21144" s="2"/>
    </row>
    <row r="21145" spans="2:5" x14ac:dyDescent="0.35">
      <c r="B21145" s="42"/>
      <c r="C21145" s="2"/>
      <c r="E21145" s="2"/>
    </row>
    <row r="21146" spans="2:5" x14ac:dyDescent="0.35">
      <c r="B21146" s="42"/>
      <c r="C21146" s="2"/>
      <c r="E21146" s="2"/>
    </row>
    <row r="21147" spans="2:5" x14ac:dyDescent="0.35">
      <c r="B21147" s="42"/>
      <c r="C21147" s="2"/>
      <c r="E21147" s="2"/>
    </row>
    <row r="21148" spans="2:5" x14ac:dyDescent="0.35">
      <c r="B21148" s="42"/>
      <c r="C21148" s="2"/>
      <c r="E21148" s="2"/>
    </row>
    <row r="21149" spans="2:5" x14ac:dyDescent="0.35">
      <c r="B21149" s="42"/>
      <c r="C21149" s="2"/>
      <c r="E21149" s="2"/>
    </row>
    <row r="21150" spans="2:5" x14ac:dyDescent="0.35">
      <c r="B21150" s="42"/>
      <c r="C21150" s="2"/>
      <c r="E21150" s="2"/>
    </row>
    <row r="21151" spans="2:5" x14ac:dyDescent="0.35">
      <c r="B21151" s="42"/>
      <c r="C21151" s="2"/>
      <c r="E21151" s="2"/>
    </row>
    <row r="21152" spans="2:5" x14ac:dyDescent="0.35">
      <c r="B21152" s="42"/>
      <c r="C21152" s="2"/>
      <c r="E21152" s="2"/>
    </row>
    <row r="21153" spans="2:5" x14ac:dyDescent="0.35">
      <c r="B21153" s="42"/>
      <c r="C21153" s="2"/>
      <c r="E21153" s="2"/>
    </row>
    <row r="21154" spans="2:5" x14ac:dyDescent="0.35">
      <c r="B21154" s="42"/>
      <c r="C21154" s="2"/>
      <c r="E21154" s="2"/>
    </row>
    <row r="21155" spans="2:5" x14ac:dyDescent="0.35">
      <c r="B21155" s="42"/>
      <c r="C21155" s="2"/>
      <c r="E21155" s="2"/>
    </row>
    <row r="21156" spans="2:5" x14ac:dyDescent="0.35">
      <c r="B21156" s="42"/>
      <c r="C21156" s="2"/>
      <c r="E21156" s="2"/>
    </row>
    <row r="21157" spans="2:5" x14ac:dyDescent="0.35">
      <c r="B21157" s="42"/>
      <c r="C21157" s="2"/>
      <c r="E21157" s="2"/>
    </row>
    <row r="21158" spans="2:5" x14ac:dyDescent="0.35">
      <c r="B21158" s="42"/>
      <c r="C21158" s="2"/>
      <c r="E21158" s="2"/>
    </row>
    <row r="21159" spans="2:5" x14ac:dyDescent="0.35">
      <c r="B21159" s="42"/>
      <c r="C21159" s="2"/>
      <c r="E21159" s="2"/>
    </row>
    <row r="21160" spans="2:5" x14ac:dyDescent="0.35">
      <c r="B21160" s="42"/>
      <c r="C21160" s="2"/>
      <c r="E21160" s="2"/>
    </row>
    <row r="21161" spans="2:5" x14ac:dyDescent="0.35">
      <c r="B21161" s="42"/>
      <c r="C21161" s="2"/>
      <c r="E21161" s="2"/>
    </row>
    <row r="21162" spans="2:5" x14ac:dyDescent="0.35">
      <c r="B21162" s="42"/>
      <c r="C21162" s="2"/>
      <c r="E21162" s="2"/>
    </row>
    <row r="21163" spans="2:5" x14ac:dyDescent="0.35">
      <c r="B21163" s="42"/>
      <c r="C21163" s="2"/>
      <c r="E21163" s="2"/>
    </row>
    <row r="21164" spans="2:5" x14ac:dyDescent="0.35">
      <c r="B21164" s="42"/>
      <c r="C21164" s="2"/>
      <c r="E21164" s="2"/>
    </row>
    <row r="21165" spans="2:5" x14ac:dyDescent="0.35">
      <c r="B21165" s="42"/>
      <c r="C21165" s="2"/>
      <c r="E21165" s="2"/>
    </row>
    <row r="21166" spans="2:5" x14ac:dyDescent="0.35">
      <c r="B21166" s="42"/>
      <c r="C21166" s="2"/>
      <c r="E21166" s="2"/>
    </row>
    <row r="21167" spans="2:5" x14ac:dyDescent="0.35">
      <c r="B21167" s="42"/>
      <c r="C21167" s="2"/>
      <c r="E21167" s="2"/>
    </row>
    <row r="21168" spans="2:5" x14ac:dyDescent="0.35">
      <c r="B21168" s="42"/>
      <c r="C21168" s="2"/>
      <c r="E21168" s="2"/>
    </row>
    <row r="21169" spans="2:5" x14ac:dyDescent="0.35">
      <c r="B21169" s="42"/>
      <c r="C21169" s="2"/>
      <c r="E21169" s="2"/>
    </row>
    <row r="21170" spans="2:5" x14ac:dyDescent="0.35">
      <c r="B21170" s="42"/>
      <c r="C21170" s="2"/>
      <c r="E21170" s="2"/>
    </row>
    <row r="21171" spans="2:5" x14ac:dyDescent="0.35">
      <c r="B21171" s="42"/>
      <c r="C21171" s="2"/>
      <c r="E21171" s="2"/>
    </row>
    <row r="21172" spans="2:5" x14ac:dyDescent="0.35">
      <c r="B21172" s="42"/>
      <c r="C21172" s="2"/>
      <c r="E21172" s="2"/>
    </row>
    <row r="21173" spans="2:5" x14ac:dyDescent="0.35">
      <c r="B21173" s="42"/>
      <c r="C21173" s="2"/>
      <c r="E21173" s="2"/>
    </row>
    <row r="21174" spans="2:5" x14ac:dyDescent="0.35">
      <c r="B21174" s="42"/>
      <c r="C21174" s="2"/>
      <c r="E21174" s="2"/>
    </row>
    <row r="21175" spans="2:5" x14ac:dyDescent="0.35">
      <c r="B21175" s="42"/>
      <c r="C21175" s="2"/>
      <c r="E21175" s="2"/>
    </row>
    <row r="21176" spans="2:5" x14ac:dyDescent="0.35">
      <c r="B21176" s="42"/>
      <c r="C21176" s="2"/>
      <c r="E21176" s="2"/>
    </row>
    <row r="21177" spans="2:5" x14ac:dyDescent="0.35">
      <c r="B21177" s="42"/>
      <c r="C21177" s="2"/>
      <c r="E21177" s="2"/>
    </row>
    <row r="21178" spans="2:5" x14ac:dyDescent="0.35">
      <c r="B21178" s="42"/>
      <c r="C21178" s="2"/>
      <c r="E21178" s="2"/>
    </row>
    <row r="21179" spans="2:5" x14ac:dyDescent="0.35">
      <c r="B21179" s="42"/>
      <c r="C21179" s="2"/>
      <c r="E21179" s="2"/>
    </row>
    <row r="21180" spans="2:5" x14ac:dyDescent="0.35">
      <c r="B21180" s="42"/>
      <c r="C21180" s="2"/>
      <c r="E21180" s="2"/>
    </row>
    <row r="21181" spans="2:5" x14ac:dyDescent="0.35">
      <c r="B21181" s="42"/>
      <c r="C21181" s="2"/>
      <c r="E21181" s="2"/>
    </row>
    <row r="21182" spans="2:5" x14ac:dyDescent="0.35">
      <c r="B21182" s="42"/>
      <c r="C21182" s="2"/>
      <c r="E21182" s="2"/>
    </row>
    <row r="21183" spans="2:5" x14ac:dyDescent="0.35">
      <c r="B21183" s="42"/>
      <c r="C21183" s="2"/>
      <c r="E21183" s="2"/>
    </row>
    <row r="21184" spans="2:5" x14ac:dyDescent="0.35">
      <c r="B21184" s="42"/>
      <c r="C21184" s="2"/>
      <c r="E21184" s="2"/>
    </row>
    <row r="21185" spans="2:5" x14ac:dyDescent="0.35">
      <c r="B21185" s="42"/>
      <c r="C21185" s="2"/>
      <c r="E21185" s="2"/>
    </row>
    <row r="21186" spans="2:5" x14ac:dyDescent="0.35">
      <c r="B21186" s="42"/>
      <c r="C21186" s="2"/>
      <c r="E21186" s="2"/>
    </row>
    <row r="21187" spans="2:5" x14ac:dyDescent="0.35">
      <c r="B21187" s="42"/>
      <c r="C21187" s="2"/>
      <c r="E21187" s="2"/>
    </row>
    <row r="21188" spans="2:5" x14ac:dyDescent="0.35">
      <c r="B21188" s="42"/>
      <c r="C21188" s="2"/>
      <c r="E21188" s="2"/>
    </row>
    <row r="21189" spans="2:5" x14ac:dyDescent="0.35">
      <c r="B21189" s="42"/>
      <c r="C21189" s="2"/>
      <c r="E21189" s="2"/>
    </row>
    <row r="21190" spans="2:5" x14ac:dyDescent="0.35">
      <c r="B21190" s="42"/>
      <c r="C21190" s="2"/>
      <c r="E21190" s="2"/>
    </row>
    <row r="21191" spans="2:5" x14ac:dyDescent="0.35">
      <c r="B21191" s="42"/>
      <c r="C21191" s="2"/>
      <c r="E21191" s="2"/>
    </row>
    <row r="21192" spans="2:5" x14ac:dyDescent="0.35">
      <c r="B21192" s="42"/>
      <c r="C21192" s="2"/>
      <c r="E21192" s="2"/>
    </row>
    <row r="21193" spans="2:5" x14ac:dyDescent="0.35">
      <c r="B21193" s="42"/>
      <c r="C21193" s="2"/>
      <c r="E21193" s="2"/>
    </row>
    <row r="21194" spans="2:5" x14ac:dyDescent="0.35">
      <c r="B21194" s="42"/>
      <c r="C21194" s="2"/>
      <c r="E21194" s="2"/>
    </row>
    <row r="21195" spans="2:5" x14ac:dyDescent="0.35">
      <c r="B21195" s="42"/>
      <c r="C21195" s="2"/>
      <c r="E21195" s="2"/>
    </row>
    <row r="21196" spans="2:5" x14ac:dyDescent="0.35">
      <c r="B21196" s="42"/>
      <c r="C21196" s="2"/>
      <c r="E21196" s="2"/>
    </row>
    <row r="21197" spans="2:5" x14ac:dyDescent="0.35">
      <c r="B21197" s="42"/>
      <c r="C21197" s="2"/>
      <c r="E21197" s="2"/>
    </row>
    <row r="21198" spans="2:5" x14ac:dyDescent="0.35">
      <c r="B21198" s="42"/>
      <c r="C21198" s="2"/>
      <c r="E21198" s="2"/>
    </row>
    <row r="21199" spans="2:5" x14ac:dyDescent="0.35">
      <c r="B21199" s="42"/>
      <c r="C21199" s="2"/>
      <c r="E21199" s="2"/>
    </row>
    <row r="21200" spans="2:5" x14ac:dyDescent="0.35">
      <c r="B21200" s="42"/>
      <c r="C21200" s="2"/>
      <c r="E21200" s="2"/>
    </row>
    <row r="21201" spans="2:5" x14ac:dyDescent="0.35">
      <c r="B21201" s="42"/>
      <c r="C21201" s="2"/>
      <c r="E21201" s="2"/>
    </row>
    <row r="21202" spans="2:5" x14ac:dyDescent="0.35">
      <c r="B21202" s="42"/>
      <c r="C21202" s="2"/>
      <c r="E21202" s="2"/>
    </row>
    <row r="21203" spans="2:5" x14ac:dyDescent="0.35">
      <c r="B21203" s="42"/>
      <c r="C21203" s="2"/>
      <c r="E21203" s="2"/>
    </row>
    <row r="21204" spans="2:5" x14ac:dyDescent="0.35">
      <c r="B21204" s="42"/>
      <c r="C21204" s="2"/>
      <c r="E21204" s="2"/>
    </row>
    <row r="21205" spans="2:5" x14ac:dyDescent="0.35">
      <c r="B21205" s="42"/>
      <c r="C21205" s="2"/>
      <c r="E21205" s="2"/>
    </row>
    <row r="21206" spans="2:5" x14ac:dyDescent="0.35">
      <c r="B21206" s="42"/>
      <c r="C21206" s="2"/>
      <c r="E21206" s="2"/>
    </row>
    <row r="21207" spans="2:5" x14ac:dyDescent="0.35">
      <c r="B21207" s="42"/>
      <c r="C21207" s="2"/>
      <c r="E21207" s="2"/>
    </row>
    <row r="21208" spans="2:5" x14ac:dyDescent="0.35">
      <c r="B21208" s="42"/>
      <c r="C21208" s="2"/>
      <c r="E21208" s="2"/>
    </row>
    <row r="21209" spans="2:5" x14ac:dyDescent="0.35">
      <c r="B21209" s="42"/>
      <c r="C21209" s="2"/>
      <c r="E21209" s="2"/>
    </row>
    <row r="21210" spans="2:5" x14ac:dyDescent="0.35">
      <c r="B21210" s="42"/>
      <c r="C21210" s="2"/>
      <c r="E21210" s="2"/>
    </row>
    <row r="21211" spans="2:5" x14ac:dyDescent="0.35">
      <c r="B21211" s="42"/>
      <c r="C21211" s="2"/>
      <c r="E21211" s="2"/>
    </row>
    <row r="21212" spans="2:5" x14ac:dyDescent="0.35">
      <c r="B21212" s="42"/>
      <c r="C21212" s="2"/>
      <c r="E21212" s="2"/>
    </row>
    <row r="21213" spans="2:5" x14ac:dyDescent="0.35">
      <c r="B21213" s="42"/>
      <c r="C21213" s="2"/>
      <c r="E21213" s="2"/>
    </row>
    <row r="21214" spans="2:5" x14ac:dyDescent="0.35">
      <c r="B21214" s="42"/>
      <c r="C21214" s="2"/>
      <c r="E21214" s="2"/>
    </row>
    <row r="21215" spans="2:5" x14ac:dyDescent="0.35">
      <c r="B21215" s="42"/>
      <c r="C21215" s="2"/>
      <c r="E21215" s="2"/>
    </row>
    <row r="21216" spans="2:5" x14ac:dyDescent="0.35">
      <c r="B21216" s="42"/>
      <c r="C21216" s="2"/>
      <c r="E21216" s="2"/>
    </row>
    <row r="21217" spans="2:5" x14ac:dyDescent="0.35">
      <c r="B21217" s="42"/>
      <c r="C21217" s="2"/>
      <c r="E21217" s="2"/>
    </row>
    <row r="21218" spans="2:5" x14ac:dyDescent="0.35">
      <c r="B21218" s="42"/>
      <c r="C21218" s="2"/>
      <c r="E21218" s="2"/>
    </row>
    <row r="21219" spans="2:5" x14ac:dyDescent="0.35">
      <c r="B21219" s="42"/>
      <c r="C21219" s="2"/>
      <c r="E21219" s="2"/>
    </row>
    <row r="21220" spans="2:5" x14ac:dyDescent="0.35">
      <c r="B21220" s="42"/>
      <c r="C21220" s="2"/>
      <c r="E21220" s="2"/>
    </row>
    <row r="21221" spans="2:5" x14ac:dyDescent="0.35">
      <c r="B21221" s="42"/>
      <c r="C21221" s="2"/>
      <c r="E21221" s="2"/>
    </row>
    <row r="21222" spans="2:5" x14ac:dyDescent="0.35">
      <c r="B21222" s="42"/>
      <c r="C21222" s="2"/>
      <c r="E21222" s="2"/>
    </row>
    <row r="21223" spans="2:5" x14ac:dyDescent="0.35">
      <c r="B21223" s="42"/>
      <c r="C21223" s="2"/>
      <c r="E21223" s="2"/>
    </row>
    <row r="21224" spans="2:5" x14ac:dyDescent="0.35">
      <c r="B21224" s="42"/>
      <c r="C21224" s="2"/>
      <c r="E21224" s="2"/>
    </row>
    <row r="21225" spans="2:5" x14ac:dyDescent="0.35">
      <c r="B21225" s="42"/>
      <c r="C21225" s="2"/>
      <c r="E21225" s="2"/>
    </row>
    <row r="21226" spans="2:5" x14ac:dyDescent="0.35">
      <c r="B21226" s="42"/>
      <c r="C21226" s="2"/>
      <c r="E21226" s="2"/>
    </row>
    <row r="21227" spans="2:5" x14ac:dyDescent="0.35">
      <c r="B21227" s="42"/>
      <c r="C21227" s="2"/>
      <c r="E21227" s="2"/>
    </row>
    <row r="21228" spans="2:5" x14ac:dyDescent="0.35">
      <c r="B21228" s="42"/>
      <c r="C21228" s="2"/>
      <c r="E21228" s="2"/>
    </row>
    <row r="21229" spans="2:5" x14ac:dyDescent="0.35">
      <c r="B21229" s="42"/>
      <c r="C21229" s="2"/>
      <c r="E21229" s="2"/>
    </row>
    <row r="21230" spans="2:5" x14ac:dyDescent="0.35">
      <c r="B21230" s="42"/>
      <c r="C21230" s="2"/>
      <c r="E21230" s="2"/>
    </row>
    <row r="21231" spans="2:5" x14ac:dyDescent="0.35">
      <c r="B21231" s="42"/>
      <c r="C21231" s="2"/>
      <c r="E21231" s="2"/>
    </row>
    <row r="21232" spans="2:5" x14ac:dyDescent="0.35">
      <c r="B21232" s="42"/>
      <c r="C21232" s="2"/>
      <c r="E21232" s="2"/>
    </row>
    <row r="21233" spans="2:5" x14ac:dyDescent="0.35">
      <c r="B21233" s="42"/>
      <c r="C21233" s="2"/>
      <c r="E21233" s="2"/>
    </row>
    <row r="21234" spans="2:5" x14ac:dyDescent="0.35">
      <c r="B21234" s="42"/>
      <c r="C21234" s="2"/>
      <c r="E21234" s="2"/>
    </row>
    <row r="21235" spans="2:5" x14ac:dyDescent="0.35">
      <c r="B21235" s="42"/>
      <c r="C21235" s="2"/>
      <c r="E21235" s="2"/>
    </row>
    <row r="21236" spans="2:5" x14ac:dyDescent="0.35">
      <c r="B21236" s="42"/>
      <c r="C21236" s="2"/>
      <c r="E21236" s="2"/>
    </row>
    <row r="21237" spans="2:5" x14ac:dyDescent="0.35">
      <c r="B21237" s="42"/>
      <c r="C21237" s="2"/>
      <c r="E21237" s="2"/>
    </row>
    <row r="21238" spans="2:5" x14ac:dyDescent="0.35">
      <c r="B21238" s="42"/>
      <c r="C21238" s="2"/>
      <c r="E21238" s="2"/>
    </row>
    <row r="21239" spans="2:5" x14ac:dyDescent="0.35">
      <c r="B21239" s="42"/>
      <c r="C21239" s="2"/>
      <c r="E21239" s="2"/>
    </row>
    <row r="21240" spans="2:5" x14ac:dyDescent="0.35">
      <c r="B21240" s="42"/>
      <c r="C21240" s="2"/>
      <c r="E21240" s="2"/>
    </row>
    <row r="21241" spans="2:5" x14ac:dyDescent="0.35">
      <c r="B21241" s="42"/>
      <c r="C21241" s="2"/>
      <c r="E21241" s="2"/>
    </row>
    <row r="21242" spans="2:5" x14ac:dyDescent="0.35">
      <c r="B21242" s="42"/>
      <c r="C21242" s="2"/>
      <c r="E21242" s="2"/>
    </row>
    <row r="21243" spans="2:5" x14ac:dyDescent="0.35">
      <c r="B21243" s="42"/>
      <c r="C21243" s="2"/>
      <c r="E21243" s="2"/>
    </row>
    <row r="21244" spans="2:5" x14ac:dyDescent="0.35">
      <c r="B21244" s="42"/>
      <c r="C21244" s="2"/>
      <c r="E21244" s="2"/>
    </row>
    <row r="21245" spans="2:5" x14ac:dyDescent="0.35">
      <c r="B21245" s="42"/>
      <c r="C21245" s="2"/>
      <c r="E21245" s="2"/>
    </row>
    <row r="21246" spans="2:5" x14ac:dyDescent="0.35">
      <c r="B21246" s="42"/>
      <c r="C21246" s="2"/>
      <c r="E21246" s="2"/>
    </row>
    <row r="21247" spans="2:5" x14ac:dyDescent="0.35">
      <c r="B21247" s="42"/>
      <c r="C21247" s="2"/>
      <c r="E21247" s="2"/>
    </row>
    <row r="21248" spans="2:5" x14ac:dyDescent="0.35">
      <c r="B21248" s="42"/>
      <c r="C21248" s="2"/>
      <c r="E21248" s="2"/>
    </row>
    <row r="21249" spans="2:5" x14ac:dyDescent="0.35">
      <c r="B21249" s="42"/>
      <c r="C21249" s="2"/>
      <c r="E21249" s="2"/>
    </row>
    <row r="21250" spans="2:5" x14ac:dyDescent="0.35">
      <c r="B21250" s="42"/>
      <c r="C21250" s="2"/>
      <c r="E21250" s="2"/>
    </row>
    <row r="21251" spans="2:5" x14ac:dyDescent="0.35">
      <c r="B21251" s="42"/>
      <c r="C21251" s="2"/>
      <c r="E21251" s="2"/>
    </row>
    <row r="21252" spans="2:5" x14ac:dyDescent="0.35">
      <c r="B21252" s="42"/>
      <c r="C21252" s="2"/>
      <c r="E21252" s="2"/>
    </row>
    <row r="21253" spans="2:5" x14ac:dyDescent="0.35">
      <c r="B21253" s="42"/>
      <c r="C21253" s="2"/>
      <c r="E21253" s="2"/>
    </row>
    <row r="21254" spans="2:5" x14ac:dyDescent="0.35">
      <c r="B21254" s="42"/>
      <c r="C21254" s="2"/>
      <c r="E21254" s="2"/>
    </row>
    <row r="21255" spans="2:5" x14ac:dyDescent="0.35">
      <c r="B21255" s="42"/>
      <c r="C21255" s="2"/>
      <c r="E21255" s="2"/>
    </row>
    <row r="21256" spans="2:5" x14ac:dyDescent="0.35">
      <c r="B21256" s="42"/>
      <c r="C21256" s="2"/>
      <c r="E21256" s="2"/>
    </row>
    <row r="21257" spans="2:5" x14ac:dyDescent="0.35">
      <c r="B21257" s="42"/>
      <c r="C21257" s="2"/>
      <c r="E21257" s="2"/>
    </row>
    <row r="21258" spans="2:5" x14ac:dyDescent="0.35">
      <c r="B21258" s="42"/>
      <c r="C21258" s="2"/>
      <c r="E21258" s="2"/>
    </row>
    <row r="21259" spans="2:5" x14ac:dyDescent="0.35">
      <c r="B21259" s="42"/>
      <c r="C21259" s="2"/>
      <c r="E21259" s="2"/>
    </row>
    <row r="21260" spans="2:5" x14ac:dyDescent="0.35">
      <c r="B21260" s="42"/>
      <c r="C21260" s="2"/>
      <c r="E21260" s="2"/>
    </row>
    <row r="21261" spans="2:5" x14ac:dyDescent="0.35">
      <c r="B21261" s="42"/>
      <c r="C21261" s="2"/>
      <c r="E21261" s="2"/>
    </row>
    <row r="21262" spans="2:5" x14ac:dyDescent="0.35">
      <c r="B21262" s="42"/>
      <c r="C21262" s="2"/>
      <c r="E21262" s="2"/>
    </row>
    <row r="21263" spans="2:5" x14ac:dyDescent="0.35">
      <c r="B21263" s="42"/>
      <c r="C21263" s="2"/>
      <c r="E21263" s="2"/>
    </row>
    <row r="21264" spans="2:5" x14ac:dyDescent="0.35">
      <c r="B21264" s="42"/>
      <c r="C21264" s="2"/>
      <c r="E21264" s="2"/>
    </row>
    <row r="21265" spans="2:5" x14ac:dyDescent="0.35">
      <c r="B21265" s="42"/>
      <c r="C21265" s="2"/>
      <c r="E21265" s="2"/>
    </row>
    <row r="21266" spans="2:5" x14ac:dyDescent="0.35">
      <c r="B21266" s="42"/>
      <c r="C21266" s="2"/>
      <c r="E21266" s="2"/>
    </row>
    <row r="21267" spans="2:5" x14ac:dyDescent="0.35">
      <c r="B21267" s="42"/>
      <c r="C21267" s="2"/>
      <c r="E21267" s="2"/>
    </row>
    <row r="21268" spans="2:5" x14ac:dyDescent="0.35">
      <c r="B21268" s="42"/>
      <c r="C21268" s="2"/>
      <c r="E21268" s="2"/>
    </row>
    <row r="21269" spans="2:5" x14ac:dyDescent="0.35">
      <c r="B21269" s="42"/>
      <c r="C21269" s="2"/>
      <c r="E21269" s="2"/>
    </row>
    <row r="21270" spans="2:5" x14ac:dyDescent="0.35">
      <c r="B21270" s="42"/>
      <c r="C21270" s="2"/>
      <c r="E21270" s="2"/>
    </row>
    <row r="21271" spans="2:5" x14ac:dyDescent="0.35">
      <c r="B21271" s="42"/>
      <c r="C21271" s="2"/>
      <c r="E21271" s="2"/>
    </row>
    <row r="21272" spans="2:5" x14ac:dyDescent="0.35">
      <c r="B21272" s="42"/>
      <c r="C21272" s="2"/>
      <c r="E21272" s="2"/>
    </row>
    <row r="21273" spans="2:5" x14ac:dyDescent="0.35">
      <c r="B21273" s="42"/>
      <c r="C21273" s="2"/>
      <c r="E21273" s="2"/>
    </row>
    <row r="21274" spans="2:5" x14ac:dyDescent="0.35">
      <c r="B21274" s="42"/>
      <c r="C21274" s="2"/>
      <c r="E21274" s="2"/>
    </row>
    <row r="21275" spans="2:5" x14ac:dyDescent="0.35">
      <c r="B21275" s="42"/>
      <c r="C21275" s="2"/>
      <c r="E21275" s="2"/>
    </row>
    <row r="21276" spans="2:5" x14ac:dyDescent="0.35">
      <c r="B21276" s="42"/>
      <c r="C21276" s="2"/>
      <c r="E21276" s="2"/>
    </row>
    <row r="21277" spans="2:5" x14ac:dyDescent="0.35">
      <c r="B21277" s="42"/>
      <c r="C21277" s="2"/>
      <c r="E21277" s="2"/>
    </row>
    <row r="21278" spans="2:5" x14ac:dyDescent="0.35">
      <c r="B21278" s="42"/>
      <c r="C21278" s="2"/>
      <c r="E21278" s="2"/>
    </row>
    <row r="21279" spans="2:5" x14ac:dyDescent="0.35">
      <c r="B21279" s="42"/>
      <c r="C21279" s="2"/>
      <c r="E21279" s="2"/>
    </row>
    <row r="21280" spans="2:5" x14ac:dyDescent="0.35">
      <c r="B21280" s="42"/>
      <c r="C21280" s="2"/>
      <c r="E21280" s="2"/>
    </row>
    <row r="21281" spans="2:5" x14ac:dyDescent="0.35">
      <c r="B21281" s="42"/>
      <c r="C21281" s="2"/>
      <c r="E21281" s="2"/>
    </row>
    <row r="21282" spans="2:5" x14ac:dyDescent="0.35">
      <c r="B21282" s="42"/>
      <c r="C21282" s="2"/>
      <c r="E21282" s="2"/>
    </row>
    <row r="21283" spans="2:5" x14ac:dyDescent="0.35">
      <c r="B21283" s="42"/>
      <c r="C21283" s="2"/>
      <c r="E21283" s="2"/>
    </row>
    <row r="21284" spans="2:5" x14ac:dyDescent="0.35">
      <c r="B21284" s="42"/>
      <c r="C21284" s="2"/>
      <c r="E21284" s="2"/>
    </row>
    <row r="21285" spans="2:5" x14ac:dyDescent="0.35">
      <c r="B21285" s="42"/>
      <c r="C21285" s="2"/>
      <c r="E21285" s="2"/>
    </row>
    <row r="21286" spans="2:5" x14ac:dyDescent="0.35">
      <c r="B21286" s="42"/>
      <c r="C21286" s="2"/>
      <c r="E21286" s="2"/>
    </row>
    <row r="21287" spans="2:5" x14ac:dyDescent="0.35">
      <c r="B21287" s="42"/>
      <c r="C21287" s="2"/>
      <c r="E21287" s="2"/>
    </row>
    <row r="21288" spans="2:5" x14ac:dyDescent="0.35">
      <c r="B21288" s="42"/>
      <c r="C21288" s="2"/>
      <c r="E21288" s="2"/>
    </row>
    <row r="21289" spans="2:5" x14ac:dyDescent="0.35">
      <c r="B21289" s="42"/>
      <c r="C21289" s="2"/>
      <c r="E21289" s="2"/>
    </row>
    <row r="21290" spans="2:5" x14ac:dyDescent="0.35">
      <c r="B21290" s="42"/>
      <c r="C21290" s="2"/>
      <c r="E21290" s="2"/>
    </row>
    <row r="21291" spans="2:5" x14ac:dyDescent="0.35">
      <c r="B21291" s="42"/>
      <c r="C21291" s="2"/>
      <c r="E21291" s="2"/>
    </row>
    <row r="21292" spans="2:5" x14ac:dyDescent="0.35">
      <c r="B21292" s="42"/>
      <c r="C21292" s="2"/>
      <c r="E21292" s="2"/>
    </row>
    <row r="21293" spans="2:5" x14ac:dyDescent="0.35">
      <c r="B21293" s="42"/>
      <c r="C21293" s="2"/>
      <c r="E21293" s="2"/>
    </row>
    <row r="21294" spans="2:5" x14ac:dyDescent="0.35">
      <c r="B21294" s="42"/>
      <c r="C21294" s="2"/>
      <c r="E21294" s="2"/>
    </row>
    <row r="21295" spans="2:5" x14ac:dyDescent="0.35">
      <c r="B21295" s="42"/>
      <c r="C21295" s="2"/>
      <c r="E21295" s="2"/>
    </row>
    <row r="21296" spans="2:5" x14ac:dyDescent="0.35">
      <c r="B21296" s="42"/>
      <c r="C21296" s="2"/>
      <c r="E21296" s="2"/>
    </row>
    <row r="21297" spans="2:5" x14ac:dyDescent="0.35">
      <c r="B21297" s="42"/>
      <c r="C21297" s="2"/>
      <c r="E21297" s="2"/>
    </row>
    <row r="21298" spans="2:5" x14ac:dyDescent="0.35">
      <c r="B21298" s="42"/>
      <c r="C21298" s="2"/>
      <c r="E21298" s="2"/>
    </row>
    <row r="21299" spans="2:5" x14ac:dyDescent="0.35">
      <c r="B21299" s="42"/>
      <c r="C21299" s="2"/>
      <c r="E21299" s="2"/>
    </row>
    <row r="21300" spans="2:5" x14ac:dyDescent="0.35">
      <c r="B21300" s="42"/>
      <c r="C21300" s="2"/>
      <c r="E21300" s="2"/>
    </row>
    <row r="21301" spans="2:5" x14ac:dyDescent="0.35">
      <c r="B21301" s="42"/>
      <c r="C21301" s="2"/>
      <c r="E21301" s="2"/>
    </row>
    <row r="21302" spans="2:5" x14ac:dyDescent="0.35">
      <c r="B21302" s="42"/>
      <c r="C21302" s="2"/>
      <c r="E21302" s="2"/>
    </row>
    <row r="21303" spans="2:5" x14ac:dyDescent="0.35">
      <c r="B21303" s="42"/>
      <c r="C21303" s="2"/>
      <c r="E21303" s="2"/>
    </row>
    <row r="21304" spans="2:5" x14ac:dyDescent="0.35">
      <c r="B21304" s="42"/>
      <c r="C21304" s="2"/>
      <c r="E21304" s="2"/>
    </row>
    <row r="21305" spans="2:5" x14ac:dyDescent="0.35">
      <c r="B21305" s="42"/>
      <c r="C21305" s="2"/>
      <c r="E21305" s="2"/>
    </row>
    <row r="21306" spans="2:5" x14ac:dyDescent="0.35">
      <c r="B21306" s="42"/>
      <c r="C21306" s="2"/>
      <c r="E21306" s="2"/>
    </row>
    <row r="21307" spans="2:5" x14ac:dyDescent="0.35">
      <c r="B21307" s="42"/>
      <c r="C21307" s="2"/>
      <c r="E21307" s="2"/>
    </row>
    <row r="21308" spans="2:5" x14ac:dyDescent="0.35">
      <c r="B21308" s="42"/>
      <c r="C21308" s="2"/>
      <c r="E21308" s="2"/>
    </row>
    <row r="21309" spans="2:5" x14ac:dyDescent="0.35">
      <c r="B21309" s="42"/>
      <c r="C21309" s="2"/>
      <c r="E21309" s="2"/>
    </row>
    <row r="21310" spans="2:5" x14ac:dyDescent="0.35">
      <c r="B21310" s="42"/>
      <c r="C21310" s="2"/>
      <c r="E21310" s="2"/>
    </row>
    <row r="21311" spans="2:5" x14ac:dyDescent="0.35">
      <c r="B21311" s="42"/>
      <c r="C21311" s="2"/>
      <c r="E21311" s="2"/>
    </row>
    <row r="21312" spans="2:5" x14ac:dyDescent="0.35">
      <c r="B21312" s="42"/>
      <c r="C21312" s="2"/>
      <c r="E21312" s="2"/>
    </row>
    <row r="21313" spans="2:5" x14ac:dyDescent="0.35">
      <c r="B21313" s="42"/>
      <c r="C21313" s="2"/>
      <c r="E21313" s="2"/>
    </row>
    <row r="21314" spans="2:5" x14ac:dyDescent="0.35">
      <c r="B21314" s="42"/>
      <c r="C21314" s="2"/>
      <c r="E21314" s="2"/>
    </row>
    <row r="21315" spans="2:5" x14ac:dyDescent="0.35">
      <c r="B21315" s="42"/>
      <c r="C21315" s="2"/>
      <c r="E21315" s="2"/>
    </row>
    <row r="21316" spans="2:5" x14ac:dyDescent="0.35">
      <c r="B21316" s="42"/>
      <c r="C21316" s="2"/>
      <c r="E21316" s="2"/>
    </row>
    <row r="21317" spans="2:5" x14ac:dyDescent="0.35">
      <c r="B21317" s="42"/>
      <c r="C21317" s="2"/>
      <c r="E21317" s="2"/>
    </row>
    <row r="21318" spans="2:5" x14ac:dyDescent="0.35">
      <c r="B21318" s="42"/>
      <c r="C21318" s="2"/>
      <c r="E21318" s="2"/>
    </row>
    <row r="21319" spans="2:5" x14ac:dyDescent="0.35">
      <c r="B21319" s="42"/>
      <c r="C21319" s="2"/>
      <c r="E21319" s="2"/>
    </row>
    <row r="21320" spans="2:5" x14ac:dyDescent="0.35">
      <c r="B21320" s="42"/>
      <c r="C21320" s="2"/>
      <c r="E21320" s="2"/>
    </row>
    <row r="21321" spans="2:5" x14ac:dyDescent="0.35">
      <c r="B21321" s="42"/>
      <c r="C21321" s="2"/>
      <c r="E21321" s="2"/>
    </row>
    <row r="21322" spans="2:5" x14ac:dyDescent="0.35">
      <c r="B21322" s="42"/>
      <c r="C21322" s="2"/>
      <c r="E21322" s="2"/>
    </row>
    <row r="21323" spans="2:5" x14ac:dyDescent="0.35">
      <c r="B21323" s="42"/>
      <c r="C21323" s="2"/>
      <c r="E21323" s="2"/>
    </row>
    <row r="21324" spans="2:5" x14ac:dyDescent="0.35">
      <c r="B21324" s="42"/>
      <c r="C21324" s="2"/>
      <c r="E21324" s="2"/>
    </row>
    <row r="21325" spans="2:5" x14ac:dyDescent="0.35">
      <c r="B21325" s="42"/>
      <c r="C21325" s="2"/>
      <c r="E21325" s="2"/>
    </row>
    <row r="21326" spans="2:5" x14ac:dyDescent="0.35">
      <c r="B21326" s="42"/>
      <c r="C21326" s="2"/>
      <c r="E21326" s="2"/>
    </row>
    <row r="21327" spans="2:5" x14ac:dyDescent="0.35">
      <c r="B21327" s="42"/>
      <c r="C21327" s="2"/>
      <c r="E21327" s="2"/>
    </row>
    <row r="21328" spans="2:5" x14ac:dyDescent="0.35">
      <c r="B21328" s="42"/>
      <c r="C21328" s="2"/>
      <c r="E21328" s="2"/>
    </row>
    <row r="21329" spans="2:5" x14ac:dyDescent="0.35">
      <c r="B21329" s="42"/>
      <c r="C21329" s="2"/>
      <c r="E21329" s="2"/>
    </row>
    <row r="21330" spans="2:5" x14ac:dyDescent="0.35">
      <c r="B21330" s="42"/>
      <c r="C21330" s="2"/>
      <c r="E21330" s="2"/>
    </row>
    <row r="21331" spans="2:5" x14ac:dyDescent="0.35">
      <c r="B21331" s="42"/>
      <c r="C21331" s="2"/>
      <c r="E21331" s="2"/>
    </row>
    <row r="21332" spans="2:5" x14ac:dyDescent="0.35">
      <c r="B21332" s="42"/>
      <c r="C21332" s="2"/>
      <c r="E21332" s="2"/>
    </row>
    <row r="21333" spans="2:5" x14ac:dyDescent="0.35">
      <c r="B21333" s="42"/>
      <c r="C21333" s="2"/>
      <c r="E21333" s="2"/>
    </row>
    <row r="21334" spans="2:5" x14ac:dyDescent="0.35">
      <c r="B21334" s="42"/>
      <c r="C21334" s="2"/>
      <c r="E21334" s="2"/>
    </row>
    <row r="21335" spans="2:5" x14ac:dyDescent="0.35">
      <c r="B21335" s="42"/>
      <c r="C21335" s="2"/>
      <c r="E21335" s="2"/>
    </row>
    <row r="21336" spans="2:5" x14ac:dyDescent="0.35">
      <c r="B21336" s="42"/>
      <c r="C21336" s="2"/>
      <c r="E21336" s="2"/>
    </row>
    <row r="21337" spans="2:5" x14ac:dyDescent="0.35">
      <c r="B21337" s="42"/>
      <c r="C21337" s="2"/>
      <c r="E21337" s="2"/>
    </row>
    <row r="21338" spans="2:5" x14ac:dyDescent="0.35">
      <c r="B21338" s="42"/>
      <c r="C21338" s="2"/>
      <c r="E21338" s="2"/>
    </row>
    <row r="21339" spans="2:5" x14ac:dyDescent="0.35">
      <c r="B21339" s="42"/>
      <c r="C21339" s="2"/>
      <c r="E21339" s="2"/>
    </row>
    <row r="21340" spans="2:5" x14ac:dyDescent="0.35">
      <c r="B21340" s="42"/>
      <c r="C21340" s="2"/>
      <c r="E21340" s="2"/>
    </row>
    <row r="21341" spans="2:5" x14ac:dyDescent="0.35">
      <c r="B21341" s="42"/>
      <c r="C21341" s="2"/>
      <c r="E21341" s="2"/>
    </row>
    <row r="21342" spans="2:5" x14ac:dyDescent="0.35">
      <c r="B21342" s="42"/>
      <c r="C21342" s="2"/>
      <c r="E21342" s="2"/>
    </row>
    <row r="21343" spans="2:5" x14ac:dyDescent="0.35">
      <c r="B21343" s="42"/>
      <c r="C21343" s="2"/>
      <c r="E21343" s="2"/>
    </row>
    <row r="21344" spans="2:5" x14ac:dyDescent="0.35">
      <c r="B21344" s="42"/>
      <c r="C21344" s="2"/>
      <c r="E21344" s="2"/>
    </row>
    <row r="21345" spans="2:5" x14ac:dyDescent="0.35">
      <c r="B21345" s="42"/>
      <c r="C21345" s="2"/>
      <c r="E21345" s="2"/>
    </row>
    <row r="21346" spans="2:5" x14ac:dyDescent="0.35">
      <c r="B21346" s="42"/>
      <c r="C21346" s="2"/>
      <c r="E21346" s="2"/>
    </row>
    <row r="21347" spans="2:5" x14ac:dyDescent="0.35">
      <c r="B21347" s="42"/>
      <c r="C21347" s="2"/>
      <c r="E21347" s="2"/>
    </row>
    <row r="21348" spans="2:5" x14ac:dyDescent="0.35">
      <c r="B21348" s="42"/>
      <c r="C21348" s="2"/>
      <c r="E21348" s="2"/>
    </row>
    <row r="21349" spans="2:5" x14ac:dyDescent="0.35">
      <c r="B21349" s="42"/>
      <c r="C21349" s="2"/>
      <c r="E21349" s="2"/>
    </row>
    <row r="21350" spans="2:5" x14ac:dyDescent="0.35">
      <c r="B21350" s="42"/>
      <c r="C21350" s="2"/>
      <c r="E21350" s="2"/>
    </row>
    <row r="21351" spans="2:5" x14ac:dyDescent="0.35">
      <c r="B21351" s="42"/>
      <c r="C21351" s="2"/>
      <c r="E21351" s="2"/>
    </row>
    <row r="21352" spans="2:5" x14ac:dyDescent="0.35">
      <c r="B21352" s="42"/>
      <c r="C21352" s="2"/>
      <c r="E21352" s="2"/>
    </row>
    <row r="21353" spans="2:5" x14ac:dyDescent="0.35">
      <c r="B21353" s="42"/>
      <c r="C21353" s="2"/>
      <c r="E21353" s="2"/>
    </row>
    <row r="21354" spans="2:5" x14ac:dyDescent="0.35">
      <c r="B21354" s="42"/>
      <c r="C21354" s="2"/>
      <c r="E21354" s="2"/>
    </row>
    <row r="21355" spans="2:5" x14ac:dyDescent="0.35">
      <c r="B21355" s="42"/>
      <c r="C21355" s="2"/>
      <c r="E21355" s="2"/>
    </row>
    <row r="21356" spans="2:5" x14ac:dyDescent="0.35">
      <c r="B21356" s="42"/>
      <c r="C21356" s="2"/>
      <c r="E21356" s="2"/>
    </row>
    <row r="21357" spans="2:5" x14ac:dyDescent="0.35">
      <c r="B21357" s="42"/>
      <c r="C21357" s="2"/>
      <c r="E21357" s="2"/>
    </row>
    <row r="21358" spans="2:5" x14ac:dyDescent="0.35">
      <c r="B21358" s="42"/>
      <c r="C21358" s="2"/>
      <c r="E21358" s="2"/>
    </row>
    <row r="21359" spans="2:5" x14ac:dyDescent="0.35">
      <c r="B21359" s="42"/>
      <c r="C21359" s="2"/>
      <c r="E21359" s="2"/>
    </row>
    <row r="21360" spans="2:5" x14ac:dyDescent="0.35">
      <c r="B21360" s="42"/>
      <c r="C21360" s="2"/>
      <c r="E21360" s="2"/>
    </row>
    <row r="21361" spans="2:5" x14ac:dyDescent="0.35">
      <c r="B21361" s="42"/>
      <c r="C21361" s="2"/>
      <c r="E21361" s="2"/>
    </row>
    <row r="21362" spans="2:5" x14ac:dyDescent="0.35">
      <c r="B21362" s="42"/>
      <c r="C21362" s="2"/>
      <c r="E21362" s="2"/>
    </row>
    <row r="21363" spans="2:5" x14ac:dyDescent="0.35">
      <c r="B21363" s="42"/>
      <c r="C21363" s="2"/>
      <c r="E21363" s="2"/>
    </row>
    <row r="21364" spans="2:5" x14ac:dyDescent="0.35">
      <c r="B21364" s="42"/>
      <c r="C21364" s="2"/>
      <c r="E21364" s="2"/>
    </row>
    <row r="21365" spans="2:5" x14ac:dyDescent="0.35">
      <c r="B21365" s="42"/>
      <c r="C21365" s="2"/>
      <c r="E21365" s="2"/>
    </row>
    <row r="21366" spans="2:5" x14ac:dyDescent="0.35">
      <c r="B21366" s="42"/>
      <c r="C21366" s="2"/>
      <c r="E21366" s="2"/>
    </row>
    <row r="21367" spans="2:5" x14ac:dyDescent="0.35">
      <c r="B21367" s="42"/>
      <c r="C21367" s="2"/>
      <c r="E21367" s="2"/>
    </row>
    <row r="21368" spans="2:5" x14ac:dyDescent="0.35">
      <c r="B21368" s="42"/>
      <c r="C21368" s="2"/>
      <c r="E21368" s="2"/>
    </row>
    <row r="21369" spans="2:5" x14ac:dyDescent="0.35">
      <c r="B21369" s="42"/>
      <c r="C21369" s="2"/>
      <c r="E21369" s="2"/>
    </row>
    <row r="21370" spans="2:5" x14ac:dyDescent="0.35">
      <c r="B21370" s="42"/>
      <c r="C21370" s="2"/>
      <c r="E21370" s="2"/>
    </row>
    <row r="21371" spans="2:5" x14ac:dyDescent="0.35">
      <c r="B21371" s="42"/>
      <c r="C21371" s="2"/>
      <c r="E21371" s="2"/>
    </row>
    <row r="21372" spans="2:5" x14ac:dyDescent="0.35">
      <c r="B21372" s="42"/>
      <c r="C21372" s="2"/>
      <c r="E21372" s="2"/>
    </row>
    <row r="21373" spans="2:5" x14ac:dyDescent="0.35">
      <c r="B21373" s="42"/>
      <c r="C21373" s="2"/>
      <c r="E21373" s="2"/>
    </row>
    <row r="21374" spans="2:5" x14ac:dyDescent="0.35">
      <c r="B21374" s="42"/>
      <c r="C21374" s="2"/>
      <c r="E21374" s="2"/>
    </row>
    <row r="21375" spans="2:5" x14ac:dyDescent="0.35">
      <c r="B21375" s="42"/>
      <c r="C21375" s="2"/>
      <c r="E21375" s="2"/>
    </row>
    <row r="21376" spans="2:5" x14ac:dyDescent="0.35">
      <c r="B21376" s="42"/>
      <c r="C21376" s="2"/>
      <c r="E21376" s="2"/>
    </row>
    <row r="21377" spans="2:5" x14ac:dyDescent="0.35">
      <c r="B21377" s="42"/>
      <c r="C21377" s="2"/>
      <c r="E21377" s="2"/>
    </row>
    <row r="21378" spans="2:5" x14ac:dyDescent="0.35">
      <c r="B21378" s="42"/>
      <c r="C21378" s="2"/>
      <c r="E21378" s="2"/>
    </row>
    <row r="21379" spans="2:5" x14ac:dyDescent="0.35">
      <c r="B21379" s="42"/>
      <c r="C21379" s="2"/>
      <c r="E21379" s="2"/>
    </row>
    <row r="21380" spans="2:5" x14ac:dyDescent="0.35">
      <c r="B21380" s="42"/>
      <c r="C21380" s="2"/>
      <c r="E21380" s="2"/>
    </row>
    <row r="21381" spans="2:5" x14ac:dyDescent="0.35">
      <c r="B21381" s="42"/>
      <c r="C21381" s="2"/>
      <c r="E21381" s="2"/>
    </row>
    <row r="21382" spans="2:5" x14ac:dyDescent="0.35">
      <c r="B21382" s="42"/>
      <c r="C21382" s="2"/>
      <c r="E21382" s="2"/>
    </row>
    <row r="21383" spans="2:5" x14ac:dyDescent="0.35">
      <c r="B21383" s="42"/>
      <c r="C21383" s="2"/>
      <c r="E21383" s="2"/>
    </row>
    <row r="21384" spans="2:5" x14ac:dyDescent="0.35">
      <c r="B21384" s="42"/>
      <c r="C21384" s="2"/>
      <c r="E21384" s="2"/>
    </row>
    <row r="21385" spans="2:5" x14ac:dyDescent="0.35">
      <c r="B21385" s="42"/>
      <c r="C21385" s="2"/>
      <c r="E21385" s="2"/>
    </row>
    <row r="21386" spans="2:5" x14ac:dyDescent="0.35">
      <c r="B21386" s="42"/>
      <c r="C21386" s="2"/>
      <c r="E21386" s="2"/>
    </row>
    <row r="21387" spans="2:5" x14ac:dyDescent="0.35">
      <c r="B21387" s="42"/>
      <c r="C21387" s="2"/>
      <c r="E21387" s="2"/>
    </row>
    <row r="21388" spans="2:5" x14ac:dyDescent="0.35">
      <c r="B21388" s="42"/>
      <c r="C21388" s="2"/>
      <c r="E21388" s="2"/>
    </row>
    <row r="21389" spans="2:5" x14ac:dyDescent="0.35">
      <c r="B21389" s="42"/>
      <c r="C21389" s="2"/>
      <c r="E21389" s="2"/>
    </row>
    <row r="21390" spans="2:5" x14ac:dyDescent="0.35">
      <c r="B21390" s="42"/>
      <c r="C21390" s="2"/>
      <c r="E21390" s="2"/>
    </row>
    <row r="21391" spans="2:5" x14ac:dyDescent="0.35">
      <c r="B21391" s="42"/>
      <c r="C21391" s="2"/>
      <c r="E21391" s="2"/>
    </row>
    <row r="21392" spans="2:5" x14ac:dyDescent="0.35">
      <c r="B21392" s="42"/>
      <c r="C21392" s="2"/>
      <c r="E21392" s="2"/>
    </row>
    <row r="21393" spans="2:5" x14ac:dyDescent="0.35">
      <c r="B21393" s="42"/>
      <c r="C21393" s="2"/>
      <c r="E21393" s="2"/>
    </row>
    <row r="21394" spans="2:5" x14ac:dyDescent="0.35">
      <c r="B21394" s="42"/>
      <c r="C21394" s="2"/>
      <c r="E21394" s="2"/>
    </row>
    <row r="21395" spans="2:5" x14ac:dyDescent="0.35">
      <c r="B21395" s="42"/>
      <c r="C21395" s="2"/>
      <c r="E21395" s="2"/>
    </row>
    <row r="21396" spans="2:5" x14ac:dyDescent="0.35">
      <c r="B21396" s="42"/>
      <c r="C21396" s="2"/>
      <c r="E21396" s="2"/>
    </row>
    <row r="21397" spans="2:5" x14ac:dyDescent="0.35">
      <c r="B21397" s="42"/>
      <c r="C21397" s="2"/>
      <c r="E21397" s="2"/>
    </row>
    <row r="21398" spans="2:5" x14ac:dyDescent="0.35">
      <c r="B21398" s="42"/>
      <c r="C21398" s="2"/>
      <c r="E21398" s="2"/>
    </row>
    <row r="21399" spans="2:5" x14ac:dyDescent="0.35">
      <c r="B21399" s="42"/>
      <c r="C21399" s="2"/>
      <c r="E21399" s="2"/>
    </row>
    <row r="21400" spans="2:5" x14ac:dyDescent="0.35">
      <c r="B21400" s="42"/>
      <c r="C21400" s="2"/>
      <c r="E21400" s="2"/>
    </row>
    <row r="21401" spans="2:5" x14ac:dyDescent="0.35">
      <c r="B21401" s="42"/>
      <c r="C21401" s="2"/>
      <c r="E21401" s="2"/>
    </row>
    <row r="21402" spans="2:5" x14ac:dyDescent="0.35">
      <c r="B21402" s="42"/>
      <c r="C21402" s="2"/>
      <c r="E21402" s="2"/>
    </row>
    <row r="21403" spans="2:5" x14ac:dyDescent="0.35">
      <c r="B21403" s="42"/>
      <c r="C21403" s="2"/>
      <c r="E21403" s="2"/>
    </row>
    <row r="21404" spans="2:5" x14ac:dyDescent="0.35">
      <c r="B21404" s="42"/>
      <c r="C21404" s="2"/>
      <c r="E21404" s="2"/>
    </row>
    <row r="21405" spans="2:5" x14ac:dyDescent="0.35">
      <c r="B21405" s="42"/>
      <c r="C21405" s="2"/>
      <c r="E21405" s="2"/>
    </row>
    <row r="21406" spans="2:5" x14ac:dyDescent="0.35">
      <c r="B21406" s="42"/>
      <c r="C21406" s="2"/>
      <c r="E21406" s="2"/>
    </row>
    <row r="21407" spans="2:5" x14ac:dyDescent="0.35">
      <c r="B21407" s="42"/>
      <c r="C21407" s="2"/>
      <c r="E21407" s="2"/>
    </row>
    <row r="21408" spans="2:5" x14ac:dyDescent="0.35">
      <c r="B21408" s="42"/>
      <c r="C21408" s="2"/>
      <c r="E21408" s="2"/>
    </row>
    <row r="21409" spans="2:5" x14ac:dyDescent="0.35">
      <c r="B21409" s="42"/>
      <c r="C21409" s="2"/>
      <c r="E21409" s="2"/>
    </row>
    <row r="21410" spans="2:5" x14ac:dyDescent="0.35">
      <c r="B21410" s="42"/>
      <c r="C21410" s="2"/>
      <c r="E21410" s="2"/>
    </row>
    <row r="21411" spans="2:5" x14ac:dyDescent="0.35">
      <c r="B21411" s="42"/>
      <c r="C21411" s="2"/>
      <c r="E21411" s="2"/>
    </row>
    <row r="21412" spans="2:5" x14ac:dyDescent="0.35">
      <c r="B21412" s="42"/>
      <c r="C21412" s="2"/>
      <c r="E21412" s="2"/>
    </row>
    <row r="21413" spans="2:5" x14ac:dyDescent="0.35">
      <c r="B21413" s="42"/>
      <c r="C21413" s="2"/>
      <c r="E21413" s="2"/>
    </row>
    <row r="21414" spans="2:5" x14ac:dyDescent="0.35">
      <c r="B21414" s="42"/>
      <c r="C21414" s="2"/>
      <c r="E21414" s="2"/>
    </row>
    <row r="21415" spans="2:5" x14ac:dyDescent="0.35">
      <c r="B21415" s="42"/>
      <c r="C21415" s="2"/>
      <c r="E21415" s="2"/>
    </row>
    <row r="21416" spans="2:5" x14ac:dyDescent="0.35">
      <c r="B21416" s="42"/>
      <c r="C21416" s="2"/>
      <c r="E21416" s="2"/>
    </row>
    <row r="21417" spans="2:5" x14ac:dyDescent="0.35">
      <c r="B21417" s="42"/>
      <c r="C21417" s="2"/>
      <c r="E21417" s="2"/>
    </row>
    <row r="21418" spans="2:5" x14ac:dyDescent="0.35">
      <c r="B21418" s="42"/>
      <c r="C21418" s="2"/>
      <c r="E21418" s="2"/>
    </row>
    <row r="21419" spans="2:5" x14ac:dyDescent="0.35">
      <c r="B21419" s="42"/>
      <c r="C21419" s="2"/>
      <c r="E21419" s="2"/>
    </row>
    <row r="21420" spans="2:5" x14ac:dyDescent="0.35">
      <c r="B21420" s="42"/>
      <c r="C21420" s="2"/>
      <c r="E21420" s="2"/>
    </row>
    <row r="21421" spans="2:5" x14ac:dyDescent="0.35">
      <c r="B21421" s="42"/>
      <c r="C21421" s="2"/>
      <c r="E21421" s="2"/>
    </row>
    <row r="21422" spans="2:5" x14ac:dyDescent="0.35">
      <c r="B21422" s="42"/>
      <c r="C21422" s="2"/>
      <c r="E21422" s="2"/>
    </row>
    <row r="21423" spans="2:5" x14ac:dyDescent="0.35">
      <c r="B21423" s="42"/>
      <c r="C21423" s="2"/>
      <c r="E21423" s="2"/>
    </row>
    <row r="21424" spans="2:5" x14ac:dyDescent="0.35">
      <c r="B21424" s="42"/>
      <c r="C21424" s="2"/>
      <c r="E21424" s="2"/>
    </row>
    <row r="21425" spans="2:5" x14ac:dyDescent="0.35">
      <c r="B21425" s="42"/>
      <c r="C21425" s="2"/>
      <c r="E21425" s="2"/>
    </row>
    <row r="21426" spans="2:5" x14ac:dyDescent="0.35">
      <c r="B21426" s="42"/>
      <c r="C21426" s="2"/>
      <c r="E21426" s="2"/>
    </row>
    <row r="21427" spans="2:5" x14ac:dyDescent="0.35">
      <c r="B21427" s="42"/>
      <c r="C21427" s="2"/>
      <c r="E21427" s="2"/>
    </row>
    <row r="21428" spans="2:5" x14ac:dyDescent="0.35">
      <c r="B21428" s="42"/>
      <c r="C21428" s="2"/>
      <c r="E21428" s="2"/>
    </row>
    <row r="21429" spans="2:5" x14ac:dyDescent="0.35">
      <c r="B21429" s="42"/>
      <c r="C21429" s="2"/>
      <c r="E21429" s="2"/>
    </row>
    <row r="21430" spans="2:5" x14ac:dyDescent="0.35">
      <c r="B21430" s="42"/>
      <c r="C21430" s="2"/>
      <c r="E21430" s="2"/>
    </row>
    <row r="21431" spans="2:5" x14ac:dyDescent="0.35">
      <c r="B21431" s="42"/>
      <c r="C21431" s="2"/>
      <c r="E21431" s="2"/>
    </row>
    <row r="21432" spans="2:5" x14ac:dyDescent="0.35">
      <c r="B21432" s="42"/>
      <c r="C21432" s="2"/>
      <c r="E21432" s="2"/>
    </row>
    <row r="21433" spans="2:5" x14ac:dyDescent="0.35">
      <c r="B21433" s="42"/>
      <c r="C21433" s="2"/>
      <c r="E21433" s="2"/>
    </row>
    <row r="21434" spans="2:5" x14ac:dyDescent="0.35">
      <c r="B21434" s="42"/>
      <c r="C21434" s="2"/>
      <c r="E21434" s="2"/>
    </row>
    <row r="21435" spans="2:5" x14ac:dyDescent="0.35">
      <c r="B21435" s="42"/>
      <c r="C21435" s="2"/>
      <c r="E21435" s="2"/>
    </row>
    <row r="21436" spans="2:5" x14ac:dyDescent="0.35">
      <c r="B21436" s="42"/>
      <c r="C21436" s="2"/>
      <c r="E21436" s="2"/>
    </row>
    <row r="21437" spans="2:5" x14ac:dyDescent="0.35">
      <c r="B21437" s="42"/>
      <c r="C21437" s="2"/>
      <c r="E21437" s="2"/>
    </row>
    <row r="21438" spans="2:5" x14ac:dyDescent="0.35">
      <c r="B21438" s="42"/>
      <c r="C21438" s="2"/>
      <c r="E21438" s="2"/>
    </row>
    <row r="21439" spans="2:5" x14ac:dyDescent="0.35">
      <c r="B21439" s="42"/>
      <c r="C21439" s="2"/>
      <c r="E21439" s="2"/>
    </row>
    <row r="21440" spans="2:5" x14ac:dyDescent="0.35">
      <c r="B21440" s="42"/>
      <c r="C21440" s="2"/>
      <c r="E21440" s="2"/>
    </row>
    <row r="21441" spans="2:5" x14ac:dyDescent="0.35">
      <c r="B21441" s="42"/>
      <c r="C21441" s="2"/>
      <c r="E21441" s="2"/>
    </row>
    <row r="21442" spans="2:5" x14ac:dyDescent="0.35">
      <c r="B21442" s="42"/>
      <c r="C21442" s="2"/>
      <c r="E21442" s="2"/>
    </row>
    <row r="21443" spans="2:5" x14ac:dyDescent="0.35">
      <c r="B21443" s="42"/>
      <c r="C21443" s="2"/>
      <c r="E21443" s="2"/>
    </row>
    <row r="21444" spans="2:5" x14ac:dyDescent="0.35">
      <c r="B21444" s="42"/>
      <c r="C21444" s="2"/>
      <c r="E21444" s="2"/>
    </row>
    <row r="21445" spans="2:5" x14ac:dyDescent="0.35">
      <c r="B21445" s="42"/>
      <c r="C21445" s="2"/>
      <c r="E21445" s="2"/>
    </row>
    <row r="21446" spans="2:5" x14ac:dyDescent="0.35">
      <c r="B21446" s="42"/>
      <c r="C21446" s="2"/>
      <c r="E21446" s="2"/>
    </row>
    <row r="21447" spans="2:5" x14ac:dyDescent="0.35">
      <c r="B21447" s="42"/>
      <c r="C21447" s="2"/>
      <c r="E21447" s="2"/>
    </row>
    <row r="21448" spans="2:5" x14ac:dyDescent="0.35">
      <c r="B21448" s="42"/>
      <c r="C21448" s="2"/>
      <c r="E21448" s="2"/>
    </row>
    <row r="21449" spans="2:5" x14ac:dyDescent="0.35">
      <c r="B21449" s="42"/>
      <c r="C21449" s="2"/>
      <c r="E21449" s="2"/>
    </row>
    <row r="21450" spans="2:5" x14ac:dyDescent="0.35">
      <c r="B21450" s="42"/>
      <c r="C21450" s="2"/>
      <c r="E21450" s="2"/>
    </row>
    <row r="21451" spans="2:5" x14ac:dyDescent="0.35">
      <c r="B21451" s="42"/>
      <c r="C21451" s="2"/>
      <c r="E21451" s="2"/>
    </row>
    <row r="21452" spans="2:5" x14ac:dyDescent="0.35">
      <c r="B21452" s="42"/>
      <c r="C21452" s="2"/>
      <c r="E21452" s="2"/>
    </row>
    <row r="21453" spans="2:5" x14ac:dyDescent="0.35">
      <c r="B21453" s="42"/>
      <c r="C21453" s="2"/>
      <c r="E21453" s="2"/>
    </row>
    <row r="21454" spans="2:5" x14ac:dyDescent="0.35">
      <c r="B21454" s="42"/>
      <c r="C21454" s="2"/>
      <c r="E21454" s="2"/>
    </row>
    <row r="21455" spans="2:5" x14ac:dyDescent="0.35">
      <c r="B21455" s="42"/>
      <c r="C21455" s="2"/>
      <c r="E21455" s="2"/>
    </row>
    <row r="21456" spans="2:5" x14ac:dyDescent="0.35">
      <c r="B21456" s="42"/>
      <c r="C21456" s="2"/>
      <c r="E21456" s="2"/>
    </row>
    <row r="21457" spans="2:5" x14ac:dyDescent="0.35">
      <c r="B21457" s="42"/>
      <c r="C21457" s="2"/>
      <c r="E21457" s="2"/>
    </row>
    <row r="21458" spans="2:5" x14ac:dyDescent="0.35">
      <c r="B21458" s="42"/>
      <c r="C21458" s="2"/>
      <c r="E21458" s="2"/>
    </row>
    <row r="21459" spans="2:5" x14ac:dyDescent="0.35">
      <c r="B21459" s="42"/>
      <c r="C21459" s="2"/>
      <c r="E21459" s="2"/>
    </row>
    <row r="21460" spans="2:5" x14ac:dyDescent="0.35">
      <c r="B21460" s="42"/>
      <c r="C21460" s="2"/>
      <c r="E21460" s="2"/>
    </row>
    <row r="21461" spans="2:5" x14ac:dyDescent="0.35">
      <c r="B21461" s="42"/>
      <c r="C21461" s="2"/>
      <c r="E21461" s="2"/>
    </row>
    <row r="21462" spans="2:5" x14ac:dyDescent="0.35">
      <c r="B21462" s="42"/>
      <c r="C21462" s="2"/>
      <c r="E21462" s="2"/>
    </row>
    <row r="21463" spans="2:5" x14ac:dyDescent="0.35">
      <c r="B21463" s="42"/>
      <c r="C21463" s="2"/>
      <c r="E21463" s="2"/>
    </row>
    <row r="21464" spans="2:5" x14ac:dyDescent="0.35">
      <c r="B21464" s="42"/>
      <c r="C21464" s="2"/>
      <c r="E21464" s="2"/>
    </row>
    <row r="21465" spans="2:5" x14ac:dyDescent="0.35">
      <c r="B21465" s="42"/>
      <c r="C21465" s="2"/>
      <c r="E21465" s="2"/>
    </row>
    <row r="21466" spans="2:5" x14ac:dyDescent="0.35">
      <c r="B21466" s="42"/>
      <c r="C21466" s="2"/>
      <c r="E21466" s="2"/>
    </row>
    <row r="21467" spans="2:5" x14ac:dyDescent="0.35">
      <c r="B21467" s="42"/>
      <c r="C21467" s="2"/>
      <c r="E21467" s="2"/>
    </row>
    <row r="21468" spans="2:5" x14ac:dyDescent="0.35">
      <c r="B21468" s="42"/>
      <c r="C21468" s="2"/>
      <c r="E21468" s="2"/>
    </row>
    <row r="21469" spans="2:5" x14ac:dyDescent="0.35">
      <c r="B21469" s="42"/>
      <c r="C21469" s="2"/>
      <c r="E21469" s="2"/>
    </row>
    <row r="21470" spans="2:5" x14ac:dyDescent="0.35">
      <c r="B21470" s="42"/>
      <c r="C21470" s="2"/>
      <c r="E21470" s="2"/>
    </row>
    <row r="21471" spans="2:5" x14ac:dyDescent="0.35">
      <c r="B21471" s="42"/>
      <c r="C21471" s="2"/>
      <c r="E21471" s="2"/>
    </row>
    <row r="21472" spans="2:5" x14ac:dyDescent="0.35">
      <c r="B21472" s="42"/>
      <c r="C21472" s="2"/>
      <c r="E21472" s="2"/>
    </row>
    <row r="21473" spans="2:5" x14ac:dyDescent="0.35">
      <c r="B21473" s="42"/>
      <c r="C21473" s="2"/>
      <c r="E21473" s="2"/>
    </row>
    <row r="21474" spans="2:5" x14ac:dyDescent="0.35">
      <c r="B21474" s="42"/>
      <c r="C21474" s="2"/>
      <c r="E21474" s="2"/>
    </row>
    <row r="21475" spans="2:5" x14ac:dyDescent="0.35">
      <c r="B21475" s="42"/>
      <c r="C21475" s="2"/>
      <c r="E21475" s="2"/>
    </row>
    <row r="21476" spans="2:5" x14ac:dyDescent="0.35">
      <c r="B21476" s="42"/>
      <c r="C21476" s="2"/>
      <c r="E21476" s="2"/>
    </row>
    <row r="21477" spans="2:5" x14ac:dyDescent="0.35">
      <c r="B21477" s="42"/>
      <c r="C21477" s="2"/>
      <c r="E21477" s="2"/>
    </row>
    <row r="21478" spans="2:5" x14ac:dyDescent="0.35">
      <c r="B21478" s="42"/>
      <c r="C21478" s="2"/>
      <c r="E21478" s="2"/>
    </row>
    <row r="21479" spans="2:5" x14ac:dyDescent="0.35">
      <c r="B21479" s="42"/>
      <c r="C21479" s="2"/>
      <c r="E21479" s="2"/>
    </row>
    <row r="21480" spans="2:5" x14ac:dyDescent="0.35">
      <c r="B21480" s="42"/>
      <c r="C21480" s="2"/>
      <c r="E21480" s="2"/>
    </row>
    <row r="21481" spans="2:5" x14ac:dyDescent="0.35">
      <c r="B21481" s="42"/>
      <c r="C21481" s="2"/>
      <c r="E21481" s="2"/>
    </row>
    <row r="21482" spans="2:5" x14ac:dyDescent="0.35">
      <c r="B21482" s="42"/>
      <c r="C21482" s="2"/>
      <c r="E21482" s="2"/>
    </row>
    <row r="21483" spans="2:5" x14ac:dyDescent="0.35">
      <c r="B21483" s="42"/>
      <c r="C21483" s="2"/>
      <c r="E21483" s="2"/>
    </row>
    <row r="21484" spans="2:5" x14ac:dyDescent="0.35">
      <c r="B21484" s="42"/>
      <c r="C21484" s="2"/>
      <c r="E21484" s="2"/>
    </row>
    <row r="21485" spans="2:5" x14ac:dyDescent="0.35">
      <c r="B21485" s="42"/>
      <c r="C21485" s="2"/>
      <c r="E21485" s="2"/>
    </row>
    <row r="21486" spans="2:5" x14ac:dyDescent="0.35">
      <c r="B21486" s="42"/>
      <c r="C21486" s="2"/>
      <c r="E21486" s="2"/>
    </row>
    <row r="21487" spans="2:5" x14ac:dyDescent="0.35">
      <c r="B21487" s="42"/>
      <c r="C21487" s="2"/>
      <c r="E21487" s="2"/>
    </row>
    <row r="21488" spans="2:5" x14ac:dyDescent="0.35">
      <c r="B21488" s="42"/>
      <c r="C21488" s="2"/>
      <c r="E21488" s="2"/>
    </row>
    <row r="21489" spans="2:5" x14ac:dyDescent="0.35">
      <c r="B21489" s="42"/>
      <c r="C21489" s="2"/>
      <c r="E21489" s="2"/>
    </row>
    <row r="21490" spans="2:5" x14ac:dyDescent="0.35">
      <c r="B21490" s="42"/>
      <c r="C21490" s="2"/>
      <c r="E21490" s="2"/>
    </row>
    <row r="21491" spans="2:5" x14ac:dyDescent="0.35">
      <c r="B21491" s="42"/>
      <c r="C21491" s="2"/>
      <c r="E21491" s="2"/>
    </row>
    <row r="21492" spans="2:5" x14ac:dyDescent="0.35">
      <c r="B21492" s="42"/>
      <c r="C21492" s="2"/>
      <c r="E21492" s="2"/>
    </row>
    <row r="21493" spans="2:5" x14ac:dyDescent="0.35">
      <c r="B21493" s="42"/>
      <c r="C21493" s="2"/>
      <c r="E21493" s="2"/>
    </row>
    <row r="21494" spans="2:5" x14ac:dyDescent="0.35">
      <c r="B21494" s="42"/>
      <c r="C21494" s="2"/>
      <c r="E21494" s="2"/>
    </row>
    <row r="21495" spans="2:5" x14ac:dyDescent="0.35">
      <c r="B21495" s="42"/>
      <c r="C21495" s="2"/>
      <c r="E21495" s="2"/>
    </row>
    <row r="21496" spans="2:5" x14ac:dyDescent="0.35">
      <c r="B21496" s="42"/>
      <c r="C21496" s="2"/>
      <c r="E21496" s="2"/>
    </row>
    <row r="21497" spans="2:5" x14ac:dyDescent="0.35">
      <c r="B21497" s="42"/>
      <c r="C21497" s="2"/>
      <c r="E21497" s="2"/>
    </row>
    <row r="21498" spans="2:5" x14ac:dyDescent="0.35">
      <c r="B21498" s="42"/>
      <c r="C21498" s="2"/>
      <c r="E21498" s="2"/>
    </row>
    <row r="21499" spans="2:5" x14ac:dyDescent="0.35">
      <c r="B21499" s="42"/>
      <c r="C21499" s="2"/>
      <c r="E21499" s="2"/>
    </row>
    <row r="21500" spans="2:5" x14ac:dyDescent="0.35">
      <c r="B21500" s="42"/>
      <c r="C21500" s="2"/>
      <c r="E21500" s="2"/>
    </row>
    <row r="21501" spans="2:5" x14ac:dyDescent="0.35">
      <c r="B21501" s="42"/>
      <c r="C21501" s="2"/>
      <c r="E21501" s="2"/>
    </row>
    <row r="21502" spans="2:5" x14ac:dyDescent="0.35">
      <c r="B21502" s="42"/>
      <c r="C21502" s="2"/>
      <c r="E21502" s="2"/>
    </row>
    <row r="21503" spans="2:5" x14ac:dyDescent="0.35">
      <c r="B21503" s="42"/>
      <c r="C21503" s="2"/>
      <c r="E21503" s="2"/>
    </row>
    <row r="21504" spans="2:5" x14ac:dyDescent="0.35">
      <c r="B21504" s="42"/>
      <c r="C21504" s="2"/>
      <c r="E21504" s="2"/>
    </row>
    <row r="21505" spans="2:5" x14ac:dyDescent="0.35">
      <c r="B21505" s="42"/>
      <c r="C21505" s="2"/>
      <c r="E21505" s="2"/>
    </row>
    <row r="21506" spans="2:5" x14ac:dyDescent="0.35">
      <c r="B21506" s="42"/>
      <c r="C21506" s="2"/>
      <c r="E21506" s="2"/>
    </row>
    <row r="21507" spans="2:5" x14ac:dyDescent="0.35">
      <c r="B21507" s="42"/>
      <c r="C21507" s="2"/>
      <c r="E21507" s="2"/>
    </row>
    <row r="21508" spans="2:5" x14ac:dyDescent="0.35">
      <c r="B21508" s="42"/>
      <c r="C21508" s="2"/>
      <c r="E21508" s="2"/>
    </row>
    <row r="21509" spans="2:5" x14ac:dyDescent="0.35">
      <c r="B21509" s="42"/>
      <c r="C21509" s="2"/>
      <c r="E21509" s="2"/>
    </row>
    <row r="21510" spans="2:5" x14ac:dyDescent="0.35">
      <c r="B21510" s="42"/>
      <c r="C21510" s="2"/>
      <c r="E21510" s="2"/>
    </row>
    <row r="21511" spans="2:5" x14ac:dyDescent="0.35">
      <c r="B21511" s="42"/>
      <c r="C21511" s="2"/>
      <c r="E21511" s="2"/>
    </row>
    <row r="21512" spans="2:5" x14ac:dyDescent="0.35">
      <c r="B21512" s="42"/>
      <c r="C21512" s="2"/>
      <c r="E21512" s="2"/>
    </row>
    <row r="21513" spans="2:5" x14ac:dyDescent="0.35">
      <c r="B21513" s="42"/>
      <c r="C21513" s="2"/>
      <c r="E21513" s="2"/>
    </row>
    <row r="21514" spans="2:5" x14ac:dyDescent="0.35">
      <c r="B21514" s="42"/>
      <c r="C21514" s="2"/>
      <c r="E21514" s="2"/>
    </row>
    <row r="21515" spans="2:5" x14ac:dyDescent="0.35">
      <c r="B21515" s="42"/>
      <c r="C21515" s="2"/>
      <c r="E21515" s="2"/>
    </row>
    <row r="21516" spans="2:5" x14ac:dyDescent="0.35">
      <c r="B21516" s="42"/>
      <c r="C21516" s="2"/>
      <c r="E21516" s="2"/>
    </row>
    <row r="21517" spans="2:5" x14ac:dyDescent="0.35">
      <c r="B21517" s="42"/>
      <c r="C21517" s="2"/>
      <c r="E21517" s="2"/>
    </row>
    <row r="21518" spans="2:5" x14ac:dyDescent="0.35">
      <c r="B21518" s="42"/>
      <c r="C21518" s="2"/>
      <c r="E21518" s="2"/>
    </row>
    <row r="21519" spans="2:5" x14ac:dyDescent="0.35">
      <c r="B21519" s="42"/>
      <c r="C21519" s="2"/>
      <c r="E21519" s="2"/>
    </row>
    <row r="21520" spans="2:5" x14ac:dyDescent="0.35">
      <c r="B21520" s="42"/>
      <c r="C21520" s="2"/>
      <c r="E21520" s="2"/>
    </row>
    <row r="21521" spans="2:5" x14ac:dyDescent="0.35">
      <c r="B21521" s="42"/>
      <c r="C21521" s="2"/>
      <c r="E21521" s="2"/>
    </row>
    <row r="21522" spans="2:5" x14ac:dyDescent="0.35">
      <c r="B21522" s="42"/>
      <c r="C21522" s="2"/>
      <c r="E21522" s="2"/>
    </row>
    <row r="21523" spans="2:5" x14ac:dyDescent="0.35">
      <c r="B21523" s="42"/>
      <c r="C21523" s="2"/>
      <c r="E21523" s="2"/>
    </row>
    <row r="21524" spans="2:5" x14ac:dyDescent="0.35">
      <c r="B21524" s="42"/>
      <c r="C21524" s="2"/>
      <c r="E21524" s="2"/>
    </row>
    <row r="21525" spans="2:5" x14ac:dyDescent="0.35">
      <c r="B21525" s="42"/>
      <c r="C21525" s="2"/>
      <c r="E21525" s="2"/>
    </row>
    <row r="21526" spans="2:5" x14ac:dyDescent="0.35">
      <c r="B21526" s="42"/>
      <c r="C21526" s="2"/>
      <c r="E21526" s="2"/>
    </row>
    <row r="21527" spans="2:5" x14ac:dyDescent="0.35">
      <c r="B21527" s="42"/>
      <c r="C21527" s="2"/>
      <c r="E21527" s="2"/>
    </row>
    <row r="21528" spans="2:5" x14ac:dyDescent="0.35">
      <c r="B21528" s="42"/>
      <c r="C21528" s="2"/>
      <c r="E21528" s="2"/>
    </row>
    <row r="21529" spans="2:5" x14ac:dyDescent="0.35">
      <c r="B21529" s="42"/>
      <c r="C21529" s="2"/>
      <c r="E21529" s="2"/>
    </row>
    <row r="21530" spans="2:5" x14ac:dyDescent="0.35">
      <c r="B21530" s="42"/>
      <c r="C21530" s="2"/>
      <c r="E21530" s="2"/>
    </row>
    <row r="21531" spans="2:5" x14ac:dyDescent="0.35">
      <c r="B21531" s="42"/>
      <c r="C21531" s="2"/>
      <c r="E21531" s="2"/>
    </row>
    <row r="21532" spans="2:5" x14ac:dyDescent="0.35">
      <c r="B21532" s="42"/>
      <c r="C21532" s="2"/>
      <c r="E21532" s="2"/>
    </row>
    <row r="21533" spans="2:5" x14ac:dyDescent="0.35">
      <c r="B21533" s="42"/>
      <c r="C21533" s="2"/>
      <c r="E21533" s="2"/>
    </row>
    <row r="21534" spans="2:5" x14ac:dyDescent="0.35">
      <c r="B21534" s="42"/>
      <c r="C21534" s="2"/>
      <c r="E21534" s="2"/>
    </row>
    <row r="21535" spans="2:5" x14ac:dyDescent="0.35">
      <c r="B21535" s="42"/>
      <c r="C21535" s="2"/>
      <c r="E21535" s="2"/>
    </row>
    <row r="21536" spans="2:5" x14ac:dyDescent="0.35">
      <c r="B21536" s="42"/>
      <c r="C21536" s="2"/>
      <c r="E21536" s="2"/>
    </row>
    <row r="21537" spans="2:5" x14ac:dyDescent="0.35">
      <c r="B21537" s="42"/>
      <c r="C21537" s="2"/>
      <c r="E21537" s="2"/>
    </row>
    <row r="21538" spans="2:5" x14ac:dyDescent="0.35">
      <c r="B21538" s="42"/>
      <c r="C21538" s="2"/>
      <c r="E21538" s="2"/>
    </row>
    <row r="21539" spans="2:5" x14ac:dyDescent="0.35">
      <c r="B21539" s="42"/>
      <c r="C21539" s="2"/>
      <c r="E21539" s="2"/>
    </row>
    <row r="21540" spans="2:5" x14ac:dyDescent="0.35">
      <c r="B21540" s="42"/>
      <c r="C21540" s="2"/>
      <c r="E21540" s="2"/>
    </row>
    <row r="21541" spans="2:5" x14ac:dyDescent="0.35">
      <c r="B21541" s="42"/>
      <c r="C21541" s="2"/>
      <c r="E21541" s="2"/>
    </row>
    <row r="21542" spans="2:5" x14ac:dyDescent="0.35">
      <c r="B21542" s="42"/>
      <c r="C21542" s="2"/>
      <c r="E21542" s="2"/>
    </row>
    <row r="21543" spans="2:5" x14ac:dyDescent="0.35">
      <c r="B21543" s="42"/>
      <c r="C21543" s="2"/>
      <c r="E21543" s="2"/>
    </row>
    <row r="21544" spans="2:5" x14ac:dyDescent="0.35">
      <c r="B21544" s="42"/>
      <c r="C21544" s="2"/>
      <c r="E21544" s="2"/>
    </row>
    <row r="21545" spans="2:5" x14ac:dyDescent="0.35">
      <c r="B21545" s="42"/>
      <c r="C21545" s="2"/>
      <c r="E21545" s="2"/>
    </row>
    <row r="21546" spans="2:5" x14ac:dyDescent="0.35">
      <c r="B21546" s="42"/>
      <c r="C21546" s="2"/>
      <c r="E21546" s="2"/>
    </row>
    <row r="21547" spans="2:5" x14ac:dyDescent="0.35">
      <c r="B21547" s="42"/>
      <c r="C21547" s="2"/>
      <c r="E21547" s="2"/>
    </row>
    <row r="21548" spans="2:5" x14ac:dyDescent="0.35">
      <c r="B21548" s="42"/>
      <c r="C21548" s="2"/>
      <c r="E21548" s="2"/>
    </row>
    <row r="21549" spans="2:5" x14ac:dyDescent="0.35">
      <c r="B21549" s="42"/>
      <c r="C21549" s="2"/>
      <c r="E21549" s="2"/>
    </row>
    <row r="21550" spans="2:5" x14ac:dyDescent="0.35">
      <c r="B21550" s="42"/>
      <c r="C21550" s="2"/>
      <c r="E21550" s="2"/>
    </row>
    <row r="21551" spans="2:5" x14ac:dyDescent="0.35">
      <c r="B21551" s="42"/>
      <c r="C21551" s="2"/>
      <c r="E21551" s="2"/>
    </row>
    <row r="21552" spans="2:5" x14ac:dyDescent="0.35">
      <c r="B21552" s="42"/>
      <c r="C21552" s="2"/>
      <c r="E21552" s="2"/>
    </row>
    <row r="21553" spans="2:5" x14ac:dyDescent="0.35">
      <c r="B21553" s="42"/>
      <c r="C21553" s="2"/>
      <c r="E21553" s="2"/>
    </row>
    <row r="21554" spans="2:5" x14ac:dyDescent="0.35">
      <c r="B21554" s="42"/>
      <c r="C21554" s="2"/>
      <c r="E21554" s="2"/>
    </row>
    <row r="21555" spans="2:5" x14ac:dyDescent="0.35">
      <c r="B21555" s="42"/>
      <c r="C21555" s="2"/>
      <c r="E21555" s="2"/>
    </row>
    <row r="21556" spans="2:5" x14ac:dyDescent="0.35">
      <c r="B21556" s="42"/>
      <c r="C21556" s="2"/>
      <c r="E21556" s="2"/>
    </row>
    <row r="21557" spans="2:5" x14ac:dyDescent="0.35">
      <c r="B21557" s="42"/>
      <c r="C21557" s="2"/>
      <c r="E21557" s="2"/>
    </row>
    <row r="21558" spans="2:5" x14ac:dyDescent="0.35">
      <c r="B21558" s="42"/>
      <c r="C21558" s="2"/>
      <c r="E21558" s="2"/>
    </row>
    <row r="21559" spans="2:5" x14ac:dyDescent="0.35">
      <c r="B21559" s="42"/>
      <c r="C21559" s="2"/>
      <c r="E21559" s="2"/>
    </row>
    <row r="21560" spans="2:5" x14ac:dyDescent="0.35">
      <c r="B21560" s="42"/>
      <c r="C21560" s="2"/>
      <c r="E21560" s="2"/>
    </row>
    <row r="21561" spans="2:5" x14ac:dyDescent="0.35">
      <c r="B21561" s="42"/>
      <c r="C21561" s="2"/>
      <c r="E21561" s="2"/>
    </row>
    <row r="21562" spans="2:5" x14ac:dyDescent="0.35">
      <c r="B21562" s="42"/>
      <c r="C21562" s="2"/>
      <c r="E21562" s="2"/>
    </row>
    <row r="21563" spans="2:5" x14ac:dyDescent="0.35">
      <c r="B21563" s="42"/>
      <c r="C21563" s="2"/>
      <c r="E21563" s="2"/>
    </row>
    <row r="21564" spans="2:5" x14ac:dyDescent="0.35">
      <c r="B21564" s="42"/>
      <c r="C21564" s="2"/>
      <c r="E21564" s="2"/>
    </row>
    <row r="21565" spans="2:5" x14ac:dyDescent="0.35">
      <c r="B21565" s="42"/>
      <c r="C21565" s="2"/>
      <c r="E21565" s="2"/>
    </row>
    <row r="21566" spans="2:5" x14ac:dyDescent="0.35">
      <c r="B21566" s="42"/>
      <c r="C21566" s="2"/>
      <c r="E21566" s="2"/>
    </row>
    <row r="21567" spans="2:5" x14ac:dyDescent="0.35">
      <c r="B21567" s="42"/>
      <c r="C21567" s="2"/>
      <c r="E21567" s="2"/>
    </row>
    <row r="21568" spans="2:5" x14ac:dyDescent="0.35">
      <c r="B21568" s="42"/>
      <c r="C21568" s="2"/>
      <c r="E21568" s="2"/>
    </row>
    <row r="21569" spans="2:5" x14ac:dyDescent="0.35">
      <c r="B21569" s="42"/>
      <c r="C21569" s="2"/>
      <c r="E21569" s="2"/>
    </row>
    <row r="21570" spans="2:5" x14ac:dyDescent="0.35">
      <c r="B21570" s="42"/>
      <c r="C21570" s="2"/>
      <c r="E21570" s="2"/>
    </row>
    <row r="21571" spans="2:5" x14ac:dyDescent="0.35">
      <c r="B21571" s="42"/>
      <c r="C21571" s="2"/>
      <c r="E21571" s="2"/>
    </row>
    <row r="21572" spans="2:5" x14ac:dyDescent="0.35">
      <c r="B21572" s="42"/>
      <c r="C21572" s="2"/>
      <c r="E21572" s="2"/>
    </row>
    <row r="21573" spans="2:5" x14ac:dyDescent="0.35">
      <c r="B21573" s="42"/>
      <c r="C21573" s="2"/>
      <c r="E21573" s="2"/>
    </row>
    <row r="21574" spans="2:5" x14ac:dyDescent="0.35">
      <c r="B21574" s="42"/>
      <c r="C21574" s="2"/>
      <c r="E21574" s="2"/>
    </row>
    <row r="21575" spans="2:5" x14ac:dyDescent="0.35">
      <c r="B21575" s="42"/>
      <c r="C21575" s="2"/>
      <c r="E21575" s="2"/>
    </row>
    <row r="21576" spans="2:5" x14ac:dyDescent="0.35">
      <c r="B21576" s="42"/>
      <c r="C21576" s="2"/>
      <c r="E21576" s="2"/>
    </row>
    <row r="21577" spans="2:5" x14ac:dyDescent="0.35">
      <c r="B21577" s="42"/>
      <c r="C21577" s="2"/>
      <c r="E21577" s="2"/>
    </row>
    <row r="21578" spans="2:5" x14ac:dyDescent="0.35">
      <c r="B21578" s="42"/>
      <c r="C21578" s="2"/>
      <c r="E21578" s="2"/>
    </row>
    <row r="21579" spans="2:5" x14ac:dyDescent="0.35">
      <c r="B21579" s="42"/>
      <c r="C21579" s="2"/>
      <c r="E21579" s="2"/>
    </row>
    <row r="21580" spans="2:5" x14ac:dyDescent="0.35">
      <c r="B21580" s="42"/>
      <c r="C21580" s="2"/>
      <c r="E21580" s="2"/>
    </row>
    <row r="21581" spans="2:5" x14ac:dyDescent="0.35">
      <c r="B21581" s="42"/>
      <c r="C21581" s="2"/>
      <c r="E21581" s="2"/>
    </row>
    <row r="21582" spans="2:5" x14ac:dyDescent="0.35">
      <c r="B21582" s="42"/>
      <c r="C21582" s="2"/>
      <c r="E21582" s="2"/>
    </row>
    <row r="21583" spans="2:5" x14ac:dyDescent="0.35">
      <c r="B21583" s="42"/>
      <c r="C21583" s="2"/>
      <c r="E21583" s="2"/>
    </row>
    <row r="21584" spans="2:5" x14ac:dyDescent="0.35">
      <c r="B21584" s="42"/>
      <c r="C21584" s="2"/>
      <c r="E21584" s="2"/>
    </row>
    <row r="21585" spans="2:5" x14ac:dyDescent="0.35">
      <c r="B21585" s="42"/>
      <c r="C21585" s="2"/>
      <c r="E21585" s="2"/>
    </row>
    <row r="21586" spans="2:5" x14ac:dyDescent="0.35">
      <c r="B21586" s="42"/>
      <c r="C21586" s="2"/>
      <c r="E21586" s="2"/>
    </row>
    <row r="21587" spans="2:5" x14ac:dyDescent="0.35">
      <c r="B21587" s="42"/>
      <c r="C21587" s="2"/>
      <c r="E21587" s="2"/>
    </row>
    <row r="21588" spans="2:5" x14ac:dyDescent="0.35">
      <c r="B21588" s="42"/>
      <c r="C21588" s="2"/>
      <c r="E21588" s="2"/>
    </row>
    <row r="21589" spans="2:5" x14ac:dyDescent="0.35">
      <c r="B21589" s="42"/>
      <c r="C21589" s="2"/>
      <c r="E21589" s="2"/>
    </row>
    <row r="21590" spans="2:5" x14ac:dyDescent="0.35">
      <c r="B21590" s="42"/>
      <c r="C21590" s="2"/>
      <c r="E21590" s="2"/>
    </row>
    <row r="21591" spans="2:5" x14ac:dyDescent="0.35">
      <c r="B21591" s="42"/>
      <c r="C21591" s="2"/>
      <c r="E21591" s="2"/>
    </row>
    <row r="21592" spans="2:5" x14ac:dyDescent="0.35">
      <c r="B21592" s="42"/>
      <c r="C21592" s="2"/>
      <c r="E21592" s="2"/>
    </row>
    <row r="21593" spans="2:5" x14ac:dyDescent="0.35">
      <c r="B21593" s="42"/>
      <c r="C21593" s="2"/>
      <c r="E21593" s="2"/>
    </row>
    <row r="21594" spans="2:5" x14ac:dyDescent="0.35">
      <c r="B21594" s="42"/>
      <c r="C21594" s="2"/>
      <c r="E21594" s="2"/>
    </row>
    <row r="21595" spans="2:5" x14ac:dyDescent="0.35">
      <c r="B21595" s="42"/>
      <c r="C21595" s="2"/>
      <c r="E21595" s="2"/>
    </row>
    <row r="21596" spans="2:5" x14ac:dyDescent="0.35">
      <c r="B21596" s="42"/>
      <c r="C21596" s="2"/>
      <c r="E21596" s="2"/>
    </row>
    <row r="21597" spans="2:5" x14ac:dyDescent="0.35">
      <c r="B21597" s="42"/>
      <c r="C21597" s="2"/>
      <c r="E21597" s="2"/>
    </row>
    <row r="21598" spans="2:5" x14ac:dyDescent="0.35">
      <c r="B21598" s="42"/>
      <c r="C21598" s="2"/>
      <c r="E21598" s="2"/>
    </row>
    <row r="21599" spans="2:5" x14ac:dyDescent="0.35">
      <c r="B21599" s="42"/>
      <c r="C21599" s="2"/>
      <c r="E21599" s="2"/>
    </row>
    <row r="21600" spans="2:5" x14ac:dyDescent="0.35">
      <c r="B21600" s="42"/>
      <c r="C21600" s="2"/>
      <c r="E21600" s="2"/>
    </row>
    <row r="21601" spans="2:5" x14ac:dyDescent="0.35">
      <c r="B21601" s="42"/>
      <c r="C21601" s="2"/>
      <c r="E21601" s="2"/>
    </row>
    <row r="21602" spans="2:5" x14ac:dyDescent="0.35">
      <c r="B21602" s="42"/>
      <c r="C21602" s="2"/>
      <c r="E21602" s="2"/>
    </row>
    <row r="21603" spans="2:5" x14ac:dyDescent="0.35">
      <c r="B21603" s="42"/>
      <c r="C21603" s="2"/>
      <c r="E21603" s="2"/>
    </row>
    <row r="21604" spans="2:5" x14ac:dyDescent="0.35">
      <c r="B21604" s="42"/>
      <c r="C21604" s="2"/>
      <c r="E21604" s="2"/>
    </row>
    <row r="21605" spans="2:5" x14ac:dyDescent="0.35">
      <c r="B21605" s="42"/>
      <c r="C21605" s="2"/>
      <c r="E21605" s="2"/>
    </row>
    <row r="21606" spans="2:5" x14ac:dyDescent="0.35">
      <c r="B21606" s="42"/>
      <c r="C21606" s="2"/>
      <c r="E21606" s="2"/>
    </row>
    <row r="21607" spans="2:5" x14ac:dyDescent="0.35">
      <c r="B21607" s="42"/>
      <c r="C21607" s="2"/>
      <c r="E21607" s="2"/>
    </row>
    <row r="21608" spans="2:5" x14ac:dyDescent="0.35">
      <c r="B21608" s="42"/>
      <c r="C21608" s="2"/>
      <c r="E21608" s="2"/>
    </row>
    <row r="21609" spans="2:5" x14ac:dyDescent="0.35">
      <c r="B21609" s="42"/>
      <c r="C21609" s="2"/>
      <c r="E21609" s="2"/>
    </row>
    <row r="21610" spans="2:5" x14ac:dyDescent="0.35">
      <c r="B21610" s="42"/>
      <c r="C21610" s="2"/>
      <c r="E21610" s="2"/>
    </row>
    <row r="21611" spans="2:5" x14ac:dyDescent="0.35">
      <c r="B21611" s="42"/>
      <c r="C21611" s="2"/>
      <c r="E21611" s="2"/>
    </row>
    <row r="21612" spans="2:5" x14ac:dyDescent="0.35">
      <c r="B21612" s="42"/>
      <c r="C21612" s="2"/>
      <c r="E21612" s="2"/>
    </row>
    <row r="21613" spans="2:5" x14ac:dyDescent="0.35">
      <c r="B21613" s="42"/>
      <c r="C21613" s="2"/>
      <c r="E21613" s="2"/>
    </row>
    <row r="21614" spans="2:5" x14ac:dyDescent="0.35">
      <c r="B21614" s="42"/>
      <c r="C21614" s="2"/>
      <c r="E21614" s="2"/>
    </row>
    <row r="21615" spans="2:5" x14ac:dyDescent="0.35">
      <c r="B21615" s="42"/>
      <c r="C21615" s="2"/>
      <c r="E21615" s="2"/>
    </row>
    <row r="21616" spans="2:5" x14ac:dyDescent="0.35">
      <c r="B21616" s="42"/>
      <c r="C21616" s="2"/>
      <c r="E21616" s="2"/>
    </row>
    <row r="21617" spans="2:5" x14ac:dyDescent="0.35">
      <c r="B21617" s="42"/>
      <c r="C21617" s="2"/>
      <c r="E21617" s="2"/>
    </row>
    <row r="21618" spans="2:5" x14ac:dyDescent="0.35">
      <c r="B21618" s="42"/>
      <c r="C21618" s="2"/>
      <c r="E21618" s="2"/>
    </row>
    <row r="21619" spans="2:5" x14ac:dyDescent="0.35">
      <c r="B21619" s="42"/>
      <c r="C21619" s="2"/>
      <c r="E21619" s="2"/>
    </row>
    <row r="21620" spans="2:5" x14ac:dyDescent="0.35">
      <c r="B21620" s="42"/>
      <c r="C21620" s="2"/>
      <c r="E21620" s="2"/>
    </row>
    <row r="21621" spans="2:5" x14ac:dyDescent="0.35">
      <c r="B21621" s="42"/>
      <c r="C21621" s="2"/>
      <c r="E21621" s="2"/>
    </row>
    <row r="21622" spans="2:5" x14ac:dyDescent="0.35">
      <c r="B21622" s="42"/>
      <c r="C21622" s="2"/>
      <c r="E21622" s="2"/>
    </row>
    <row r="21623" spans="2:5" x14ac:dyDescent="0.35">
      <c r="B21623" s="42"/>
      <c r="C21623" s="2"/>
      <c r="E21623" s="2"/>
    </row>
    <row r="21624" spans="2:5" x14ac:dyDescent="0.35">
      <c r="B21624" s="42"/>
      <c r="C21624" s="2"/>
      <c r="E21624" s="2"/>
    </row>
    <row r="21625" spans="2:5" x14ac:dyDescent="0.35">
      <c r="B21625" s="42"/>
      <c r="C21625" s="2"/>
      <c r="E21625" s="2"/>
    </row>
    <row r="21626" spans="2:5" x14ac:dyDescent="0.35">
      <c r="B21626" s="42"/>
      <c r="C21626" s="2"/>
      <c r="E21626" s="2"/>
    </row>
    <row r="21627" spans="2:5" x14ac:dyDescent="0.35">
      <c r="B21627" s="42"/>
      <c r="C21627" s="2"/>
      <c r="E21627" s="2"/>
    </row>
    <row r="21628" spans="2:5" x14ac:dyDescent="0.35">
      <c r="B21628" s="42"/>
      <c r="C21628" s="2"/>
      <c r="E21628" s="2"/>
    </row>
    <row r="21629" spans="2:5" x14ac:dyDescent="0.35">
      <c r="B21629" s="42"/>
      <c r="C21629" s="2"/>
      <c r="E21629" s="2"/>
    </row>
    <row r="21630" spans="2:5" x14ac:dyDescent="0.35">
      <c r="B21630" s="42"/>
      <c r="C21630" s="2"/>
      <c r="E21630" s="2"/>
    </row>
    <row r="21631" spans="2:5" x14ac:dyDescent="0.35">
      <c r="B21631" s="42"/>
      <c r="C21631" s="2"/>
      <c r="E21631" s="2"/>
    </row>
    <row r="21632" spans="2:5" x14ac:dyDescent="0.35">
      <c r="B21632" s="42"/>
      <c r="C21632" s="2"/>
      <c r="E21632" s="2"/>
    </row>
    <row r="21633" spans="2:5" x14ac:dyDescent="0.35">
      <c r="B21633" s="42"/>
      <c r="C21633" s="2"/>
      <c r="E21633" s="2"/>
    </row>
    <row r="21634" spans="2:5" x14ac:dyDescent="0.35">
      <c r="B21634" s="42"/>
      <c r="C21634" s="2"/>
      <c r="E21634" s="2"/>
    </row>
    <row r="21635" spans="2:5" x14ac:dyDescent="0.35">
      <c r="B21635" s="42"/>
      <c r="C21635" s="2"/>
      <c r="E21635" s="2"/>
    </row>
    <row r="21636" spans="2:5" x14ac:dyDescent="0.35">
      <c r="B21636" s="42"/>
      <c r="C21636" s="2"/>
      <c r="E21636" s="2"/>
    </row>
    <row r="21637" spans="2:5" x14ac:dyDescent="0.35">
      <c r="B21637" s="42"/>
      <c r="C21637" s="2"/>
      <c r="E21637" s="2"/>
    </row>
    <row r="21638" spans="2:5" x14ac:dyDescent="0.35">
      <c r="B21638" s="42"/>
      <c r="C21638" s="2"/>
      <c r="E21638" s="2"/>
    </row>
    <row r="21639" spans="2:5" x14ac:dyDescent="0.35">
      <c r="B21639" s="42"/>
      <c r="C21639" s="2"/>
      <c r="E21639" s="2"/>
    </row>
    <row r="21640" spans="2:5" x14ac:dyDescent="0.35">
      <c r="B21640" s="42"/>
      <c r="C21640" s="2"/>
      <c r="E21640" s="2"/>
    </row>
    <row r="21641" spans="2:5" x14ac:dyDescent="0.35">
      <c r="B21641" s="42"/>
      <c r="C21641" s="2"/>
      <c r="E21641" s="2"/>
    </row>
    <row r="21642" spans="2:5" x14ac:dyDescent="0.35">
      <c r="B21642" s="42"/>
      <c r="C21642" s="2"/>
      <c r="E21642" s="2"/>
    </row>
    <row r="21643" spans="2:5" x14ac:dyDescent="0.35">
      <c r="B21643" s="42"/>
      <c r="C21643" s="2"/>
      <c r="E21643" s="2"/>
    </row>
    <row r="21644" spans="2:5" x14ac:dyDescent="0.35">
      <c r="B21644" s="42"/>
      <c r="C21644" s="2"/>
      <c r="E21644" s="2"/>
    </row>
    <row r="21645" spans="2:5" x14ac:dyDescent="0.35">
      <c r="B21645" s="42"/>
      <c r="C21645" s="2"/>
      <c r="E21645" s="2"/>
    </row>
    <row r="21646" spans="2:5" x14ac:dyDescent="0.35">
      <c r="B21646" s="42"/>
      <c r="C21646" s="2"/>
      <c r="E21646" s="2"/>
    </row>
    <row r="21647" spans="2:5" x14ac:dyDescent="0.35">
      <c r="B21647" s="42"/>
      <c r="C21647" s="2"/>
      <c r="E21647" s="2"/>
    </row>
    <row r="21648" spans="2:5" x14ac:dyDescent="0.35">
      <c r="B21648" s="42"/>
      <c r="C21648" s="2"/>
      <c r="E21648" s="2"/>
    </row>
    <row r="21649" spans="2:5" x14ac:dyDescent="0.35">
      <c r="B21649" s="42"/>
      <c r="C21649" s="2"/>
      <c r="E21649" s="2"/>
    </row>
    <row r="21650" spans="2:5" x14ac:dyDescent="0.35">
      <c r="B21650" s="42"/>
      <c r="C21650" s="2"/>
      <c r="E21650" s="2"/>
    </row>
    <row r="21651" spans="2:5" x14ac:dyDescent="0.35">
      <c r="B21651" s="42"/>
      <c r="C21651" s="2"/>
      <c r="E21651" s="2"/>
    </row>
    <row r="21652" spans="2:5" x14ac:dyDescent="0.35">
      <c r="B21652" s="42"/>
      <c r="C21652" s="2"/>
      <c r="E21652" s="2"/>
    </row>
    <row r="21653" spans="2:5" x14ac:dyDescent="0.35">
      <c r="B21653" s="42"/>
      <c r="C21653" s="2"/>
      <c r="E21653" s="2"/>
    </row>
    <row r="21654" spans="2:5" x14ac:dyDescent="0.35">
      <c r="B21654" s="42"/>
      <c r="C21654" s="2"/>
      <c r="E21654" s="2"/>
    </row>
    <row r="21655" spans="2:5" x14ac:dyDescent="0.35">
      <c r="B21655" s="42"/>
      <c r="C21655" s="2"/>
      <c r="E21655" s="2"/>
    </row>
    <row r="21656" spans="2:5" x14ac:dyDescent="0.35">
      <c r="B21656" s="42"/>
      <c r="C21656" s="2"/>
      <c r="E21656" s="2"/>
    </row>
    <row r="21657" spans="2:5" x14ac:dyDescent="0.35">
      <c r="B21657" s="42"/>
      <c r="C21657" s="2"/>
      <c r="E21657" s="2"/>
    </row>
    <row r="21658" spans="2:5" x14ac:dyDescent="0.35">
      <c r="B21658" s="42"/>
      <c r="C21658" s="2"/>
      <c r="E21658" s="2"/>
    </row>
    <row r="21659" spans="2:5" x14ac:dyDescent="0.35">
      <c r="B21659" s="42"/>
      <c r="C21659" s="2"/>
      <c r="E21659" s="2"/>
    </row>
    <row r="21660" spans="2:5" x14ac:dyDescent="0.35">
      <c r="B21660" s="42"/>
      <c r="C21660" s="2"/>
      <c r="E21660" s="2"/>
    </row>
    <row r="21661" spans="2:5" x14ac:dyDescent="0.35">
      <c r="B21661" s="42"/>
      <c r="C21661" s="2"/>
      <c r="E21661" s="2"/>
    </row>
    <row r="21662" spans="2:5" x14ac:dyDescent="0.35">
      <c r="B21662" s="42"/>
      <c r="C21662" s="2"/>
      <c r="E21662" s="2"/>
    </row>
    <row r="21663" spans="2:5" x14ac:dyDescent="0.35">
      <c r="B21663" s="42"/>
      <c r="C21663" s="2"/>
      <c r="E21663" s="2"/>
    </row>
    <row r="21664" spans="2:5" x14ac:dyDescent="0.35">
      <c r="B21664" s="42"/>
      <c r="C21664" s="2"/>
      <c r="E21664" s="2"/>
    </row>
    <row r="21665" spans="2:5" x14ac:dyDescent="0.35">
      <c r="B21665" s="42"/>
      <c r="C21665" s="2"/>
      <c r="E21665" s="2"/>
    </row>
    <row r="21666" spans="2:5" x14ac:dyDescent="0.35">
      <c r="B21666" s="42"/>
      <c r="C21666" s="2"/>
      <c r="E21666" s="2"/>
    </row>
    <row r="21667" spans="2:5" x14ac:dyDescent="0.35">
      <c r="B21667" s="42"/>
      <c r="C21667" s="2"/>
      <c r="E21667" s="2"/>
    </row>
    <row r="21668" spans="2:5" x14ac:dyDescent="0.35">
      <c r="B21668" s="42"/>
      <c r="C21668" s="2"/>
      <c r="E21668" s="2"/>
    </row>
    <row r="21669" spans="2:5" x14ac:dyDescent="0.35">
      <c r="B21669" s="42"/>
      <c r="C21669" s="2"/>
      <c r="E21669" s="2"/>
    </row>
    <row r="21670" spans="2:5" x14ac:dyDescent="0.35">
      <c r="B21670" s="42"/>
      <c r="C21670" s="2"/>
      <c r="E21670" s="2"/>
    </row>
    <row r="21671" spans="2:5" x14ac:dyDescent="0.35">
      <c r="B21671" s="42"/>
      <c r="C21671" s="2"/>
      <c r="E21671" s="2"/>
    </row>
    <row r="21672" spans="2:5" x14ac:dyDescent="0.35">
      <c r="B21672" s="42"/>
      <c r="C21672" s="2"/>
      <c r="E21672" s="2"/>
    </row>
    <row r="21673" spans="2:5" x14ac:dyDescent="0.35">
      <c r="B21673" s="42"/>
      <c r="C21673" s="2"/>
      <c r="E21673" s="2"/>
    </row>
    <row r="21674" spans="2:5" x14ac:dyDescent="0.35">
      <c r="B21674" s="42"/>
      <c r="C21674" s="2"/>
      <c r="E21674" s="2"/>
    </row>
    <row r="21675" spans="2:5" x14ac:dyDescent="0.35">
      <c r="B21675" s="42"/>
      <c r="C21675" s="2"/>
      <c r="E21675" s="2"/>
    </row>
    <row r="21676" spans="2:5" x14ac:dyDescent="0.35">
      <c r="B21676" s="42"/>
      <c r="C21676" s="2"/>
      <c r="E21676" s="2"/>
    </row>
    <row r="21677" spans="2:5" x14ac:dyDescent="0.35">
      <c r="B21677" s="42"/>
      <c r="C21677" s="2"/>
      <c r="E21677" s="2"/>
    </row>
    <row r="21678" spans="2:5" x14ac:dyDescent="0.35">
      <c r="B21678" s="42"/>
      <c r="C21678" s="2"/>
      <c r="E21678" s="2"/>
    </row>
    <row r="21679" spans="2:5" x14ac:dyDescent="0.35">
      <c r="B21679" s="42"/>
      <c r="C21679" s="2"/>
      <c r="E21679" s="2"/>
    </row>
    <row r="21680" spans="2:5" x14ac:dyDescent="0.35">
      <c r="B21680" s="42"/>
      <c r="C21680" s="2"/>
      <c r="E21680" s="2"/>
    </row>
    <row r="21681" spans="2:5" x14ac:dyDescent="0.35">
      <c r="B21681" s="42"/>
      <c r="C21681" s="2"/>
      <c r="E21681" s="2"/>
    </row>
    <row r="21682" spans="2:5" x14ac:dyDescent="0.35">
      <c r="B21682" s="42"/>
      <c r="C21682" s="2"/>
      <c r="E21682" s="2"/>
    </row>
    <row r="21683" spans="2:5" x14ac:dyDescent="0.35">
      <c r="B21683" s="42"/>
      <c r="C21683" s="2"/>
      <c r="E21683" s="2"/>
    </row>
    <row r="21684" spans="2:5" x14ac:dyDescent="0.35">
      <c r="B21684" s="42"/>
      <c r="C21684" s="2"/>
      <c r="E21684" s="2"/>
    </row>
    <row r="21685" spans="2:5" x14ac:dyDescent="0.35">
      <c r="B21685" s="42"/>
      <c r="C21685" s="2"/>
      <c r="E21685" s="2"/>
    </row>
    <row r="21686" spans="2:5" x14ac:dyDescent="0.35">
      <c r="B21686" s="42"/>
      <c r="C21686" s="2"/>
      <c r="E21686" s="2"/>
    </row>
    <row r="21687" spans="2:5" x14ac:dyDescent="0.35">
      <c r="B21687" s="42"/>
      <c r="C21687" s="2"/>
      <c r="E21687" s="2"/>
    </row>
    <row r="21688" spans="2:5" x14ac:dyDescent="0.35">
      <c r="B21688" s="42"/>
      <c r="C21688" s="2"/>
      <c r="E21688" s="2"/>
    </row>
    <row r="21689" spans="2:5" x14ac:dyDescent="0.35">
      <c r="B21689" s="42"/>
      <c r="C21689" s="2"/>
      <c r="E21689" s="2"/>
    </row>
    <row r="21690" spans="2:5" x14ac:dyDescent="0.35">
      <c r="B21690" s="42"/>
      <c r="C21690" s="2"/>
      <c r="E21690" s="2"/>
    </row>
    <row r="21691" spans="2:5" x14ac:dyDescent="0.35">
      <c r="B21691" s="42"/>
      <c r="C21691" s="2"/>
      <c r="E21691" s="2"/>
    </row>
    <row r="21692" spans="2:5" x14ac:dyDescent="0.35">
      <c r="B21692" s="42"/>
      <c r="C21692" s="2"/>
      <c r="E21692" s="2"/>
    </row>
    <row r="21693" spans="2:5" x14ac:dyDescent="0.35">
      <c r="B21693" s="42"/>
      <c r="C21693" s="2"/>
      <c r="E21693" s="2"/>
    </row>
    <row r="21694" spans="2:5" x14ac:dyDescent="0.35">
      <c r="B21694" s="42"/>
      <c r="C21694" s="2"/>
      <c r="E21694" s="2"/>
    </row>
    <row r="21695" spans="2:5" x14ac:dyDescent="0.35">
      <c r="B21695" s="42"/>
      <c r="C21695" s="2"/>
      <c r="E21695" s="2"/>
    </row>
    <row r="21696" spans="2:5" x14ac:dyDescent="0.35">
      <c r="B21696" s="42"/>
      <c r="C21696" s="2"/>
      <c r="E21696" s="2"/>
    </row>
    <row r="21697" spans="2:5" x14ac:dyDescent="0.35">
      <c r="B21697" s="42"/>
      <c r="C21697" s="2"/>
      <c r="E21697" s="2"/>
    </row>
    <row r="21698" spans="2:5" x14ac:dyDescent="0.35">
      <c r="B21698" s="42"/>
      <c r="C21698" s="2"/>
      <c r="E21698" s="2"/>
    </row>
    <row r="21699" spans="2:5" x14ac:dyDescent="0.35">
      <c r="B21699" s="42"/>
      <c r="C21699" s="2"/>
      <c r="E21699" s="2"/>
    </row>
    <row r="21700" spans="2:5" x14ac:dyDescent="0.35">
      <c r="B21700" s="42"/>
      <c r="C21700" s="2"/>
      <c r="E21700" s="2"/>
    </row>
    <row r="21701" spans="2:5" x14ac:dyDescent="0.35">
      <c r="B21701" s="42"/>
      <c r="C21701" s="2"/>
      <c r="E21701" s="2"/>
    </row>
    <row r="21702" spans="2:5" x14ac:dyDescent="0.35">
      <c r="B21702" s="42"/>
      <c r="C21702" s="2"/>
      <c r="E21702" s="2"/>
    </row>
    <row r="21703" spans="2:5" x14ac:dyDescent="0.35">
      <c r="B21703" s="42"/>
      <c r="C21703" s="2"/>
      <c r="E21703" s="2"/>
    </row>
    <row r="21704" spans="2:5" x14ac:dyDescent="0.35">
      <c r="B21704" s="42"/>
      <c r="C21704" s="2"/>
      <c r="E21704" s="2"/>
    </row>
    <row r="21705" spans="2:5" x14ac:dyDescent="0.35">
      <c r="B21705" s="42"/>
      <c r="C21705" s="2"/>
      <c r="E21705" s="2"/>
    </row>
    <row r="21706" spans="2:5" x14ac:dyDescent="0.35">
      <c r="B21706" s="42"/>
      <c r="C21706" s="2"/>
      <c r="E21706" s="2"/>
    </row>
    <row r="21707" spans="2:5" x14ac:dyDescent="0.35">
      <c r="B21707" s="42"/>
      <c r="C21707" s="2"/>
      <c r="E21707" s="2"/>
    </row>
    <row r="21708" spans="2:5" x14ac:dyDescent="0.35">
      <c r="B21708" s="42"/>
      <c r="C21708" s="2"/>
      <c r="E21708" s="2"/>
    </row>
    <row r="21709" spans="2:5" x14ac:dyDescent="0.35">
      <c r="B21709" s="42"/>
      <c r="C21709" s="2"/>
      <c r="E21709" s="2"/>
    </row>
    <row r="21710" spans="2:5" x14ac:dyDescent="0.35">
      <c r="B21710" s="42"/>
      <c r="C21710" s="2"/>
      <c r="E21710" s="2"/>
    </row>
    <row r="21711" spans="2:5" x14ac:dyDescent="0.35">
      <c r="B21711" s="42"/>
      <c r="C21711" s="2"/>
      <c r="E21711" s="2"/>
    </row>
    <row r="21712" spans="2:5" x14ac:dyDescent="0.35">
      <c r="B21712" s="42"/>
      <c r="C21712" s="2"/>
      <c r="E21712" s="2"/>
    </row>
    <row r="21713" spans="2:5" x14ac:dyDescent="0.35">
      <c r="B21713" s="42"/>
      <c r="C21713" s="2"/>
      <c r="E21713" s="2"/>
    </row>
    <row r="21714" spans="2:5" x14ac:dyDescent="0.35">
      <c r="B21714" s="42"/>
      <c r="C21714" s="2"/>
      <c r="E21714" s="2"/>
    </row>
    <row r="21715" spans="2:5" x14ac:dyDescent="0.35">
      <c r="B21715" s="42"/>
      <c r="C21715" s="2"/>
      <c r="E21715" s="2"/>
    </row>
    <row r="21716" spans="2:5" x14ac:dyDescent="0.35">
      <c r="B21716" s="42"/>
      <c r="C21716" s="2"/>
      <c r="E21716" s="2"/>
    </row>
    <row r="21717" spans="2:5" x14ac:dyDescent="0.35">
      <c r="B21717" s="42"/>
      <c r="C21717" s="2"/>
      <c r="E21717" s="2"/>
    </row>
    <row r="21718" spans="2:5" x14ac:dyDescent="0.35">
      <c r="B21718" s="42"/>
      <c r="C21718" s="2"/>
      <c r="E21718" s="2"/>
    </row>
    <row r="21719" spans="2:5" x14ac:dyDescent="0.35">
      <c r="B21719" s="42"/>
      <c r="C21719" s="2"/>
      <c r="E21719" s="2"/>
    </row>
    <row r="21720" spans="2:5" x14ac:dyDescent="0.35">
      <c r="B21720" s="42"/>
      <c r="C21720" s="2"/>
      <c r="E21720" s="2"/>
    </row>
    <row r="21721" spans="2:5" x14ac:dyDescent="0.35">
      <c r="B21721" s="42"/>
      <c r="C21721" s="2"/>
      <c r="E21721" s="2"/>
    </row>
    <row r="21722" spans="2:5" x14ac:dyDescent="0.35">
      <c r="B21722" s="42"/>
      <c r="C21722" s="2"/>
      <c r="E21722" s="2"/>
    </row>
    <row r="21723" spans="2:5" x14ac:dyDescent="0.35">
      <c r="B21723" s="42"/>
      <c r="C21723" s="2"/>
      <c r="E21723" s="2"/>
    </row>
    <row r="21724" spans="2:5" x14ac:dyDescent="0.35">
      <c r="B21724" s="42"/>
      <c r="C21724" s="2"/>
      <c r="E21724" s="2"/>
    </row>
    <row r="21725" spans="2:5" x14ac:dyDescent="0.35">
      <c r="B21725" s="42"/>
      <c r="C21725" s="2"/>
      <c r="E21725" s="2"/>
    </row>
    <row r="21726" spans="2:5" x14ac:dyDescent="0.35">
      <c r="B21726" s="42"/>
      <c r="C21726" s="2"/>
      <c r="E21726" s="2"/>
    </row>
    <row r="21727" spans="2:5" x14ac:dyDescent="0.35">
      <c r="B21727" s="42"/>
      <c r="C21727" s="2"/>
      <c r="E21727" s="2"/>
    </row>
    <row r="21728" spans="2:5" x14ac:dyDescent="0.35">
      <c r="B21728" s="42"/>
      <c r="C21728" s="2"/>
      <c r="E21728" s="2"/>
    </row>
    <row r="21729" spans="2:5" x14ac:dyDescent="0.35">
      <c r="B21729" s="42"/>
      <c r="C21729" s="2"/>
      <c r="E21729" s="2"/>
    </row>
    <row r="21730" spans="2:5" x14ac:dyDescent="0.35">
      <c r="B21730" s="42"/>
      <c r="C21730" s="2"/>
      <c r="E21730" s="2"/>
    </row>
    <row r="21731" spans="2:5" x14ac:dyDescent="0.35">
      <c r="B21731" s="42"/>
      <c r="C21731" s="2"/>
      <c r="E21731" s="2"/>
    </row>
    <row r="21732" spans="2:5" x14ac:dyDescent="0.35">
      <c r="B21732" s="42"/>
      <c r="C21732" s="2"/>
      <c r="E21732" s="2"/>
    </row>
    <row r="21733" spans="2:5" x14ac:dyDescent="0.35">
      <c r="B21733" s="42"/>
      <c r="C21733" s="2"/>
      <c r="E21733" s="2"/>
    </row>
    <row r="21734" spans="2:5" x14ac:dyDescent="0.35">
      <c r="B21734" s="42"/>
      <c r="C21734" s="2"/>
      <c r="E21734" s="2"/>
    </row>
    <row r="21735" spans="2:5" x14ac:dyDescent="0.35">
      <c r="B21735" s="42"/>
      <c r="C21735" s="2"/>
      <c r="E21735" s="2"/>
    </row>
    <row r="21736" spans="2:5" x14ac:dyDescent="0.35">
      <c r="B21736" s="42"/>
      <c r="C21736" s="2"/>
      <c r="E21736" s="2"/>
    </row>
    <row r="21737" spans="2:5" x14ac:dyDescent="0.35">
      <c r="B21737" s="42"/>
      <c r="C21737" s="2"/>
      <c r="E21737" s="2"/>
    </row>
    <row r="21738" spans="2:5" x14ac:dyDescent="0.35">
      <c r="B21738" s="42"/>
      <c r="C21738" s="2"/>
      <c r="E21738" s="2"/>
    </row>
    <row r="21739" spans="2:5" x14ac:dyDescent="0.35">
      <c r="B21739" s="42"/>
      <c r="C21739" s="2"/>
      <c r="E21739" s="2"/>
    </row>
    <row r="21740" spans="2:5" x14ac:dyDescent="0.35">
      <c r="B21740" s="42"/>
      <c r="C21740" s="2"/>
      <c r="E21740" s="2"/>
    </row>
    <row r="21741" spans="2:5" x14ac:dyDescent="0.35">
      <c r="B21741" s="42"/>
      <c r="C21741" s="2"/>
      <c r="E21741" s="2"/>
    </row>
    <row r="21742" spans="2:5" x14ac:dyDescent="0.35">
      <c r="B21742" s="42"/>
      <c r="C21742" s="2"/>
      <c r="E21742" s="2"/>
    </row>
    <row r="21743" spans="2:5" x14ac:dyDescent="0.35">
      <c r="B21743" s="42"/>
      <c r="C21743" s="2"/>
      <c r="E21743" s="2"/>
    </row>
    <row r="21744" spans="2:5" x14ac:dyDescent="0.35">
      <c r="B21744" s="42"/>
      <c r="C21744" s="2"/>
      <c r="E21744" s="2"/>
    </row>
    <row r="21745" spans="2:5" x14ac:dyDescent="0.35">
      <c r="B21745" s="42"/>
      <c r="C21745" s="2"/>
      <c r="E21745" s="2"/>
    </row>
    <row r="21746" spans="2:5" x14ac:dyDescent="0.35">
      <c r="B21746" s="42"/>
      <c r="C21746" s="2"/>
      <c r="E21746" s="2"/>
    </row>
    <row r="21747" spans="2:5" x14ac:dyDescent="0.35">
      <c r="B21747" s="42"/>
      <c r="C21747" s="2"/>
      <c r="E21747" s="2"/>
    </row>
    <row r="21748" spans="2:5" x14ac:dyDescent="0.35">
      <c r="B21748" s="42"/>
      <c r="C21748" s="2"/>
      <c r="E21748" s="2"/>
    </row>
    <row r="21749" spans="2:5" x14ac:dyDescent="0.35">
      <c r="B21749" s="42"/>
      <c r="C21749" s="2"/>
      <c r="E21749" s="2"/>
    </row>
    <row r="21750" spans="2:5" x14ac:dyDescent="0.35">
      <c r="B21750" s="42"/>
      <c r="C21750" s="2"/>
      <c r="E21750" s="2"/>
    </row>
    <row r="21751" spans="2:5" x14ac:dyDescent="0.35">
      <c r="B21751" s="42"/>
      <c r="C21751" s="2"/>
      <c r="E21751" s="2"/>
    </row>
    <row r="21752" spans="2:5" x14ac:dyDescent="0.35">
      <c r="B21752" s="42"/>
      <c r="C21752" s="2"/>
      <c r="E21752" s="2"/>
    </row>
    <row r="21753" spans="2:5" x14ac:dyDescent="0.35">
      <c r="B21753" s="42"/>
      <c r="C21753" s="2"/>
      <c r="E21753" s="2"/>
    </row>
    <row r="21754" spans="2:5" x14ac:dyDescent="0.35">
      <c r="B21754" s="42"/>
      <c r="C21754" s="2"/>
      <c r="E21754" s="2"/>
    </row>
    <row r="21755" spans="2:5" x14ac:dyDescent="0.35">
      <c r="B21755" s="42"/>
      <c r="C21755" s="2"/>
      <c r="E21755" s="2"/>
    </row>
    <row r="21756" spans="2:5" x14ac:dyDescent="0.35">
      <c r="B21756" s="42"/>
      <c r="C21756" s="2"/>
      <c r="E21756" s="2"/>
    </row>
    <row r="21757" spans="2:5" x14ac:dyDescent="0.35">
      <c r="B21757" s="42"/>
      <c r="C21757" s="2"/>
      <c r="E21757" s="2"/>
    </row>
    <row r="21758" spans="2:5" x14ac:dyDescent="0.35">
      <c r="B21758" s="42"/>
      <c r="C21758" s="2"/>
      <c r="E21758" s="2"/>
    </row>
    <row r="21759" spans="2:5" x14ac:dyDescent="0.35">
      <c r="B21759" s="42"/>
      <c r="C21759" s="2"/>
      <c r="E21759" s="2"/>
    </row>
    <row r="21760" spans="2:5" x14ac:dyDescent="0.35">
      <c r="B21760" s="42"/>
      <c r="C21760" s="2"/>
      <c r="E21760" s="2"/>
    </row>
    <row r="21761" spans="2:5" x14ac:dyDescent="0.35">
      <c r="B21761" s="42"/>
      <c r="C21761" s="2"/>
      <c r="E21761" s="2"/>
    </row>
    <row r="21762" spans="2:5" x14ac:dyDescent="0.35">
      <c r="B21762" s="42"/>
      <c r="C21762" s="2"/>
      <c r="E21762" s="2"/>
    </row>
    <row r="21763" spans="2:5" x14ac:dyDescent="0.35">
      <c r="B21763" s="42"/>
      <c r="C21763" s="2"/>
      <c r="E21763" s="2"/>
    </row>
    <row r="21764" spans="2:5" x14ac:dyDescent="0.35">
      <c r="B21764" s="42"/>
      <c r="C21764" s="2"/>
      <c r="E21764" s="2"/>
    </row>
    <row r="21765" spans="2:5" x14ac:dyDescent="0.35">
      <c r="B21765" s="42"/>
      <c r="C21765" s="2"/>
      <c r="E21765" s="2"/>
    </row>
    <row r="21766" spans="2:5" x14ac:dyDescent="0.35">
      <c r="B21766" s="42"/>
      <c r="C21766" s="2"/>
      <c r="E21766" s="2"/>
    </row>
    <row r="21767" spans="2:5" x14ac:dyDescent="0.35">
      <c r="B21767" s="42"/>
      <c r="C21767" s="2"/>
      <c r="E21767" s="2"/>
    </row>
    <row r="21768" spans="2:5" x14ac:dyDescent="0.35">
      <c r="B21768" s="42"/>
      <c r="C21768" s="2"/>
      <c r="E21768" s="2"/>
    </row>
    <row r="21769" spans="2:5" x14ac:dyDescent="0.35">
      <c r="B21769" s="42"/>
      <c r="C21769" s="2"/>
      <c r="E21769" s="2"/>
    </row>
    <row r="21770" spans="2:5" x14ac:dyDescent="0.35">
      <c r="B21770" s="42"/>
      <c r="C21770" s="2"/>
      <c r="E21770" s="2"/>
    </row>
    <row r="21771" spans="2:5" x14ac:dyDescent="0.35">
      <c r="B21771" s="42"/>
      <c r="C21771" s="2"/>
      <c r="E21771" s="2"/>
    </row>
    <row r="21772" spans="2:5" x14ac:dyDescent="0.35">
      <c r="B21772" s="42"/>
      <c r="C21772" s="2"/>
      <c r="E21772" s="2"/>
    </row>
    <row r="21773" spans="2:5" x14ac:dyDescent="0.35">
      <c r="B21773" s="42"/>
      <c r="C21773" s="2"/>
      <c r="E21773" s="2"/>
    </row>
    <row r="21774" spans="2:5" x14ac:dyDescent="0.35">
      <c r="B21774" s="42"/>
      <c r="C21774" s="2"/>
      <c r="E21774" s="2"/>
    </row>
    <row r="21775" spans="2:5" x14ac:dyDescent="0.35">
      <c r="B21775" s="42"/>
      <c r="C21775" s="2"/>
      <c r="E21775" s="2"/>
    </row>
    <row r="21776" spans="2:5" x14ac:dyDescent="0.35">
      <c r="B21776" s="42"/>
      <c r="C21776" s="2"/>
      <c r="E21776" s="2"/>
    </row>
    <row r="21777" spans="2:5" x14ac:dyDescent="0.35">
      <c r="B21777" s="42"/>
      <c r="C21777" s="2"/>
      <c r="E21777" s="2"/>
    </row>
    <row r="21778" spans="2:5" x14ac:dyDescent="0.35">
      <c r="B21778" s="42"/>
      <c r="C21778" s="2"/>
      <c r="E21778" s="2"/>
    </row>
    <row r="21779" spans="2:5" x14ac:dyDescent="0.35">
      <c r="B21779" s="42"/>
      <c r="C21779" s="2"/>
      <c r="E21779" s="2"/>
    </row>
    <row r="21780" spans="2:5" x14ac:dyDescent="0.35">
      <c r="B21780" s="42"/>
      <c r="C21780" s="2"/>
      <c r="E21780" s="2"/>
    </row>
    <row r="21781" spans="2:5" x14ac:dyDescent="0.35">
      <c r="B21781" s="42"/>
      <c r="C21781" s="2"/>
      <c r="E21781" s="2"/>
    </row>
    <row r="21782" spans="2:5" x14ac:dyDescent="0.35">
      <c r="B21782" s="42"/>
      <c r="C21782" s="2"/>
      <c r="E21782" s="2"/>
    </row>
    <row r="21783" spans="2:5" x14ac:dyDescent="0.35">
      <c r="B21783" s="42"/>
      <c r="C21783" s="2"/>
      <c r="E21783" s="2"/>
    </row>
    <row r="21784" spans="2:5" x14ac:dyDescent="0.35">
      <c r="B21784" s="42"/>
      <c r="C21784" s="2"/>
      <c r="E21784" s="2"/>
    </row>
    <row r="21785" spans="2:5" x14ac:dyDescent="0.35">
      <c r="B21785" s="42"/>
      <c r="C21785" s="2"/>
      <c r="E21785" s="2"/>
    </row>
    <row r="21786" spans="2:5" x14ac:dyDescent="0.35">
      <c r="B21786" s="42"/>
      <c r="C21786" s="2"/>
      <c r="E21786" s="2"/>
    </row>
    <row r="21787" spans="2:5" x14ac:dyDescent="0.35">
      <c r="B21787" s="42"/>
      <c r="C21787" s="2"/>
      <c r="E21787" s="2"/>
    </row>
    <row r="21788" spans="2:5" x14ac:dyDescent="0.35">
      <c r="B21788" s="42"/>
      <c r="C21788" s="2"/>
      <c r="E21788" s="2"/>
    </row>
    <row r="21789" spans="2:5" x14ac:dyDescent="0.35">
      <c r="B21789" s="42"/>
      <c r="C21789" s="2"/>
      <c r="E21789" s="2"/>
    </row>
    <row r="21790" spans="2:5" x14ac:dyDescent="0.35">
      <c r="B21790" s="42"/>
      <c r="C21790" s="2"/>
      <c r="E21790" s="2"/>
    </row>
    <row r="21791" spans="2:5" x14ac:dyDescent="0.35">
      <c r="B21791" s="42"/>
      <c r="C21791" s="2"/>
      <c r="E21791" s="2"/>
    </row>
    <row r="21792" spans="2:5" x14ac:dyDescent="0.35">
      <c r="B21792" s="42"/>
      <c r="C21792" s="2"/>
      <c r="E21792" s="2"/>
    </row>
    <row r="21793" spans="2:5" x14ac:dyDescent="0.35">
      <c r="B21793" s="42"/>
      <c r="C21793" s="2"/>
      <c r="E21793" s="2"/>
    </row>
    <row r="21794" spans="2:5" x14ac:dyDescent="0.35">
      <c r="B21794" s="42"/>
      <c r="C21794" s="2"/>
      <c r="E21794" s="2"/>
    </row>
    <row r="21795" spans="2:5" x14ac:dyDescent="0.35">
      <c r="B21795" s="42"/>
      <c r="C21795" s="2"/>
      <c r="E21795" s="2"/>
    </row>
    <row r="21796" spans="2:5" x14ac:dyDescent="0.35">
      <c r="B21796" s="42"/>
      <c r="C21796" s="2"/>
      <c r="E21796" s="2"/>
    </row>
    <row r="21797" spans="2:5" x14ac:dyDescent="0.35">
      <c r="B21797" s="42"/>
      <c r="C21797" s="2"/>
      <c r="E21797" s="2"/>
    </row>
    <row r="21798" spans="2:5" x14ac:dyDescent="0.35">
      <c r="B21798" s="42"/>
      <c r="C21798" s="2"/>
      <c r="E21798" s="2"/>
    </row>
    <row r="21799" spans="2:5" x14ac:dyDescent="0.35">
      <c r="B21799" s="42"/>
      <c r="C21799" s="2"/>
      <c r="E21799" s="2"/>
    </row>
    <row r="21800" spans="2:5" x14ac:dyDescent="0.35">
      <c r="B21800" s="42"/>
      <c r="C21800" s="2"/>
      <c r="E21800" s="2"/>
    </row>
    <row r="21801" spans="2:5" x14ac:dyDescent="0.35">
      <c r="B21801" s="42"/>
      <c r="C21801" s="2"/>
      <c r="E21801" s="2"/>
    </row>
    <row r="21802" spans="2:5" x14ac:dyDescent="0.35">
      <c r="B21802" s="42"/>
      <c r="C21802" s="2"/>
      <c r="E21802" s="2"/>
    </row>
    <row r="21803" spans="2:5" x14ac:dyDescent="0.35">
      <c r="B21803" s="42"/>
      <c r="C21803" s="2"/>
      <c r="E21803" s="2"/>
    </row>
    <row r="21804" spans="2:5" x14ac:dyDescent="0.35">
      <c r="B21804" s="42"/>
      <c r="C21804" s="2"/>
      <c r="E21804" s="2"/>
    </row>
    <row r="21805" spans="2:5" x14ac:dyDescent="0.35">
      <c r="B21805" s="42"/>
      <c r="C21805" s="2"/>
      <c r="E21805" s="2"/>
    </row>
    <row r="21806" spans="2:5" x14ac:dyDescent="0.35">
      <c r="B21806" s="42"/>
      <c r="C21806" s="2"/>
      <c r="E21806" s="2"/>
    </row>
    <row r="21807" spans="2:5" x14ac:dyDescent="0.35">
      <c r="B21807" s="42"/>
      <c r="C21807" s="2"/>
      <c r="E21807" s="2"/>
    </row>
    <row r="21808" spans="2:5" x14ac:dyDescent="0.35">
      <c r="B21808" s="42"/>
      <c r="C21808" s="2"/>
      <c r="E21808" s="2"/>
    </row>
    <row r="21809" spans="2:5" x14ac:dyDescent="0.35">
      <c r="B21809" s="42"/>
      <c r="C21809" s="2"/>
      <c r="E21809" s="2"/>
    </row>
    <row r="21810" spans="2:5" x14ac:dyDescent="0.35">
      <c r="B21810" s="42"/>
      <c r="C21810" s="2"/>
      <c r="E21810" s="2"/>
    </row>
    <row r="21811" spans="2:5" x14ac:dyDescent="0.35">
      <c r="B21811" s="42"/>
      <c r="C21811" s="2"/>
      <c r="E21811" s="2"/>
    </row>
    <row r="21812" spans="2:5" x14ac:dyDescent="0.35">
      <c r="B21812" s="42"/>
      <c r="C21812" s="2"/>
      <c r="E21812" s="2"/>
    </row>
    <row r="21813" spans="2:5" x14ac:dyDescent="0.35">
      <c r="B21813" s="42"/>
      <c r="C21813" s="2"/>
      <c r="E21813" s="2"/>
    </row>
    <row r="21814" spans="2:5" x14ac:dyDescent="0.35">
      <c r="B21814" s="42"/>
      <c r="C21814" s="2"/>
      <c r="E21814" s="2"/>
    </row>
    <row r="21815" spans="2:5" x14ac:dyDescent="0.35">
      <c r="B21815" s="42"/>
      <c r="C21815" s="2"/>
      <c r="E21815" s="2"/>
    </row>
    <row r="21816" spans="2:5" x14ac:dyDescent="0.35">
      <c r="B21816" s="42"/>
      <c r="C21816" s="2"/>
      <c r="E21816" s="2"/>
    </row>
    <row r="21817" spans="2:5" x14ac:dyDescent="0.35">
      <c r="B21817" s="42"/>
      <c r="C21817" s="2"/>
      <c r="E21817" s="2"/>
    </row>
    <row r="21818" spans="2:5" x14ac:dyDescent="0.35">
      <c r="B21818" s="42"/>
      <c r="C21818" s="2"/>
      <c r="E21818" s="2"/>
    </row>
    <row r="21819" spans="2:5" x14ac:dyDescent="0.35">
      <c r="B21819" s="42"/>
      <c r="C21819" s="2"/>
      <c r="E21819" s="2"/>
    </row>
    <row r="21820" spans="2:5" x14ac:dyDescent="0.35">
      <c r="B21820" s="42"/>
      <c r="C21820" s="2"/>
      <c r="E21820" s="2"/>
    </row>
    <row r="21821" spans="2:5" x14ac:dyDescent="0.35">
      <c r="B21821" s="42"/>
      <c r="C21821" s="2"/>
      <c r="E21821" s="2"/>
    </row>
    <row r="21822" spans="2:5" x14ac:dyDescent="0.35">
      <c r="B21822" s="42"/>
      <c r="C21822" s="2"/>
      <c r="E21822" s="2"/>
    </row>
    <row r="21823" spans="2:5" x14ac:dyDescent="0.35">
      <c r="B21823" s="42"/>
      <c r="C21823" s="2"/>
      <c r="E21823" s="2"/>
    </row>
    <row r="21824" spans="2:5" x14ac:dyDescent="0.35">
      <c r="B21824" s="42"/>
      <c r="C21824" s="2"/>
      <c r="E21824" s="2"/>
    </row>
    <row r="21825" spans="2:5" x14ac:dyDescent="0.35">
      <c r="B21825" s="42"/>
      <c r="C21825" s="2"/>
      <c r="E21825" s="2"/>
    </row>
    <row r="21826" spans="2:5" x14ac:dyDescent="0.35">
      <c r="B21826" s="42"/>
      <c r="C21826" s="2"/>
      <c r="E21826" s="2"/>
    </row>
    <row r="21827" spans="2:5" x14ac:dyDescent="0.35">
      <c r="B21827" s="42"/>
      <c r="C21827" s="2"/>
      <c r="E21827" s="2"/>
    </row>
    <row r="21828" spans="2:5" x14ac:dyDescent="0.35">
      <c r="B21828" s="42"/>
      <c r="C21828" s="2"/>
      <c r="E21828" s="2"/>
    </row>
    <row r="21829" spans="2:5" x14ac:dyDescent="0.35">
      <c r="B21829" s="42"/>
      <c r="C21829" s="2"/>
      <c r="E21829" s="2"/>
    </row>
    <row r="21830" spans="2:5" x14ac:dyDescent="0.35">
      <c r="B21830" s="42"/>
      <c r="C21830" s="2"/>
      <c r="E21830" s="2"/>
    </row>
    <row r="21831" spans="2:5" x14ac:dyDescent="0.35">
      <c r="B21831" s="42"/>
      <c r="C21831" s="2"/>
      <c r="E21831" s="2"/>
    </row>
    <row r="21832" spans="2:5" x14ac:dyDescent="0.35">
      <c r="B21832" s="42"/>
      <c r="C21832" s="2"/>
      <c r="E21832" s="2"/>
    </row>
    <row r="21833" spans="2:5" x14ac:dyDescent="0.35">
      <c r="B21833" s="42"/>
      <c r="C21833" s="2"/>
      <c r="E21833" s="2"/>
    </row>
    <row r="21834" spans="2:5" x14ac:dyDescent="0.35">
      <c r="B21834" s="42"/>
      <c r="C21834" s="2"/>
      <c r="E21834" s="2"/>
    </row>
    <row r="21835" spans="2:5" x14ac:dyDescent="0.35">
      <c r="B21835" s="42"/>
      <c r="C21835" s="2"/>
      <c r="E21835" s="2"/>
    </row>
    <row r="21836" spans="2:5" x14ac:dyDescent="0.35">
      <c r="B21836" s="42"/>
      <c r="C21836" s="2"/>
      <c r="E21836" s="2"/>
    </row>
    <row r="21837" spans="2:5" x14ac:dyDescent="0.35">
      <c r="B21837" s="42"/>
      <c r="C21837" s="2"/>
      <c r="E21837" s="2"/>
    </row>
    <row r="21838" spans="2:5" x14ac:dyDescent="0.35">
      <c r="B21838" s="42"/>
      <c r="C21838" s="2"/>
      <c r="E21838" s="2"/>
    </row>
    <row r="21839" spans="2:5" x14ac:dyDescent="0.35">
      <c r="B21839" s="42"/>
      <c r="C21839" s="2"/>
      <c r="E21839" s="2"/>
    </row>
    <row r="21840" spans="2:5" x14ac:dyDescent="0.35">
      <c r="B21840" s="42"/>
      <c r="C21840" s="2"/>
      <c r="E21840" s="2"/>
    </row>
    <row r="21841" spans="2:5" x14ac:dyDescent="0.35">
      <c r="B21841" s="42"/>
      <c r="C21841" s="2"/>
      <c r="E21841" s="2"/>
    </row>
    <row r="21842" spans="2:5" x14ac:dyDescent="0.35">
      <c r="B21842" s="42"/>
      <c r="C21842" s="2"/>
      <c r="E21842" s="2"/>
    </row>
    <row r="21843" spans="2:5" x14ac:dyDescent="0.35">
      <c r="B21843" s="42"/>
      <c r="C21843" s="2"/>
      <c r="E21843" s="2"/>
    </row>
    <row r="21844" spans="2:5" x14ac:dyDescent="0.35">
      <c r="B21844" s="42"/>
      <c r="C21844" s="2"/>
      <c r="E21844" s="2"/>
    </row>
    <row r="21845" spans="2:5" x14ac:dyDescent="0.35">
      <c r="B21845" s="42"/>
      <c r="C21845" s="2"/>
      <c r="E21845" s="2"/>
    </row>
    <row r="21846" spans="2:5" x14ac:dyDescent="0.35">
      <c r="B21846" s="42"/>
      <c r="C21846" s="2"/>
      <c r="E21846" s="2"/>
    </row>
    <row r="21847" spans="2:5" x14ac:dyDescent="0.35">
      <c r="B21847" s="42"/>
      <c r="C21847" s="2"/>
      <c r="E21847" s="2"/>
    </row>
    <row r="21848" spans="2:5" x14ac:dyDescent="0.35">
      <c r="B21848" s="42"/>
      <c r="C21848" s="2"/>
      <c r="E21848" s="2"/>
    </row>
    <row r="21849" spans="2:5" x14ac:dyDescent="0.35">
      <c r="B21849" s="42"/>
      <c r="C21849" s="2"/>
      <c r="E21849" s="2"/>
    </row>
    <row r="21850" spans="2:5" x14ac:dyDescent="0.35">
      <c r="B21850" s="42"/>
      <c r="C21850" s="2"/>
      <c r="E21850" s="2"/>
    </row>
    <row r="21851" spans="2:5" x14ac:dyDescent="0.35">
      <c r="B21851" s="42"/>
      <c r="C21851" s="2"/>
      <c r="E21851" s="2"/>
    </row>
    <row r="21852" spans="2:5" x14ac:dyDescent="0.35">
      <c r="B21852" s="42"/>
      <c r="C21852" s="2"/>
      <c r="E21852" s="2"/>
    </row>
    <row r="21853" spans="2:5" x14ac:dyDescent="0.35">
      <c r="B21853" s="42"/>
      <c r="C21853" s="2"/>
      <c r="E21853" s="2"/>
    </row>
    <row r="21854" spans="2:5" x14ac:dyDescent="0.35">
      <c r="B21854" s="42"/>
      <c r="C21854" s="2"/>
      <c r="E21854" s="2"/>
    </row>
    <row r="21855" spans="2:5" x14ac:dyDescent="0.35">
      <c r="B21855" s="42"/>
      <c r="C21855" s="2"/>
      <c r="E21855" s="2"/>
    </row>
    <row r="21856" spans="2:5" x14ac:dyDescent="0.35">
      <c r="B21856" s="42"/>
      <c r="C21856" s="2"/>
      <c r="E21856" s="2"/>
    </row>
    <row r="21857" spans="2:5" x14ac:dyDescent="0.35">
      <c r="B21857" s="42"/>
      <c r="C21857" s="2"/>
      <c r="E21857" s="2"/>
    </row>
    <row r="21858" spans="2:5" x14ac:dyDescent="0.35">
      <c r="B21858" s="42"/>
      <c r="C21858" s="2"/>
      <c r="E21858" s="2"/>
    </row>
    <row r="21859" spans="2:5" x14ac:dyDescent="0.35">
      <c r="B21859" s="42"/>
      <c r="C21859" s="2"/>
      <c r="E21859" s="2"/>
    </row>
    <row r="21860" spans="2:5" x14ac:dyDescent="0.35">
      <c r="B21860" s="42"/>
      <c r="C21860" s="2"/>
      <c r="E21860" s="2"/>
    </row>
    <row r="21861" spans="2:5" x14ac:dyDescent="0.35">
      <c r="B21861" s="42"/>
      <c r="C21861" s="2"/>
      <c r="E21861" s="2"/>
    </row>
    <row r="21862" spans="2:5" x14ac:dyDescent="0.35">
      <c r="B21862" s="42"/>
      <c r="C21862" s="2"/>
      <c r="E21862" s="2"/>
    </row>
    <row r="21863" spans="2:5" x14ac:dyDescent="0.35">
      <c r="B21863" s="42"/>
      <c r="C21863" s="2"/>
      <c r="E21863" s="2"/>
    </row>
    <row r="21864" spans="2:5" x14ac:dyDescent="0.35">
      <c r="B21864" s="42"/>
      <c r="C21864" s="2"/>
      <c r="E21864" s="2"/>
    </row>
    <row r="21865" spans="2:5" x14ac:dyDescent="0.35">
      <c r="B21865" s="42"/>
      <c r="C21865" s="2"/>
      <c r="E21865" s="2"/>
    </row>
    <row r="21866" spans="2:5" x14ac:dyDescent="0.35">
      <c r="B21866" s="42"/>
      <c r="C21866" s="2"/>
      <c r="E21866" s="2"/>
    </row>
    <row r="21867" spans="2:5" x14ac:dyDescent="0.35">
      <c r="B21867" s="42"/>
      <c r="C21867" s="2"/>
      <c r="E21867" s="2"/>
    </row>
    <row r="21868" spans="2:5" x14ac:dyDescent="0.35">
      <c r="B21868" s="42"/>
      <c r="C21868" s="2"/>
      <c r="E21868" s="2"/>
    </row>
    <row r="21869" spans="2:5" x14ac:dyDescent="0.35">
      <c r="B21869" s="42"/>
      <c r="C21869" s="2"/>
      <c r="E21869" s="2"/>
    </row>
    <row r="21870" spans="2:5" x14ac:dyDescent="0.35">
      <c r="B21870" s="42"/>
      <c r="C21870" s="2"/>
      <c r="E21870" s="2"/>
    </row>
    <row r="21871" spans="2:5" x14ac:dyDescent="0.35">
      <c r="B21871" s="42"/>
      <c r="C21871" s="2"/>
      <c r="E21871" s="2"/>
    </row>
    <row r="21872" spans="2:5" x14ac:dyDescent="0.35">
      <c r="B21872" s="42"/>
      <c r="C21872" s="2"/>
      <c r="E21872" s="2"/>
    </row>
    <row r="21873" spans="2:5" x14ac:dyDescent="0.35">
      <c r="B21873" s="42"/>
      <c r="C21873" s="2"/>
      <c r="E21873" s="2"/>
    </row>
    <row r="21874" spans="2:5" x14ac:dyDescent="0.35">
      <c r="B21874" s="42"/>
      <c r="C21874" s="2"/>
      <c r="E21874" s="2"/>
    </row>
    <row r="21875" spans="2:5" x14ac:dyDescent="0.35">
      <c r="B21875" s="42"/>
      <c r="C21875" s="2"/>
      <c r="E21875" s="2"/>
    </row>
    <row r="21876" spans="2:5" x14ac:dyDescent="0.35">
      <c r="B21876" s="42"/>
      <c r="C21876" s="2"/>
      <c r="E21876" s="2"/>
    </row>
    <row r="21877" spans="2:5" x14ac:dyDescent="0.35">
      <c r="B21877" s="42"/>
      <c r="C21877" s="2"/>
      <c r="E21877" s="2"/>
    </row>
    <row r="21878" spans="2:5" x14ac:dyDescent="0.35">
      <c r="B21878" s="42"/>
      <c r="C21878" s="2"/>
      <c r="E21878" s="2"/>
    </row>
    <row r="21879" spans="2:5" x14ac:dyDescent="0.35">
      <c r="B21879" s="42"/>
      <c r="C21879" s="2"/>
      <c r="E21879" s="2"/>
    </row>
    <row r="21880" spans="2:5" x14ac:dyDescent="0.35">
      <c r="B21880" s="42"/>
      <c r="C21880" s="2"/>
      <c r="E21880" s="2"/>
    </row>
    <row r="21881" spans="2:5" x14ac:dyDescent="0.35">
      <c r="B21881" s="42"/>
      <c r="C21881" s="2"/>
      <c r="E21881" s="2"/>
    </row>
    <row r="21882" spans="2:5" x14ac:dyDescent="0.35">
      <c r="B21882" s="42"/>
      <c r="C21882" s="2"/>
      <c r="E21882" s="2"/>
    </row>
    <row r="21883" spans="2:5" x14ac:dyDescent="0.35">
      <c r="B21883" s="42"/>
      <c r="C21883" s="2"/>
      <c r="E21883" s="2"/>
    </row>
    <row r="21884" spans="2:5" x14ac:dyDescent="0.35">
      <c r="B21884" s="42"/>
      <c r="C21884" s="2"/>
      <c r="E21884" s="2"/>
    </row>
    <row r="21885" spans="2:5" x14ac:dyDescent="0.35">
      <c r="B21885" s="42"/>
      <c r="C21885" s="2"/>
      <c r="E21885" s="2"/>
    </row>
    <row r="21886" spans="2:5" x14ac:dyDescent="0.35">
      <c r="B21886" s="42"/>
      <c r="C21886" s="2"/>
      <c r="E21886" s="2"/>
    </row>
    <row r="21887" spans="2:5" x14ac:dyDescent="0.35">
      <c r="B21887" s="42"/>
      <c r="C21887" s="2"/>
      <c r="E21887" s="2"/>
    </row>
    <row r="21888" spans="2:5" x14ac:dyDescent="0.35">
      <c r="B21888" s="42"/>
      <c r="C21888" s="2"/>
      <c r="E21888" s="2"/>
    </row>
    <row r="21889" spans="2:5" x14ac:dyDescent="0.35">
      <c r="B21889" s="42"/>
      <c r="C21889" s="2"/>
      <c r="E21889" s="2"/>
    </row>
    <row r="21890" spans="2:5" x14ac:dyDescent="0.35">
      <c r="B21890" s="42"/>
      <c r="C21890" s="2"/>
      <c r="E21890" s="2"/>
    </row>
    <row r="21891" spans="2:5" x14ac:dyDescent="0.35">
      <c r="B21891" s="42"/>
      <c r="C21891" s="2"/>
      <c r="E21891" s="2"/>
    </row>
    <row r="21892" spans="2:5" x14ac:dyDescent="0.35">
      <c r="B21892" s="42"/>
      <c r="C21892" s="2"/>
      <c r="E21892" s="2"/>
    </row>
    <row r="21893" spans="2:5" x14ac:dyDescent="0.35">
      <c r="B21893" s="42"/>
      <c r="C21893" s="2"/>
      <c r="E21893" s="2"/>
    </row>
    <row r="21894" spans="2:5" x14ac:dyDescent="0.35">
      <c r="B21894" s="42"/>
      <c r="C21894" s="2"/>
      <c r="E21894" s="2"/>
    </row>
    <row r="21895" spans="2:5" x14ac:dyDescent="0.35">
      <c r="B21895" s="42"/>
      <c r="C21895" s="2"/>
      <c r="E21895" s="2"/>
    </row>
    <row r="21896" spans="2:5" x14ac:dyDescent="0.35">
      <c r="B21896" s="42"/>
      <c r="C21896" s="2"/>
      <c r="E21896" s="2"/>
    </row>
    <row r="21897" spans="2:5" x14ac:dyDescent="0.35">
      <c r="B21897" s="42"/>
      <c r="C21897" s="2"/>
      <c r="E21897" s="2"/>
    </row>
    <row r="21898" spans="2:5" x14ac:dyDescent="0.35">
      <c r="B21898" s="42"/>
      <c r="C21898" s="2"/>
      <c r="E21898" s="2"/>
    </row>
    <row r="21899" spans="2:5" x14ac:dyDescent="0.35">
      <c r="B21899" s="42"/>
      <c r="C21899" s="2"/>
      <c r="E21899" s="2"/>
    </row>
    <row r="21900" spans="2:5" x14ac:dyDescent="0.35">
      <c r="B21900" s="42"/>
      <c r="C21900" s="2"/>
      <c r="E21900" s="2"/>
    </row>
    <row r="21901" spans="2:5" x14ac:dyDescent="0.35">
      <c r="B21901" s="42"/>
      <c r="C21901" s="2"/>
      <c r="E21901" s="2"/>
    </row>
    <row r="21902" spans="2:5" x14ac:dyDescent="0.35">
      <c r="B21902" s="42"/>
      <c r="C21902" s="2"/>
      <c r="E21902" s="2"/>
    </row>
    <row r="21903" spans="2:5" x14ac:dyDescent="0.35">
      <c r="B21903" s="42"/>
      <c r="C21903" s="2"/>
      <c r="E21903" s="2"/>
    </row>
    <row r="21904" spans="2:5" x14ac:dyDescent="0.35">
      <c r="B21904" s="42"/>
      <c r="C21904" s="2"/>
      <c r="E21904" s="2"/>
    </row>
    <row r="21905" spans="2:5" x14ac:dyDescent="0.35">
      <c r="B21905" s="42"/>
      <c r="C21905" s="2"/>
      <c r="E21905" s="2"/>
    </row>
    <row r="21906" spans="2:5" x14ac:dyDescent="0.35">
      <c r="B21906" s="42"/>
      <c r="C21906" s="2"/>
      <c r="E21906" s="2"/>
    </row>
    <row r="21907" spans="2:5" x14ac:dyDescent="0.35">
      <c r="B21907" s="42"/>
      <c r="C21907" s="2"/>
      <c r="E21907" s="2"/>
    </row>
    <row r="21908" spans="2:5" x14ac:dyDescent="0.35">
      <c r="B21908" s="42"/>
      <c r="C21908" s="2"/>
      <c r="E21908" s="2"/>
    </row>
    <row r="21909" spans="2:5" x14ac:dyDescent="0.35">
      <c r="B21909" s="42"/>
      <c r="C21909" s="2"/>
      <c r="E21909" s="2"/>
    </row>
    <row r="21910" spans="2:5" x14ac:dyDescent="0.35">
      <c r="B21910" s="42"/>
      <c r="C21910" s="2"/>
      <c r="E21910" s="2"/>
    </row>
    <row r="21911" spans="2:5" x14ac:dyDescent="0.35">
      <c r="B21911" s="42"/>
      <c r="C21911" s="2"/>
      <c r="E21911" s="2"/>
    </row>
    <row r="21912" spans="2:5" x14ac:dyDescent="0.35">
      <c r="B21912" s="42"/>
      <c r="C21912" s="2"/>
      <c r="E21912" s="2"/>
    </row>
    <row r="21913" spans="2:5" x14ac:dyDescent="0.35">
      <c r="B21913" s="42"/>
      <c r="C21913" s="2"/>
      <c r="E21913" s="2"/>
    </row>
    <row r="21914" spans="2:5" x14ac:dyDescent="0.35">
      <c r="B21914" s="42"/>
      <c r="C21914" s="2"/>
      <c r="E21914" s="2"/>
    </row>
    <row r="21915" spans="2:5" x14ac:dyDescent="0.35">
      <c r="B21915" s="42"/>
      <c r="C21915" s="2"/>
      <c r="E21915" s="2"/>
    </row>
    <row r="21916" spans="2:5" x14ac:dyDescent="0.35">
      <c r="B21916" s="42"/>
      <c r="C21916" s="2"/>
      <c r="E21916" s="2"/>
    </row>
    <row r="21917" spans="2:5" x14ac:dyDescent="0.35">
      <c r="B21917" s="42"/>
      <c r="C21917" s="2"/>
      <c r="E21917" s="2"/>
    </row>
    <row r="21918" spans="2:5" x14ac:dyDescent="0.35">
      <c r="B21918" s="42"/>
      <c r="C21918" s="2"/>
      <c r="E21918" s="2"/>
    </row>
    <row r="21919" spans="2:5" x14ac:dyDescent="0.35">
      <c r="B21919" s="42"/>
      <c r="C21919" s="2"/>
      <c r="E21919" s="2"/>
    </row>
    <row r="21920" spans="2:5" x14ac:dyDescent="0.35">
      <c r="B21920" s="42"/>
      <c r="C21920" s="2"/>
      <c r="E21920" s="2"/>
    </row>
    <row r="21921" spans="2:5" x14ac:dyDescent="0.35">
      <c r="B21921" s="42"/>
      <c r="C21921" s="2"/>
      <c r="E21921" s="2"/>
    </row>
    <row r="21922" spans="2:5" x14ac:dyDescent="0.35">
      <c r="B21922" s="42"/>
      <c r="C21922" s="2"/>
      <c r="E21922" s="2"/>
    </row>
    <row r="21923" spans="2:5" x14ac:dyDescent="0.35">
      <c r="B21923" s="42"/>
      <c r="C21923" s="2"/>
      <c r="E21923" s="2"/>
    </row>
    <row r="21924" spans="2:5" x14ac:dyDescent="0.35">
      <c r="B21924" s="42"/>
      <c r="C21924" s="2"/>
      <c r="E21924" s="2"/>
    </row>
    <row r="21925" spans="2:5" x14ac:dyDescent="0.35">
      <c r="B21925" s="42"/>
      <c r="C21925" s="2"/>
      <c r="E21925" s="2"/>
    </row>
    <row r="21926" spans="2:5" x14ac:dyDescent="0.35">
      <c r="B21926" s="42"/>
      <c r="C21926" s="2"/>
      <c r="E21926" s="2"/>
    </row>
    <row r="21927" spans="2:5" x14ac:dyDescent="0.35">
      <c r="B21927" s="42"/>
      <c r="C21927" s="2"/>
      <c r="E21927" s="2"/>
    </row>
    <row r="21928" spans="2:5" x14ac:dyDescent="0.35">
      <c r="B21928" s="42"/>
      <c r="C21928" s="2"/>
      <c r="E21928" s="2"/>
    </row>
    <row r="21929" spans="2:5" x14ac:dyDescent="0.35">
      <c r="B21929" s="42"/>
      <c r="C21929" s="2"/>
      <c r="E21929" s="2"/>
    </row>
    <row r="21930" spans="2:5" x14ac:dyDescent="0.35">
      <c r="B21930" s="42"/>
      <c r="C21930" s="2"/>
      <c r="E21930" s="2"/>
    </row>
    <row r="21931" spans="2:5" x14ac:dyDescent="0.35">
      <c r="B21931" s="42"/>
      <c r="C21931" s="2"/>
      <c r="E21931" s="2"/>
    </row>
    <row r="21932" spans="2:5" x14ac:dyDescent="0.35">
      <c r="B21932" s="42"/>
      <c r="C21932" s="2"/>
      <c r="E21932" s="2"/>
    </row>
    <row r="21933" spans="2:5" x14ac:dyDescent="0.35">
      <c r="B21933" s="42"/>
      <c r="C21933" s="2"/>
      <c r="E21933" s="2"/>
    </row>
    <row r="21934" spans="2:5" x14ac:dyDescent="0.35">
      <c r="B21934" s="42"/>
      <c r="C21934" s="2"/>
      <c r="E21934" s="2"/>
    </row>
    <row r="21935" spans="2:5" x14ac:dyDescent="0.35">
      <c r="B21935" s="42"/>
      <c r="C21935" s="2"/>
      <c r="E21935" s="2"/>
    </row>
    <row r="21936" spans="2:5" x14ac:dyDescent="0.35">
      <c r="B21936" s="42"/>
      <c r="C21936" s="2"/>
      <c r="E21936" s="2"/>
    </row>
    <row r="21937" spans="2:5" x14ac:dyDescent="0.35">
      <c r="B21937" s="42"/>
      <c r="C21937" s="2"/>
      <c r="E21937" s="2"/>
    </row>
    <row r="21938" spans="2:5" x14ac:dyDescent="0.35">
      <c r="B21938" s="42"/>
      <c r="C21938" s="2"/>
      <c r="E21938" s="2"/>
    </row>
    <row r="21939" spans="2:5" x14ac:dyDescent="0.35">
      <c r="B21939" s="42"/>
      <c r="C21939" s="2"/>
      <c r="E21939" s="2"/>
    </row>
    <row r="21940" spans="2:5" x14ac:dyDescent="0.35">
      <c r="B21940" s="42"/>
      <c r="C21940" s="2"/>
      <c r="E21940" s="2"/>
    </row>
    <row r="21941" spans="2:5" x14ac:dyDescent="0.35">
      <c r="B21941" s="42"/>
      <c r="C21941" s="2"/>
      <c r="E21941" s="2"/>
    </row>
    <row r="21942" spans="2:5" x14ac:dyDescent="0.35">
      <c r="B21942" s="42"/>
      <c r="C21942" s="2"/>
      <c r="E21942" s="2"/>
    </row>
    <row r="21943" spans="2:5" x14ac:dyDescent="0.35">
      <c r="B21943" s="42"/>
      <c r="C21943" s="2"/>
      <c r="E21943" s="2"/>
    </row>
    <row r="21944" spans="2:5" x14ac:dyDescent="0.35">
      <c r="B21944" s="42"/>
      <c r="C21944" s="2"/>
      <c r="E21944" s="2"/>
    </row>
    <row r="21945" spans="2:5" x14ac:dyDescent="0.35">
      <c r="B21945" s="42"/>
      <c r="C21945" s="2"/>
      <c r="E21945" s="2"/>
    </row>
    <row r="21946" spans="2:5" x14ac:dyDescent="0.35">
      <c r="B21946" s="42"/>
      <c r="C21946" s="2"/>
      <c r="E21946" s="2"/>
    </row>
    <row r="21947" spans="2:5" x14ac:dyDescent="0.35">
      <c r="B21947" s="42"/>
      <c r="C21947" s="2"/>
      <c r="E21947" s="2"/>
    </row>
    <row r="21948" spans="2:5" x14ac:dyDescent="0.35">
      <c r="B21948" s="42"/>
      <c r="C21948" s="2"/>
      <c r="E21948" s="2"/>
    </row>
    <row r="21949" spans="2:5" x14ac:dyDescent="0.35">
      <c r="B21949" s="42"/>
      <c r="C21949" s="2"/>
      <c r="E21949" s="2"/>
    </row>
    <row r="21950" spans="2:5" x14ac:dyDescent="0.35">
      <c r="B21950" s="42"/>
      <c r="C21950" s="2"/>
      <c r="E21950" s="2"/>
    </row>
    <row r="21951" spans="2:5" x14ac:dyDescent="0.35">
      <c r="B21951" s="42"/>
      <c r="C21951" s="2"/>
      <c r="E21951" s="2"/>
    </row>
    <row r="21952" spans="2:5" x14ac:dyDescent="0.35">
      <c r="B21952" s="42"/>
      <c r="C21952" s="2"/>
      <c r="E21952" s="2"/>
    </row>
    <row r="21953" spans="2:5" x14ac:dyDescent="0.35">
      <c r="B21953" s="42"/>
      <c r="C21953" s="2"/>
      <c r="E21953" s="2"/>
    </row>
    <row r="21954" spans="2:5" x14ac:dyDescent="0.35">
      <c r="B21954" s="42"/>
      <c r="C21954" s="2"/>
      <c r="E21954" s="2"/>
    </row>
    <row r="21955" spans="2:5" x14ac:dyDescent="0.35">
      <c r="B21955" s="42"/>
      <c r="C21955" s="2"/>
      <c r="E21955" s="2"/>
    </row>
    <row r="21956" spans="2:5" x14ac:dyDescent="0.35">
      <c r="B21956" s="42"/>
      <c r="C21956" s="2"/>
      <c r="E21956" s="2"/>
    </row>
    <row r="21957" spans="2:5" x14ac:dyDescent="0.35">
      <c r="B21957" s="42"/>
      <c r="C21957" s="2"/>
      <c r="E21957" s="2"/>
    </row>
    <row r="21958" spans="2:5" x14ac:dyDescent="0.35">
      <c r="B21958" s="42"/>
      <c r="C21958" s="2"/>
      <c r="E21958" s="2"/>
    </row>
    <row r="21959" spans="2:5" x14ac:dyDescent="0.35">
      <c r="B21959" s="42"/>
      <c r="C21959" s="2"/>
      <c r="E21959" s="2"/>
    </row>
    <row r="21960" spans="2:5" x14ac:dyDescent="0.35">
      <c r="B21960" s="42"/>
      <c r="C21960" s="2"/>
      <c r="E21960" s="2"/>
    </row>
    <row r="21961" spans="2:5" x14ac:dyDescent="0.35">
      <c r="B21961" s="42"/>
      <c r="C21961" s="2"/>
      <c r="E21961" s="2"/>
    </row>
    <row r="21962" spans="2:5" x14ac:dyDescent="0.35">
      <c r="B21962" s="42"/>
      <c r="C21962" s="2"/>
      <c r="E21962" s="2"/>
    </row>
    <row r="21963" spans="2:5" x14ac:dyDescent="0.35">
      <c r="B21963" s="42"/>
      <c r="C21963" s="2"/>
      <c r="E21963" s="2"/>
    </row>
    <row r="21964" spans="2:5" x14ac:dyDescent="0.35">
      <c r="B21964" s="42"/>
      <c r="C21964" s="2"/>
      <c r="E21964" s="2"/>
    </row>
    <row r="21965" spans="2:5" x14ac:dyDescent="0.35">
      <c r="B21965" s="42"/>
      <c r="C21965" s="2"/>
      <c r="E21965" s="2"/>
    </row>
    <row r="21966" spans="2:5" x14ac:dyDescent="0.35">
      <c r="B21966" s="42"/>
      <c r="C21966" s="2"/>
      <c r="E21966" s="2"/>
    </row>
    <row r="21967" spans="2:5" x14ac:dyDescent="0.35">
      <c r="B21967" s="42"/>
      <c r="C21967" s="2"/>
      <c r="E21967" s="2"/>
    </row>
    <row r="21968" spans="2:5" x14ac:dyDescent="0.35">
      <c r="B21968" s="42"/>
      <c r="C21968" s="2"/>
      <c r="E21968" s="2"/>
    </row>
    <row r="21969" spans="2:5" x14ac:dyDescent="0.35">
      <c r="B21969" s="42"/>
      <c r="C21969" s="2"/>
      <c r="E21969" s="2"/>
    </row>
    <row r="21970" spans="2:5" x14ac:dyDescent="0.35">
      <c r="B21970" s="42"/>
      <c r="C21970" s="2"/>
      <c r="E21970" s="2"/>
    </row>
    <row r="21971" spans="2:5" x14ac:dyDescent="0.35">
      <c r="B21971" s="42"/>
      <c r="C21971" s="2"/>
      <c r="E21971" s="2"/>
    </row>
    <row r="21972" spans="2:5" x14ac:dyDescent="0.35">
      <c r="B21972" s="42"/>
      <c r="C21972" s="2"/>
      <c r="E21972" s="2"/>
    </row>
    <row r="21973" spans="2:5" x14ac:dyDescent="0.35">
      <c r="B21973" s="42"/>
      <c r="C21973" s="2"/>
      <c r="E21973" s="2"/>
    </row>
    <row r="21974" spans="2:5" x14ac:dyDescent="0.35">
      <c r="B21974" s="42"/>
      <c r="C21974" s="2"/>
      <c r="E21974" s="2"/>
    </row>
    <row r="21975" spans="2:5" x14ac:dyDescent="0.35">
      <c r="B21975" s="42"/>
      <c r="C21975" s="2"/>
      <c r="E21975" s="2"/>
    </row>
    <row r="21976" spans="2:5" x14ac:dyDescent="0.35">
      <c r="B21976" s="42"/>
      <c r="C21976" s="2"/>
      <c r="E21976" s="2"/>
    </row>
    <row r="21977" spans="2:5" x14ac:dyDescent="0.35">
      <c r="B21977" s="42"/>
      <c r="C21977" s="2"/>
      <c r="E21977" s="2"/>
    </row>
    <row r="21978" spans="2:5" x14ac:dyDescent="0.35">
      <c r="B21978" s="42"/>
      <c r="C21978" s="2"/>
      <c r="E21978" s="2"/>
    </row>
    <row r="21979" spans="2:5" x14ac:dyDescent="0.35">
      <c r="B21979" s="42"/>
      <c r="C21979" s="2"/>
      <c r="E21979" s="2"/>
    </row>
    <row r="21980" spans="2:5" x14ac:dyDescent="0.35">
      <c r="B21980" s="42"/>
      <c r="C21980" s="2"/>
      <c r="E21980" s="2"/>
    </row>
    <row r="21981" spans="2:5" x14ac:dyDescent="0.35">
      <c r="B21981" s="42"/>
      <c r="C21981" s="2"/>
      <c r="E21981" s="2"/>
    </row>
    <row r="21982" spans="2:5" x14ac:dyDescent="0.35">
      <c r="B21982" s="42"/>
      <c r="C21982" s="2"/>
      <c r="E21982" s="2"/>
    </row>
    <row r="21983" spans="2:5" x14ac:dyDescent="0.35">
      <c r="B21983" s="42"/>
      <c r="C21983" s="2"/>
      <c r="E21983" s="2"/>
    </row>
    <row r="21984" spans="2:5" x14ac:dyDescent="0.35">
      <c r="B21984" s="42"/>
      <c r="C21984" s="2"/>
      <c r="E21984" s="2"/>
    </row>
    <row r="21985" spans="2:5" x14ac:dyDescent="0.35">
      <c r="B21985" s="42"/>
      <c r="C21985" s="2"/>
      <c r="E21985" s="2"/>
    </row>
    <row r="21986" spans="2:5" x14ac:dyDescent="0.35">
      <c r="B21986" s="42"/>
      <c r="C21986" s="2"/>
      <c r="E21986" s="2"/>
    </row>
    <row r="21987" spans="2:5" x14ac:dyDescent="0.35">
      <c r="B21987" s="42"/>
      <c r="C21987" s="2"/>
      <c r="E21987" s="2"/>
    </row>
    <row r="21988" spans="2:5" x14ac:dyDescent="0.35">
      <c r="B21988" s="42"/>
      <c r="C21988" s="2"/>
      <c r="E21988" s="2"/>
    </row>
    <row r="21989" spans="2:5" x14ac:dyDescent="0.35">
      <c r="B21989" s="42"/>
      <c r="C21989" s="2"/>
      <c r="E21989" s="2"/>
    </row>
    <row r="21990" spans="2:5" x14ac:dyDescent="0.35">
      <c r="B21990" s="42"/>
      <c r="C21990" s="2"/>
      <c r="E21990" s="2"/>
    </row>
    <row r="21991" spans="2:5" x14ac:dyDescent="0.35">
      <c r="B21991" s="42"/>
      <c r="C21991" s="2"/>
      <c r="E21991" s="2"/>
    </row>
    <row r="21992" spans="2:5" x14ac:dyDescent="0.35">
      <c r="B21992" s="42"/>
      <c r="C21992" s="2"/>
      <c r="E21992" s="2"/>
    </row>
    <row r="21993" spans="2:5" x14ac:dyDescent="0.35">
      <c r="B21993" s="42"/>
      <c r="C21993" s="2"/>
      <c r="E21993" s="2"/>
    </row>
    <row r="21994" spans="2:5" x14ac:dyDescent="0.35">
      <c r="B21994" s="42"/>
      <c r="C21994" s="2"/>
      <c r="E21994" s="2"/>
    </row>
    <row r="21995" spans="2:5" x14ac:dyDescent="0.35">
      <c r="B21995" s="42"/>
      <c r="C21995" s="2"/>
      <c r="E21995" s="2"/>
    </row>
    <row r="21996" spans="2:5" x14ac:dyDescent="0.35">
      <c r="B21996" s="42"/>
      <c r="C21996" s="2"/>
      <c r="E21996" s="2"/>
    </row>
    <row r="21997" spans="2:5" x14ac:dyDescent="0.35">
      <c r="B21997" s="42"/>
      <c r="C21997" s="2"/>
      <c r="E21997" s="2"/>
    </row>
    <row r="21998" spans="2:5" x14ac:dyDescent="0.35">
      <c r="B21998" s="42"/>
      <c r="C21998" s="2"/>
      <c r="E21998" s="2"/>
    </row>
    <row r="21999" spans="2:5" x14ac:dyDescent="0.35">
      <c r="B21999" s="42"/>
      <c r="C21999" s="2"/>
      <c r="E21999" s="2"/>
    </row>
    <row r="22000" spans="2:5" x14ac:dyDescent="0.35">
      <c r="B22000" s="42"/>
      <c r="C22000" s="2"/>
      <c r="E22000" s="2"/>
    </row>
    <row r="22001" spans="2:5" x14ac:dyDescent="0.35">
      <c r="B22001" s="42"/>
      <c r="C22001" s="2"/>
      <c r="E22001" s="2"/>
    </row>
    <row r="22002" spans="2:5" x14ac:dyDescent="0.35">
      <c r="B22002" s="42"/>
      <c r="C22002" s="2"/>
      <c r="E22002" s="2"/>
    </row>
    <row r="22003" spans="2:5" x14ac:dyDescent="0.35">
      <c r="B22003" s="42"/>
      <c r="C22003" s="2"/>
      <c r="E22003" s="2"/>
    </row>
    <row r="22004" spans="2:5" x14ac:dyDescent="0.35">
      <c r="B22004" s="42"/>
      <c r="C22004" s="2"/>
      <c r="E22004" s="2"/>
    </row>
    <row r="22005" spans="2:5" x14ac:dyDescent="0.35">
      <c r="B22005" s="42"/>
      <c r="C22005" s="2"/>
      <c r="E22005" s="2"/>
    </row>
    <row r="22006" spans="2:5" x14ac:dyDescent="0.35">
      <c r="B22006" s="42"/>
      <c r="C22006" s="2"/>
      <c r="E22006" s="2"/>
    </row>
    <row r="22007" spans="2:5" x14ac:dyDescent="0.35">
      <c r="B22007" s="42"/>
      <c r="C22007" s="2"/>
      <c r="E22007" s="2"/>
    </row>
    <row r="22008" spans="2:5" x14ac:dyDescent="0.35">
      <c r="B22008" s="42"/>
      <c r="C22008" s="2"/>
      <c r="E22008" s="2"/>
    </row>
    <row r="22009" spans="2:5" x14ac:dyDescent="0.35">
      <c r="B22009" s="42"/>
      <c r="C22009" s="2"/>
      <c r="E22009" s="2"/>
    </row>
    <row r="22010" spans="2:5" x14ac:dyDescent="0.35">
      <c r="B22010" s="42"/>
      <c r="C22010" s="2"/>
      <c r="E22010" s="2"/>
    </row>
    <row r="22011" spans="2:5" x14ac:dyDescent="0.35">
      <c r="B22011" s="42"/>
      <c r="C22011" s="2"/>
      <c r="E22011" s="2"/>
    </row>
    <row r="22012" spans="2:5" x14ac:dyDescent="0.35">
      <c r="B22012" s="42"/>
      <c r="C22012" s="2"/>
      <c r="E22012" s="2"/>
    </row>
    <row r="22013" spans="2:5" x14ac:dyDescent="0.35">
      <c r="B22013" s="42"/>
      <c r="C22013" s="2"/>
      <c r="E22013" s="2"/>
    </row>
    <row r="22014" spans="2:5" x14ac:dyDescent="0.35">
      <c r="B22014" s="42"/>
      <c r="C22014" s="2"/>
      <c r="E22014" s="2"/>
    </row>
    <row r="22015" spans="2:5" x14ac:dyDescent="0.35">
      <c r="B22015" s="42"/>
      <c r="C22015" s="2"/>
      <c r="E22015" s="2"/>
    </row>
    <row r="22016" spans="2:5" x14ac:dyDescent="0.35">
      <c r="B22016" s="42"/>
      <c r="C22016" s="2"/>
      <c r="E22016" s="2"/>
    </row>
    <row r="22017" spans="2:5" x14ac:dyDescent="0.35">
      <c r="B22017" s="42"/>
      <c r="C22017" s="2"/>
      <c r="E22017" s="2"/>
    </row>
    <row r="22018" spans="2:5" x14ac:dyDescent="0.35">
      <c r="B22018" s="42"/>
      <c r="C22018" s="2"/>
      <c r="E22018" s="2"/>
    </row>
    <row r="22019" spans="2:5" x14ac:dyDescent="0.35">
      <c r="B22019" s="42"/>
      <c r="C22019" s="2"/>
      <c r="E22019" s="2"/>
    </row>
    <row r="22020" spans="2:5" x14ac:dyDescent="0.35">
      <c r="B22020" s="42"/>
      <c r="C22020" s="2"/>
      <c r="E22020" s="2"/>
    </row>
    <row r="22021" spans="2:5" x14ac:dyDescent="0.35">
      <c r="B22021" s="42"/>
      <c r="C22021" s="2"/>
      <c r="E22021" s="2"/>
    </row>
    <row r="22022" spans="2:5" x14ac:dyDescent="0.35">
      <c r="B22022" s="42"/>
      <c r="C22022" s="2"/>
      <c r="E22022" s="2"/>
    </row>
    <row r="22023" spans="2:5" x14ac:dyDescent="0.35">
      <c r="B22023" s="42"/>
      <c r="C22023" s="2"/>
      <c r="E22023" s="2"/>
    </row>
    <row r="22024" spans="2:5" x14ac:dyDescent="0.35">
      <c r="B22024" s="42"/>
      <c r="C22024" s="2"/>
      <c r="E22024" s="2"/>
    </row>
    <row r="22025" spans="2:5" x14ac:dyDescent="0.35">
      <c r="B22025" s="42"/>
      <c r="C22025" s="2"/>
      <c r="E22025" s="2"/>
    </row>
    <row r="22026" spans="2:5" x14ac:dyDescent="0.35">
      <c r="B22026" s="42"/>
      <c r="C22026" s="2"/>
      <c r="E22026" s="2"/>
    </row>
    <row r="22027" spans="2:5" x14ac:dyDescent="0.35">
      <c r="B22027" s="42"/>
      <c r="C22027" s="2"/>
      <c r="E22027" s="2"/>
    </row>
    <row r="22028" spans="2:5" x14ac:dyDescent="0.35">
      <c r="B22028" s="42"/>
      <c r="C22028" s="2"/>
      <c r="E22028" s="2"/>
    </row>
    <row r="22029" spans="2:5" x14ac:dyDescent="0.35">
      <c r="B22029" s="42"/>
      <c r="C22029" s="2"/>
      <c r="E22029" s="2"/>
    </row>
    <row r="22030" spans="2:5" x14ac:dyDescent="0.35">
      <c r="B22030" s="42"/>
      <c r="C22030" s="2"/>
      <c r="E22030" s="2"/>
    </row>
    <row r="22031" spans="2:5" x14ac:dyDescent="0.35">
      <c r="B22031" s="42"/>
      <c r="C22031" s="2"/>
      <c r="E22031" s="2"/>
    </row>
    <row r="22032" spans="2:5" x14ac:dyDescent="0.35">
      <c r="B22032" s="42"/>
      <c r="C22032" s="2"/>
      <c r="E22032" s="2"/>
    </row>
    <row r="22033" spans="2:5" x14ac:dyDescent="0.35">
      <c r="B22033" s="42"/>
      <c r="C22033" s="2"/>
      <c r="E22033" s="2"/>
    </row>
    <row r="22034" spans="2:5" x14ac:dyDescent="0.35">
      <c r="B22034" s="42"/>
      <c r="C22034" s="2"/>
      <c r="E22034" s="2"/>
    </row>
    <row r="22035" spans="2:5" x14ac:dyDescent="0.35">
      <c r="B22035" s="42"/>
      <c r="C22035" s="2"/>
      <c r="E22035" s="2"/>
    </row>
    <row r="22036" spans="2:5" x14ac:dyDescent="0.35">
      <c r="B22036" s="42"/>
      <c r="C22036" s="2"/>
      <c r="E22036" s="2"/>
    </row>
    <row r="22037" spans="2:5" x14ac:dyDescent="0.35">
      <c r="B22037" s="42"/>
      <c r="C22037" s="2"/>
      <c r="E22037" s="2"/>
    </row>
    <row r="22038" spans="2:5" x14ac:dyDescent="0.35">
      <c r="B22038" s="42"/>
      <c r="C22038" s="2"/>
      <c r="E22038" s="2"/>
    </row>
    <row r="22039" spans="2:5" x14ac:dyDescent="0.35">
      <c r="B22039" s="42"/>
      <c r="C22039" s="2"/>
      <c r="E22039" s="2"/>
    </row>
    <row r="22040" spans="2:5" x14ac:dyDescent="0.35">
      <c r="B22040" s="42"/>
      <c r="C22040" s="2"/>
      <c r="E22040" s="2"/>
    </row>
    <row r="22041" spans="2:5" x14ac:dyDescent="0.35">
      <c r="B22041" s="42"/>
      <c r="C22041" s="2"/>
      <c r="E22041" s="2"/>
    </row>
    <row r="22042" spans="2:5" x14ac:dyDescent="0.35">
      <c r="B22042" s="42"/>
      <c r="C22042" s="2"/>
      <c r="E22042" s="2"/>
    </row>
    <row r="22043" spans="2:5" x14ac:dyDescent="0.35">
      <c r="B22043" s="42"/>
      <c r="C22043" s="2"/>
      <c r="E22043" s="2"/>
    </row>
    <row r="22044" spans="2:5" x14ac:dyDescent="0.35">
      <c r="B22044" s="42"/>
      <c r="C22044" s="2"/>
      <c r="E22044" s="2"/>
    </row>
    <row r="22045" spans="2:5" x14ac:dyDescent="0.35">
      <c r="B22045" s="42"/>
      <c r="C22045" s="2"/>
      <c r="E22045" s="2"/>
    </row>
    <row r="22046" spans="2:5" x14ac:dyDescent="0.35">
      <c r="B22046" s="42"/>
      <c r="C22046" s="2"/>
      <c r="E22046" s="2"/>
    </row>
    <row r="22047" spans="2:5" x14ac:dyDescent="0.35">
      <c r="B22047" s="42"/>
      <c r="C22047" s="2"/>
      <c r="E22047" s="2"/>
    </row>
    <row r="22048" spans="2:5" x14ac:dyDescent="0.35">
      <c r="B22048" s="42"/>
      <c r="C22048" s="2"/>
      <c r="E22048" s="2"/>
    </row>
    <row r="22049" spans="2:5" x14ac:dyDescent="0.35">
      <c r="B22049" s="42"/>
      <c r="C22049" s="2"/>
      <c r="E22049" s="2"/>
    </row>
    <row r="22050" spans="2:5" x14ac:dyDescent="0.35">
      <c r="B22050" s="42"/>
      <c r="C22050" s="2"/>
      <c r="E22050" s="2"/>
    </row>
    <row r="22051" spans="2:5" x14ac:dyDescent="0.35">
      <c r="B22051" s="42"/>
      <c r="C22051" s="2"/>
      <c r="E22051" s="2"/>
    </row>
    <row r="22052" spans="2:5" x14ac:dyDescent="0.35">
      <c r="B22052" s="42"/>
      <c r="C22052" s="2"/>
      <c r="E22052" s="2"/>
    </row>
    <row r="22053" spans="2:5" x14ac:dyDescent="0.35">
      <c r="B22053" s="42"/>
      <c r="C22053" s="2"/>
      <c r="E22053" s="2"/>
    </row>
    <row r="22054" spans="2:5" x14ac:dyDescent="0.35">
      <c r="B22054" s="42"/>
      <c r="C22054" s="2"/>
      <c r="E22054" s="2"/>
    </row>
    <row r="22055" spans="2:5" x14ac:dyDescent="0.35">
      <c r="B22055" s="42"/>
      <c r="C22055" s="2"/>
      <c r="E22055" s="2"/>
    </row>
    <row r="22056" spans="2:5" x14ac:dyDescent="0.35">
      <c r="B22056" s="42"/>
      <c r="C22056" s="2"/>
      <c r="E22056" s="2"/>
    </row>
    <row r="22057" spans="2:5" x14ac:dyDescent="0.35">
      <c r="B22057" s="42"/>
      <c r="C22057" s="2"/>
      <c r="E22057" s="2"/>
    </row>
    <row r="22058" spans="2:5" x14ac:dyDescent="0.35">
      <c r="B22058" s="42"/>
      <c r="C22058" s="2"/>
      <c r="E22058" s="2"/>
    </row>
    <row r="22059" spans="2:5" x14ac:dyDescent="0.35">
      <c r="B22059" s="42"/>
      <c r="C22059" s="2"/>
      <c r="E22059" s="2"/>
    </row>
    <row r="22060" spans="2:5" x14ac:dyDescent="0.35">
      <c r="B22060" s="42"/>
      <c r="C22060" s="2"/>
      <c r="E22060" s="2"/>
    </row>
    <row r="22061" spans="2:5" x14ac:dyDescent="0.35">
      <c r="B22061" s="42"/>
      <c r="C22061" s="2"/>
      <c r="E22061" s="2"/>
    </row>
    <row r="22062" spans="2:5" x14ac:dyDescent="0.35">
      <c r="B22062" s="42"/>
      <c r="C22062" s="2"/>
      <c r="E22062" s="2"/>
    </row>
    <row r="22063" spans="2:5" x14ac:dyDescent="0.35">
      <c r="B22063" s="42"/>
      <c r="C22063" s="2"/>
      <c r="E22063" s="2"/>
    </row>
    <row r="22064" spans="2:5" x14ac:dyDescent="0.35">
      <c r="B22064" s="42"/>
      <c r="C22064" s="2"/>
      <c r="E22064" s="2"/>
    </row>
    <row r="22065" spans="2:5" x14ac:dyDescent="0.35">
      <c r="B22065" s="42"/>
      <c r="C22065" s="2"/>
      <c r="E22065" s="2"/>
    </row>
    <row r="22066" spans="2:5" x14ac:dyDescent="0.35">
      <c r="B22066" s="42"/>
      <c r="C22066" s="2"/>
      <c r="E22066" s="2"/>
    </row>
    <row r="22067" spans="2:5" x14ac:dyDescent="0.35">
      <c r="B22067" s="42"/>
      <c r="C22067" s="2"/>
      <c r="E22067" s="2"/>
    </row>
    <row r="22068" spans="2:5" x14ac:dyDescent="0.35">
      <c r="B22068" s="42"/>
      <c r="C22068" s="2"/>
      <c r="E22068" s="2"/>
    </row>
    <row r="22069" spans="2:5" x14ac:dyDescent="0.35">
      <c r="B22069" s="42"/>
      <c r="C22069" s="2"/>
      <c r="E22069" s="2"/>
    </row>
    <row r="22070" spans="2:5" x14ac:dyDescent="0.35">
      <c r="B22070" s="42"/>
      <c r="C22070" s="2"/>
      <c r="E22070" s="2"/>
    </row>
    <row r="22071" spans="2:5" x14ac:dyDescent="0.35">
      <c r="B22071" s="42"/>
      <c r="C22071" s="2"/>
      <c r="E22071" s="2"/>
    </row>
    <row r="22072" spans="2:5" x14ac:dyDescent="0.35">
      <c r="B22072" s="42"/>
      <c r="C22072" s="2"/>
      <c r="E22072" s="2"/>
    </row>
    <row r="22073" spans="2:5" x14ac:dyDescent="0.35">
      <c r="B22073" s="42"/>
      <c r="C22073" s="2"/>
      <c r="E22073" s="2"/>
    </row>
    <row r="22074" spans="2:5" x14ac:dyDescent="0.35">
      <c r="B22074" s="42"/>
      <c r="C22074" s="2"/>
      <c r="E22074" s="2"/>
    </row>
    <row r="22075" spans="2:5" x14ac:dyDescent="0.35">
      <c r="B22075" s="42"/>
      <c r="C22075" s="2"/>
      <c r="E22075" s="2"/>
    </row>
    <row r="22076" spans="2:5" x14ac:dyDescent="0.35">
      <c r="B22076" s="42"/>
      <c r="C22076" s="2"/>
      <c r="E22076" s="2"/>
    </row>
    <row r="22077" spans="2:5" x14ac:dyDescent="0.35">
      <c r="B22077" s="42"/>
      <c r="C22077" s="2"/>
      <c r="E22077" s="2"/>
    </row>
    <row r="22078" spans="2:5" x14ac:dyDescent="0.35">
      <c r="B22078" s="42"/>
      <c r="C22078" s="2"/>
      <c r="E22078" s="2"/>
    </row>
    <row r="22079" spans="2:5" x14ac:dyDescent="0.35">
      <c r="B22079" s="42"/>
      <c r="C22079" s="2"/>
      <c r="E22079" s="2"/>
    </row>
    <row r="22080" spans="2:5" x14ac:dyDescent="0.35">
      <c r="B22080" s="42"/>
      <c r="C22080" s="2"/>
      <c r="E22080" s="2"/>
    </row>
    <row r="22081" spans="2:5" x14ac:dyDescent="0.35">
      <c r="B22081" s="42"/>
      <c r="C22081" s="2"/>
      <c r="E22081" s="2"/>
    </row>
    <row r="22082" spans="2:5" x14ac:dyDescent="0.35">
      <c r="B22082" s="42"/>
      <c r="C22082" s="2"/>
      <c r="E22082" s="2"/>
    </row>
    <row r="22083" spans="2:5" x14ac:dyDescent="0.35">
      <c r="B22083" s="42"/>
      <c r="C22083" s="2"/>
      <c r="E22083" s="2"/>
    </row>
    <row r="22084" spans="2:5" x14ac:dyDescent="0.35">
      <c r="B22084" s="42"/>
      <c r="C22084" s="2"/>
      <c r="E22084" s="2"/>
    </row>
    <row r="22085" spans="2:5" x14ac:dyDescent="0.35">
      <c r="B22085" s="42"/>
      <c r="C22085" s="2"/>
      <c r="E22085" s="2"/>
    </row>
    <row r="22086" spans="2:5" x14ac:dyDescent="0.35">
      <c r="B22086" s="42"/>
      <c r="C22086" s="2"/>
      <c r="E22086" s="2"/>
    </row>
    <row r="22087" spans="2:5" x14ac:dyDescent="0.35">
      <c r="B22087" s="42"/>
      <c r="C22087" s="2"/>
      <c r="E22087" s="2"/>
    </row>
    <row r="22088" spans="2:5" x14ac:dyDescent="0.35">
      <c r="B22088" s="42"/>
      <c r="C22088" s="2"/>
      <c r="E22088" s="2"/>
    </row>
    <row r="22089" spans="2:5" x14ac:dyDescent="0.35">
      <c r="B22089" s="42"/>
      <c r="C22089" s="2"/>
      <c r="E22089" s="2"/>
    </row>
    <row r="22090" spans="2:5" x14ac:dyDescent="0.35">
      <c r="B22090" s="42"/>
      <c r="C22090" s="2"/>
      <c r="E22090" s="2"/>
    </row>
    <row r="22091" spans="2:5" x14ac:dyDescent="0.35">
      <c r="B22091" s="42"/>
      <c r="C22091" s="2"/>
      <c r="E22091" s="2"/>
    </row>
    <row r="22092" spans="2:5" x14ac:dyDescent="0.35">
      <c r="B22092" s="42"/>
      <c r="C22092" s="2"/>
      <c r="E22092" s="2"/>
    </row>
    <row r="22093" spans="2:5" x14ac:dyDescent="0.35">
      <c r="B22093" s="42"/>
      <c r="C22093" s="2"/>
      <c r="E22093" s="2"/>
    </row>
    <row r="22094" spans="2:5" x14ac:dyDescent="0.35">
      <c r="B22094" s="42"/>
      <c r="C22094" s="2"/>
      <c r="E22094" s="2"/>
    </row>
    <row r="22095" spans="2:5" x14ac:dyDescent="0.35">
      <c r="B22095" s="42"/>
      <c r="C22095" s="2"/>
      <c r="E22095" s="2"/>
    </row>
    <row r="22096" spans="2:5" x14ac:dyDescent="0.35">
      <c r="B22096" s="42"/>
      <c r="C22096" s="2"/>
      <c r="E22096" s="2"/>
    </row>
    <row r="22097" spans="2:5" x14ac:dyDescent="0.35">
      <c r="B22097" s="42"/>
      <c r="C22097" s="2"/>
      <c r="E22097" s="2"/>
    </row>
    <row r="22098" spans="2:5" x14ac:dyDescent="0.35">
      <c r="B22098" s="42"/>
      <c r="C22098" s="2"/>
      <c r="E22098" s="2"/>
    </row>
    <row r="22099" spans="2:5" x14ac:dyDescent="0.35">
      <c r="B22099" s="42"/>
      <c r="C22099" s="2"/>
      <c r="E22099" s="2"/>
    </row>
    <row r="22100" spans="2:5" x14ac:dyDescent="0.35">
      <c r="B22100" s="42"/>
      <c r="C22100" s="2"/>
      <c r="E22100" s="2"/>
    </row>
    <row r="22101" spans="2:5" x14ac:dyDescent="0.35">
      <c r="B22101" s="42"/>
      <c r="C22101" s="2"/>
      <c r="E22101" s="2"/>
    </row>
    <row r="22102" spans="2:5" x14ac:dyDescent="0.35">
      <c r="B22102" s="42"/>
      <c r="C22102" s="2"/>
      <c r="E22102" s="2"/>
    </row>
    <row r="22103" spans="2:5" x14ac:dyDescent="0.35">
      <c r="B22103" s="42"/>
      <c r="C22103" s="2"/>
      <c r="E22103" s="2"/>
    </row>
    <row r="22104" spans="2:5" x14ac:dyDescent="0.35">
      <c r="B22104" s="42"/>
      <c r="C22104" s="2"/>
      <c r="E22104" s="2"/>
    </row>
    <row r="22105" spans="2:5" x14ac:dyDescent="0.35">
      <c r="B22105" s="42"/>
      <c r="C22105" s="2"/>
      <c r="E22105" s="2"/>
    </row>
    <row r="22106" spans="2:5" x14ac:dyDescent="0.35">
      <c r="B22106" s="42"/>
      <c r="C22106" s="2"/>
      <c r="E22106" s="2"/>
    </row>
    <row r="22107" spans="2:5" x14ac:dyDescent="0.35">
      <c r="B22107" s="42"/>
      <c r="C22107" s="2"/>
      <c r="E22107" s="2"/>
    </row>
    <row r="22108" spans="2:5" x14ac:dyDescent="0.35">
      <c r="B22108" s="42"/>
      <c r="C22108" s="2"/>
      <c r="E22108" s="2"/>
    </row>
    <row r="22109" spans="2:5" x14ac:dyDescent="0.35">
      <c r="B22109" s="42"/>
      <c r="C22109" s="2"/>
      <c r="E22109" s="2"/>
    </row>
    <row r="22110" spans="2:5" x14ac:dyDescent="0.35">
      <c r="B22110" s="42"/>
      <c r="C22110" s="2"/>
      <c r="E22110" s="2"/>
    </row>
    <row r="22111" spans="2:5" x14ac:dyDescent="0.35">
      <c r="B22111" s="42"/>
      <c r="C22111" s="2"/>
      <c r="E22111" s="2"/>
    </row>
    <row r="22112" spans="2:5" x14ac:dyDescent="0.35">
      <c r="B22112" s="42"/>
      <c r="C22112" s="2"/>
      <c r="E22112" s="2"/>
    </row>
    <row r="22113" spans="2:5" x14ac:dyDescent="0.35">
      <c r="B22113" s="42"/>
      <c r="C22113" s="2"/>
      <c r="E22113" s="2"/>
    </row>
    <row r="22114" spans="2:5" x14ac:dyDescent="0.35">
      <c r="B22114" s="42"/>
      <c r="C22114" s="2"/>
      <c r="E22114" s="2"/>
    </row>
    <row r="22115" spans="2:5" x14ac:dyDescent="0.35">
      <c r="B22115" s="42"/>
      <c r="C22115" s="2"/>
      <c r="E22115" s="2"/>
    </row>
    <row r="22116" spans="2:5" x14ac:dyDescent="0.35">
      <c r="B22116" s="42"/>
      <c r="C22116" s="2"/>
      <c r="E22116" s="2"/>
    </row>
    <row r="22117" spans="2:5" x14ac:dyDescent="0.35">
      <c r="B22117" s="42"/>
      <c r="C22117" s="2"/>
      <c r="E22117" s="2"/>
    </row>
    <row r="22118" spans="2:5" x14ac:dyDescent="0.35">
      <c r="B22118" s="42"/>
      <c r="C22118" s="2"/>
      <c r="E22118" s="2"/>
    </row>
    <row r="22119" spans="2:5" x14ac:dyDescent="0.35">
      <c r="B22119" s="42"/>
      <c r="C22119" s="2"/>
      <c r="E22119" s="2"/>
    </row>
    <row r="22120" spans="2:5" x14ac:dyDescent="0.35">
      <c r="B22120" s="42"/>
      <c r="C22120" s="2"/>
      <c r="E22120" s="2"/>
    </row>
    <row r="22121" spans="2:5" x14ac:dyDescent="0.35">
      <c r="B22121" s="42"/>
      <c r="C22121" s="2"/>
      <c r="E22121" s="2"/>
    </row>
    <row r="22122" spans="2:5" x14ac:dyDescent="0.35">
      <c r="B22122" s="42"/>
      <c r="C22122" s="2"/>
      <c r="E22122" s="2"/>
    </row>
    <row r="22123" spans="2:5" x14ac:dyDescent="0.35">
      <c r="B22123" s="42"/>
      <c r="C22123" s="2"/>
      <c r="E22123" s="2"/>
    </row>
    <row r="22124" spans="2:5" x14ac:dyDescent="0.35">
      <c r="B22124" s="42"/>
      <c r="C22124" s="2"/>
      <c r="E22124" s="2"/>
    </row>
    <row r="22125" spans="2:5" x14ac:dyDescent="0.35">
      <c r="B22125" s="42"/>
      <c r="C22125" s="2"/>
      <c r="E22125" s="2"/>
    </row>
    <row r="22126" spans="2:5" x14ac:dyDescent="0.35">
      <c r="B22126" s="42"/>
      <c r="C22126" s="2"/>
      <c r="E22126" s="2"/>
    </row>
    <row r="22127" spans="2:5" x14ac:dyDescent="0.35">
      <c r="B22127" s="42"/>
      <c r="C22127" s="2"/>
      <c r="E22127" s="2"/>
    </row>
    <row r="22128" spans="2:5" x14ac:dyDescent="0.35">
      <c r="B22128" s="42"/>
      <c r="C22128" s="2"/>
      <c r="E22128" s="2"/>
    </row>
    <row r="22129" spans="2:5" x14ac:dyDescent="0.35">
      <c r="B22129" s="42"/>
      <c r="C22129" s="2"/>
      <c r="E22129" s="2"/>
    </row>
    <row r="22130" spans="2:5" x14ac:dyDescent="0.35">
      <c r="B22130" s="42"/>
      <c r="C22130" s="2"/>
      <c r="E22130" s="2"/>
    </row>
    <row r="22131" spans="2:5" x14ac:dyDescent="0.35">
      <c r="B22131" s="42"/>
      <c r="C22131" s="2"/>
      <c r="E22131" s="2"/>
    </row>
    <row r="22132" spans="2:5" x14ac:dyDescent="0.35">
      <c r="B22132" s="42"/>
      <c r="C22132" s="2"/>
      <c r="E22132" s="2"/>
    </row>
    <row r="22133" spans="2:5" x14ac:dyDescent="0.35">
      <c r="B22133" s="42"/>
      <c r="C22133" s="2"/>
      <c r="E22133" s="2"/>
    </row>
    <row r="22134" spans="2:5" x14ac:dyDescent="0.35">
      <c r="B22134" s="42"/>
      <c r="C22134" s="2"/>
      <c r="E22134" s="2"/>
    </row>
    <row r="22135" spans="2:5" x14ac:dyDescent="0.35">
      <c r="B22135" s="42"/>
      <c r="C22135" s="2"/>
      <c r="E22135" s="2"/>
    </row>
    <row r="22136" spans="2:5" x14ac:dyDescent="0.35">
      <c r="B22136" s="42"/>
      <c r="C22136" s="2"/>
      <c r="E22136" s="2"/>
    </row>
    <row r="22137" spans="2:5" x14ac:dyDescent="0.35">
      <c r="B22137" s="42"/>
      <c r="C22137" s="2"/>
      <c r="E22137" s="2"/>
    </row>
    <row r="22138" spans="2:5" x14ac:dyDescent="0.35">
      <c r="B22138" s="42"/>
      <c r="C22138" s="2"/>
      <c r="E22138" s="2"/>
    </row>
    <row r="22139" spans="2:5" x14ac:dyDescent="0.35">
      <c r="B22139" s="42"/>
      <c r="C22139" s="2"/>
      <c r="E22139" s="2"/>
    </row>
    <row r="22140" spans="2:5" x14ac:dyDescent="0.35">
      <c r="B22140" s="42"/>
      <c r="C22140" s="2"/>
      <c r="E22140" s="2"/>
    </row>
    <row r="22141" spans="2:5" x14ac:dyDescent="0.35">
      <c r="B22141" s="42"/>
      <c r="C22141" s="2"/>
      <c r="E22141" s="2"/>
    </row>
    <row r="22142" spans="2:5" x14ac:dyDescent="0.35">
      <c r="B22142" s="42"/>
      <c r="C22142" s="2"/>
      <c r="E22142" s="2"/>
    </row>
    <row r="22143" spans="2:5" x14ac:dyDescent="0.35">
      <c r="B22143" s="42"/>
      <c r="C22143" s="2"/>
      <c r="E22143" s="2"/>
    </row>
    <row r="22144" spans="2:5" x14ac:dyDescent="0.35">
      <c r="B22144" s="42"/>
      <c r="C22144" s="2"/>
      <c r="E22144" s="2"/>
    </row>
    <row r="22145" spans="2:5" x14ac:dyDescent="0.35">
      <c r="B22145" s="42"/>
      <c r="C22145" s="2"/>
      <c r="E22145" s="2"/>
    </row>
    <row r="22146" spans="2:5" x14ac:dyDescent="0.35">
      <c r="B22146" s="42"/>
      <c r="C22146" s="2"/>
      <c r="E22146" s="2"/>
    </row>
    <row r="22147" spans="2:5" x14ac:dyDescent="0.35">
      <c r="B22147" s="42"/>
      <c r="C22147" s="2"/>
      <c r="E22147" s="2"/>
    </row>
    <row r="22148" spans="2:5" x14ac:dyDescent="0.35">
      <c r="B22148" s="42"/>
      <c r="C22148" s="2"/>
      <c r="E22148" s="2"/>
    </row>
    <row r="22149" spans="2:5" x14ac:dyDescent="0.35">
      <c r="B22149" s="42"/>
      <c r="C22149" s="2"/>
      <c r="E22149" s="2"/>
    </row>
    <row r="22150" spans="2:5" x14ac:dyDescent="0.35">
      <c r="B22150" s="42"/>
      <c r="C22150" s="2"/>
      <c r="E22150" s="2"/>
    </row>
    <row r="22151" spans="2:5" x14ac:dyDescent="0.35">
      <c r="B22151" s="42"/>
      <c r="C22151" s="2"/>
      <c r="E22151" s="2"/>
    </row>
    <row r="22152" spans="2:5" x14ac:dyDescent="0.35">
      <c r="B22152" s="42"/>
      <c r="C22152" s="2"/>
      <c r="E22152" s="2"/>
    </row>
    <row r="22153" spans="2:5" x14ac:dyDescent="0.35">
      <c r="B22153" s="42"/>
      <c r="C22153" s="2"/>
      <c r="E22153" s="2"/>
    </row>
    <row r="22154" spans="2:5" x14ac:dyDescent="0.35">
      <c r="B22154" s="42"/>
      <c r="C22154" s="2"/>
      <c r="E22154" s="2"/>
    </row>
    <row r="22155" spans="2:5" x14ac:dyDescent="0.35">
      <c r="B22155" s="42"/>
      <c r="C22155" s="2"/>
      <c r="E22155" s="2"/>
    </row>
    <row r="22156" spans="2:5" x14ac:dyDescent="0.35">
      <c r="B22156" s="42"/>
      <c r="C22156" s="2"/>
      <c r="E22156" s="2"/>
    </row>
    <row r="22157" spans="2:5" x14ac:dyDescent="0.35">
      <c r="B22157" s="42"/>
      <c r="C22157" s="2"/>
      <c r="E22157" s="2"/>
    </row>
    <row r="22158" spans="2:5" x14ac:dyDescent="0.35">
      <c r="B22158" s="42"/>
      <c r="C22158" s="2"/>
      <c r="E22158" s="2"/>
    </row>
    <row r="22159" spans="2:5" x14ac:dyDescent="0.35">
      <c r="B22159" s="42"/>
      <c r="C22159" s="2"/>
      <c r="E22159" s="2"/>
    </row>
    <row r="22160" spans="2:5" x14ac:dyDescent="0.35">
      <c r="B22160" s="42"/>
      <c r="C22160" s="2"/>
      <c r="E22160" s="2"/>
    </row>
    <row r="22161" spans="2:5" x14ac:dyDescent="0.35">
      <c r="B22161" s="42"/>
      <c r="C22161" s="2"/>
      <c r="E22161" s="2"/>
    </row>
    <row r="22162" spans="2:5" x14ac:dyDescent="0.35">
      <c r="B22162" s="42"/>
      <c r="C22162" s="2"/>
      <c r="E22162" s="2"/>
    </row>
    <row r="22163" spans="2:5" x14ac:dyDescent="0.35">
      <c r="B22163" s="42"/>
      <c r="C22163" s="2"/>
      <c r="E22163" s="2"/>
    </row>
    <row r="22164" spans="2:5" x14ac:dyDescent="0.35">
      <c r="B22164" s="42"/>
      <c r="C22164" s="2"/>
      <c r="E22164" s="2"/>
    </row>
    <row r="22165" spans="2:5" x14ac:dyDescent="0.35">
      <c r="B22165" s="42"/>
      <c r="C22165" s="2"/>
      <c r="E22165" s="2"/>
    </row>
    <row r="22166" spans="2:5" x14ac:dyDescent="0.35">
      <c r="B22166" s="42"/>
      <c r="C22166" s="2"/>
      <c r="E22166" s="2"/>
    </row>
    <row r="22167" spans="2:5" x14ac:dyDescent="0.35">
      <c r="B22167" s="42"/>
      <c r="C22167" s="2"/>
      <c r="E22167" s="2"/>
    </row>
    <row r="22168" spans="2:5" x14ac:dyDescent="0.35">
      <c r="B22168" s="42"/>
      <c r="C22168" s="2"/>
      <c r="E22168" s="2"/>
    </row>
    <row r="22169" spans="2:5" x14ac:dyDescent="0.35">
      <c r="B22169" s="42"/>
      <c r="C22169" s="2"/>
      <c r="E22169" s="2"/>
    </row>
    <row r="22170" spans="2:5" x14ac:dyDescent="0.35">
      <c r="B22170" s="42"/>
      <c r="C22170" s="2"/>
      <c r="E22170" s="2"/>
    </row>
    <row r="22171" spans="2:5" x14ac:dyDescent="0.35">
      <c r="B22171" s="42"/>
      <c r="C22171" s="2"/>
      <c r="E22171" s="2"/>
    </row>
    <row r="22172" spans="2:5" x14ac:dyDescent="0.35">
      <c r="B22172" s="42"/>
      <c r="C22172" s="2"/>
      <c r="E22172" s="2"/>
    </row>
    <row r="22173" spans="2:5" x14ac:dyDescent="0.35">
      <c r="B22173" s="42"/>
      <c r="C22173" s="2"/>
      <c r="E22173" s="2"/>
    </row>
    <row r="22174" spans="2:5" x14ac:dyDescent="0.35">
      <c r="B22174" s="42"/>
      <c r="C22174" s="2"/>
      <c r="E22174" s="2"/>
    </row>
    <row r="22175" spans="2:5" x14ac:dyDescent="0.35">
      <c r="B22175" s="42"/>
      <c r="C22175" s="2"/>
      <c r="E22175" s="2"/>
    </row>
    <row r="22176" spans="2:5" x14ac:dyDescent="0.35">
      <c r="B22176" s="42"/>
      <c r="C22176" s="2"/>
      <c r="E22176" s="2"/>
    </row>
    <row r="22177" spans="2:5" x14ac:dyDescent="0.35">
      <c r="B22177" s="42"/>
      <c r="C22177" s="2"/>
      <c r="E22177" s="2"/>
    </row>
    <row r="22178" spans="2:5" x14ac:dyDescent="0.35">
      <c r="B22178" s="42"/>
      <c r="C22178" s="2"/>
      <c r="E22178" s="2"/>
    </row>
    <row r="22179" spans="2:5" x14ac:dyDescent="0.35">
      <c r="B22179" s="42"/>
      <c r="C22179" s="2"/>
      <c r="E22179" s="2"/>
    </row>
    <row r="22180" spans="2:5" x14ac:dyDescent="0.35">
      <c r="B22180" s="42"/>
      <c r="C22180" s="2"/>
      <c r="E22180" s="2"/>
    </row>
    <row r="22181" spans="2:5" x14ac:dyDescent="0.35">
      <c r="B22181" s="42"/>
      <c r="C22181" s="2"/>
      <c r="E22181" s="2"/>
    </row>
    <row r="22182" spans="2:5" x14ac:dyDescent="0.35">
      <c r="B22182" s="42"/>
      <c r="C22182" s="2"/>
      <c r="E22182" s="2"/>
    </row>
    <row r="22183" spans="2:5" x14ac:dyDescent="0.35">
      <c r="B22183" s="42"/>
      <c r="C22183" s="2"/>
      <c r="E22183" s="2"/>
    </row>
    <row r="22184" spans="2:5" x14ac:dyDescent="0.35">
      <c r="B22184" s="42"/>
      <c r="C22184" s="2"/>
      <c r="E22184" s="2"/>
    </row>
    <row r="22185" spans="2:5" x14ac:dyDescent="0.35">
      <c r="B22185" s="42"/>
      <c r="C22185" s="2"/>
      <c r="E22185" s="2"/>
    </row>
    <row r="22186" spans="2:5" x14ac:dyDescent="0.35">
      <c r="B22186" s="42"/>
      <c r="C22186" s="2"/>
      <c r="E22186" s="2"/>
    </row>
    <row r="22187" spans="2:5" x14ac:dyDescent="0.35">
      <c r="B22187" s="42"/>
      <c r="C22187" s="2"/>
      <c r="E22187" s="2"/>
    </row>
    <row r="22188" spans="2:5" x14ac:dyDescent="0.35">
      <c r="B22188" s="42"/>
      <c r="C22188" s="2"/>
      <c r="E22188" s="2"/>
    </row>
    <row r="22189" spans="2:5" x14ac:dyDescent="0.35">
      <c r="B22189" s="42"/>
      <c r="C22189" s="2"/>
      <c r="E22189" s="2"/>
    </row>
    <row r="22190" spans="2:5" x14ac:dyDescent="0.35">
      <c r="B22190" s="42"/>
      <c r="C22190" s="2"/>
      <c r="E22190" s="2"/>
    </row>
    <row r="22191" spans="2:5" x14ac:dyDescent="0.35">
      <c r="B22191" s="42"/>
      <c r="C22191" s="2"/>
      <c r="E22191" s="2"/>
    </row>
    <row r="22192" spans="2:5" x14ac:dyDescent="0.35">
      <c r="B22192" s="42"/>
      <c r="C22192" s="2"/>
      <c r="E22192" s="2"/>
    </row>
    <row r="22193" spans="2:5" x14ac:dyDescent="0.35">
      <c r="B22193" s="42"/>
      <c r="C22193" s="2"/>
      <c r="E22193" s="2"/>
    </row>
    <row r="22194" spans="2:5" x14ac:dyDescent="0.35">
      <c r="B22194" s="42"/>
      <c r="C22194" s="2"/>
      <c r="E22194" s="2"/>
    </row>
    <row r="22195" spans="2:5" x14ac:dyDescent="0.35">
      <c r="B22195" s="42"/>
      <c r="C22195" s="2"/>
      <c r="E22195" s="2"/>
    </row>
    <row r="22196" spans="2:5" x14ac:dyDescent="0.35">
      <c r="B22196" s="42"/>
      <c r="C22196" s="2"/>
      <c r="E22196" s="2"/>
    </row>
    <row r="22197" spans="2:5" x14ac:dyDescent="0.35">
      <c r="B22197" s="42"/>
      <c r="C22197" s="2"/>
      <c r="E22197" s="2"/>
    </row>
    <row r="22198" spans="2:5" x14ac:dyDescent="0.35">
      <c r="B22198" s="42"/>
      <c r="C22198" s="2"/>
      <c r="E22198" s="2"/>
    </row>
    <row r="22199" spans="2:5" x14ac:dyDescent="0.35">
      <c r="B22199" s="42"/>
      <c r="C22199" s="2"/>
      <c r="E22199" s="2"/>
    </row>
    <row r="22200" spans="2:5" x14ac:dyDescent="0.35">
      <c r="B22200" s="42"/>
      <c r="C22200" s="2"/>
      <c r="E22200" s="2"/>
    </row>
    <row r="22201" spans="2:5" x14ac:dyDescent="0.35">
      <c r="B22201" s="42"/>
      <c r="C22201" s="2"/>
      <c r="E22201" s="2"/>
    </row>
    <row r="22202" spans="2:5" x14ac:dyDescent="0.35">
      <c r="B22202" s="42"/>
      <c r="C22202" s="2"/>
      <c r="E22202" s="2"/>
    </row>
    <row r="22203" spans="2:5" x14ac:dyDescent="0.35">
      <c r="B22203" s="42"/>
      <c r="C22203" s="2"/>
      <c r="E22203" s="2"/>
    </row>
    <row r="22204" spans="2:5" x14ac:dyDescent="0.35">
      <c r="B22204" s="42"/>
      <c r="C22204" s="2"/>
      <c r="E22204" s="2"/>
    </row>
    <row r="22205" spans="2:5" x14ac:dyDescent="0.35">
      <c r="B22205" s="42"/>
      <c r="C22205" s="2"/>
      <c r="E22205" s="2"/>
    </row>
    <row r="22206" spans="2:5" x14ac:dyDescent="0.35">
      <c r="B22206" s="42"/>
      <c r="C22206" s="2"/>
      <c r="E22206" s="2"/>
    </row>
    <row r="22207" spans="2:5" x14ac:dyDescent="0.35">
      <c r="B22207" s="42"/>
      <c r="C22207" s="2"/>
      <c r="E22207" s="2"/>
    </row>
    <row r="22208" spans="2:5" x14ac:dyDescent="0.35">
      <c r="B22208" s="42"/>
      <c r="C22208" s="2"/>
      <c r="E22208" s="2"/>
    </row>
    <row r="22209" spans="2:5" x14ac:dyDescent="0.35">
      <c r="B22209" s="42"/>
      <c r="C22209" s="2"/>
      <c r="E22209" s="2"/>
    </row>
    <row r="22210" spans="2:5" x14ac:dyDescent="0.35">
      <c r="B22210" s="42"/>
      <c r="C22210" s="2"/>
      <c r="E22210" s="2"/>
    </row>
    <row r="22211" spans="2:5" x14ac:dyDescent="0.35">
      <c r="B22211" s="42"/>
      <c r="C22211" s="2"/>
      <c r="E22211" s="2"/>
    </row>
    <row r="22212" spans="2:5" x14ac:dyDescent="0.35">
      <c r="B22212" s="42"/>
      <c r="C22212" s="2"/>
      <c r="E22212" s="2"/>
    </row>
    <row r="22213" spans="2:5" x14ac:dyDescent="0.35">
      <c r="B22213" s="42"/>
      <c r="C22213" s="2"/>
      <c r="E22213" s="2"/>
    </row>
    <row r="22214" spans="2:5" x14ac:dyDescent="0.35">
      <c r="B22214" s="42"/>
      <c r="C22214" s="2"/>
      <c r="E22214" s="2"/>
    </row>
    <row r="22215" spans="2:5" x14ac:dyDescent="0.35">
      <c r="B22215" s="42"/>
      <c r="C22215" s="2"/>
      <c r="E22215" s="2"/>
    </row>
    <row r="22216" spans="2:5" x14ac:dyDescent="0.35">
      <c r="B22216" s="42"/>
      <c r="C22216" s="2"/>
      <c r="E22216" s="2"/>
    </row>
    <row r="22217" spans="2:5" x14ac:dyDescent="0.35">
      <c r="B22217" s="42"/>
      <c r="C22217" s="2"/>
      <c r="E22217" s="2"/>
    </row>
    <row r="22218" spans="2:5" x14ac:dyDescent="0.35">
      <c r="B22218" s="42"/>
      <c r="C22218" s="2"/>
      <c r="E22218" s="2"/>
    </row>
    <row r="22219" spans="2:5" x14ac:dyDescent="0.35">
      <c r="B22219" s="42"/>
      <c r="C22219" s="2"/>
      <c r="E22219" s="2"/>
    </row>
    <row r="22220" spans="2:5" x14ac:dyDescent="0.35">
      <c r="B22220" s="42"/>
      <c r="C22220" s="2"/>
      <c r="E22220" s="2"/>
    </row>
    <row r="22221" spans="2:5" x14ac:dyDescent="0.35">
      <c r="B22221" s="42"/>
      <c r="C22221" s="2"/>
      <c r="E22221" s="2"/>
    </row>
    <row r="22222" spans="2:5" x14ac:dyDescent="0.35">
      <c r="B22222" s="42"/>
      <c r="C22222" s="2"/>
      <c r="E22222" s="2"/>
    </row>
    <row r="22223" spans="2:5" x14ac:dyDescent="0.35">
      <c r="B22223" s="42"/>
      <c r="C22223" s="2"/>
      <c r="E22223" s="2"/>
    </row>
    <row r="22224" spans="2:5" x14ac:dyDescent="0.35">
      <c r="B22224" s="42"/>
      <c r="C22224" s="2"/>
      <c r="E22224" s="2"/>
    </row>
    <row r="22225" spans="2:5" x14ac:dyDescent="0.35">
      <c r="B22225" s="42"/>
      <c r="C22225" s="2"/>
      <c r="E22225" s="2"/>
    </row>
    <row r="22226" spans="2:5" x14ac:dyDescent="0.35">
      <c r="B22226" s="42"/>
      <c r="C22226" s="2"/>
      <c r="E22226" s="2"/>
    </row>
    <row r="22227" spans="2:5" x14ac:dyDescent="0.35">
      <c r="B22227" s="42"/>
      <c r="C22227" s="2"/>
      <c r="E22227" s="2"/>
    </row>
    <row r="22228" spans="2:5" x14ac:dyDescent="0.35">
      <c r="B22228" s="42"/>
      <c r="C22228" s="2"/>
      <c r="E22228" s="2"/>
    </row>
    <row r="22229" spans="2:5" x14ac:dyDescent="0.35">
      <c r="B22229" s="42"/>
      <c r="C22229" s="2"/>
      <c r="E22229" s="2"/>
    </row>
    <row r="22230" spans="2:5" x14ac:dyDescent="0.35">
      <c r="B22230" s="42"/>
      <c r="C22230" s="2"/>
      <c r="E22230" s="2"/>
    </row>
    <row r="22231" spans="2:5" x14ac:dyDescent="0.35">
      <c r="B22231" s="42"/>
      <c r="C22231" s="2"/>
      <c r="E22231" s="2"/>
    </row>
    <row r="22232" spans="2:5" x14ac:dyDescent="0.35">
      <c r="B22232" s="42"/>
      <c r="C22232" s="2"/>
      <c r="E22232" s="2"/>
    </row>
    <row r="22233" spans="2:5" x14ac:dyDescent="0.35">
      <c r="B22233" s="42"/>
      <c r="C22233" s="2"/>
      <c r="E22233" s="2"/>
    </row>
    <row r="22234" spans="2:5" x14ac:dyDescent="0.35">
      <c r="B22234" s="42"/>
      <c r="C22234" s="2"/>
      <c r="E22234" s="2"/>
    </row>
    <row r="22235" spans="2:5" x14ac:dyDescent="0.35">
      <c r="B22235" s="42"/>
      <c r="C22235" s="2"/>
      <c r="E22235" s="2"/>
    </row>
    <row r="22236" spans="2:5" x14ac:dyDescent="0.35">
      <c r="B22236" s="42"/>
      <c r="C22236" s="2"/>
      <c r="E22236" s="2"/>
    </row>
    <row r="22237" spans="2:5" x14ac:dyDescent="0.35">
      <c r="B22237" s="42"/>
      <c r="C22237" s="2"/>
      <c r="E22237" s="2"/>
    </row>
    <row r="22238" spans="2:5" x14ac:dyDescent="0.35">
      <c r="B22238" s="42"/>
      <c r="C22238" s="2"/>
      <c r="E22238" s="2"/>
    </row>
    <row r="22239" spans="2:5" x14ac:dyDescent="0.35">
      <c r="B22239" s="42"/>
      <c r="C22239" s="2"/>
      <c r="E22239" s="2"/>
    </row>
    <row r="22240" spans="2:5" x14ac:dyDescent="0.35">
      <c r="B22240" s="42"/>
      <c r="C22240" s="2"/>
      <c r="E22240" s="2"/>
    </row>
    <row r="22241" spans="2:5" x14ac:dyDescent="0.35">
      <c r="B22241" s="42"/>
      <c r="C22241" s="2"/>
      <c r="E22241" s="2"/>
    </row>
    <row r="22242" spans="2:5" x14ac:dyDescent="0.35">
      <c r="B22242" s="42"/>
      <c r="C22242" s="2"/>
      <c r="E22242" s="2"/>
    </row>
    <row r="22243" spans="2:5" x14ac:dyDescent="0.35">
      <c r="B22243" s="42"/>
      <c r="C22243" s="2"/>
      <c r="E22243" s="2"/>
    </row>
    <row r="22244" spans="2:5" x14ac:dyDescent="0.35">
      <c r="B22244" s="42"/>
      <c r="C22244" s="2"/>
      <c r="E22244" s="2"/>
    </row>
    <row r="22245" spans="2:5" x14ac:dyDescent="0.35">
      <c r="B22245" s="42"/>
      <c r="C22245" s="2"/>
      <c r="E22245" s="2"/>
    </row>
    <row r="22246" spans="2:5" x14ac:dyDescent="0.35">
      <c r="B22246" s="42"/>
      <c r="C22246" s="2"/>
      <c r="E22246" s="2"/>
    </row>
    <row r="22247" spans="2:5" x14ac:dyDescent="0.35">
      <c r="B22247" s="42"/>
      <c r="C22247" s="2"/>
      <c r="E22247" s="2"/>
    </row>
    <row r="22248" spans="2:5" x14ac:dyDescent="0.35">
      <c r="B22248" s="42"/>
      <c r="C22248" s="2"/>
      <c r="E22248" s="2"/>
    </row>
    <row r="22249" spans="2:5" x14ac:dyDescent="0.35">
      <c r="B22249" s="42"/>
      <c r="C22249" s="2"/>
      <c r="E22249" s="2"/>
    </row>
    <row r="22250" spans="2:5" x14ac:dyDescent="0.35">
      <c r="B22250" s="42"/>
      <c r="C22250" s="2"/>
      <c r="E22250" s="2"/>
    </row>
    <row r="22251" spans="2:5" x14ac:dyDescent="0.35">
      <c r="B22251" s="42"/>
      <c r="C22251" s="2"/>
      <c r="E22251" s="2"/>
    </row>
    <row r="22252" spans="2:5" x14ac:dyDescent="0.35">
      <c r="B22252" s="42"/>
      <c r="C22252" s="2"/>
      <c r="E22252" s="2"/>
    </row>
    <row r="22253" spans="2:5" x14ac:dyDescent="0.35">
      <c r="B22253" s="42"/>
      <c r="C22253" s="2"/>
      <c r="E22253" s="2"/>
    </row>
    <row r="22254" spans="2:5" x14ac:dyDescent="0.35">
      <c r="B22254" s="42"/>
      <c r="C22254" s="2"/>
      <c r="E22254" s="2"/>
    </row>
    <row r="22255" spans="2:5" x14ac:dyDescent="0.35">
      <c r="B22255" s="42"/>
      <c r="C22255" s="2"/>
      <c r="E22255" s="2"/>
    </row>
    <row r="22256" spans="2:5" x14ac:dyDescent="0.35">
      <c r="B22256" s="42"/>
      <c r="C22256" s="2"/>
      <c r="E22256" s="2"/>
    </row>
    <row r="22257" spans="2:5" x14ac:dyDescent="0.35">
      <c r="B22257" s="42"/>
      <c r="C22257" s="2"/>
      <c r="E22257" s="2"/>
    </row>
    <row r="22258" spans="2:5" x14ac:dyDescent="0.35">
      <c r="B22258" s="42"/>
      <c r="C22258" s="2"/>
      <c r="E22258" s="2"/>
    </row>
    <row r="22259" spans="2:5" x14ac:dyDescent="0.35">
      <c r="B22259" s="42"/>
      <c r="C22259" s="2"/>
      <c r="E22259" s="2"/>
    </row>
    <row r="22260" spans="2:5" x14ac:dyDescent="0.35">
      <c r="B22260" s="42"/>
      <c r="C22260" s="2"/>
      <c r="E22260" s="2"/>
    </row>
    <row r="22261" spans="2:5" x14ac:dyDescent="0.35">
      <c r="B22261" s="42"/>
      <c r="C22261" s="2"/>
      <c r="E22261" s="2"/>
    </row>
    <row r="22262" spans="2:5" x14ac:dyDescent="0.35">
      <c r="B22262" s="42"/>
      <c r="C22262" s="2"/>
      <c r="E22262" s="2"/>
    </row>
    <row r="22263" spans="2:5" x14ac:dyDescent="0.35">
      <c r="B22263" s="42"/>
      <c r="C22263" s="2"/>
      <c r="E22263" s="2"/>
    </row>
    <row r="22264" spans="2:5" x14ac:dyDescent="0.35">
      <c r="B22264" s="42"/>
      <c r="C22264" s="2"/>
      <c r="E22264" s="2"/>
    </row>
    <row r="22265" spans="2:5" x14ac:dyDescent="0.35">
      <c r="B22265" s="42"/>
      <c r="C22265" s="2"/>
      <c r="E22265" s="2"/>
    </row>
    <row r="22266" spans="2:5" x14ac:dyDescent="0.35">
      <c r="B22266" s="42"/>
      <c r="C22266" s="2"/>
      <c r="E22266" s="2"/>
    </row>
    <row r="22267" spans="2:5" x14ac:dyDescent="0.35">
      <c r="B22267" s="42"/>
      <c r="C22267" s="2"/>
      <c r="E22267" s="2"/>
    </row>
    <row r="22268" spans="2:5" x14ac:dyDescent="0.35">
      <c r="B22268" s="42"/>
      <c r="C22268" s="2"/>
      <c r="E22268" s="2"/>
    </row>
    <row r="22269" spans="2:5" x14ac:dyDescent="0.35">
      <c r="B22269" s="42"/>
      <c r="C22269" s="2"/>
      <c r="E22269" s="2"/>
    </row>
    <row r="22270" spans="2:5" x14ac:dyDescent="0.35">
      <c r="B22270" s="42"/>
      <c r="C22270" s="2"/>
      <c r="E22270" s="2"/>
    </row>
    <row r="22271" spans="2:5" x14ac:dyDescent="0.35">
      <c r="B22271" s="42"/>
      <c r="C22271" s="2"/>
      <c r="E22271" s="2"/>
    </row>
    <row r="22272" spans="2:5" x14ac:dyDescent="0.35">
      <c r="B22272" s="42"/>
      <c r="C22272" s="2"/>
      <c r="E22272" s="2"/>
    </row>
    <row r="22273" spans="2:5" x14ac:dyDescent="0.35">
      <c r="B22273" s="42"/>
      <c r="C22273" s="2"/>
      <c r="E22273" s="2"/>
    </row>
    <row r="22274" spans="2:5" x14ac:dyDescent="0.35">
      <c r="B22274" s="42"/>
      <c r="C22274" s="2"/>
      <c r="E22274" s="2"/>
    </row>
    <row r="22275" spans="2:5" x14ac:dyDescent="0.35">
      <c r="B22275" s="42"/>
      <c r="C22275" s="2"/>
      <c r="E22275" s="2"/>
    </row>
    <row r="22276" spans="2:5" x14ac:dyDescent="0.35">
      <c r="B22276" s="42"/>
      <c r="C22276" s="2"/>
      <c r="E22276" s="2"/>
    </row>
    <row r="22277" spans="2:5" x14ac:dyDescent="0.35">
      <c r="B22277" s="42"/>
      <c r="C22277" s="2"/>
      <c r="E22277" s="2"/>
    </row>
    <row r="22278" spans="2:5" x14ac:dyDescent="0.35">
      <c r="B22278" s="42"/>
      <c r="C22278" s="2"/>
      <c r="E22278" s="2"/>
    </row>
    <row r="22279" spans="2:5" x14ac:dyDescent="0.35">
      <c r="B22279" s="42"/>
      <c r="C22279" s="2"/>
      <c r="E22279" s="2"/>
    </row>
    <row r="22280" spans="2:5" x14ac:dyDescent="0.35">
      <c r="B22280" s="42"/>
      <c r="C22280" s="2"/>
      <c r="E22280" s="2"/>
    </row>
    <row r="22281" spans="2:5" x14ac:dyDescent="0.35">
      <c r="B22281" s="42"/>
      <c r="C22281" s="2"/>
      <c r="E22281" s="2"/>
    </row>
    <row r="22282" spans="2:5" x14ac:dyDescent="0.35">
      <c r="B22282" s="42"/>
      <c r="C22282" s="2"/>
      <c r="E22282" s="2"/>
    </row>
    <row r="22283" spans="2:5" x14ac:dyDescent="0.35">
      <c r="B22283" s="42"/>
      <c r="C22283" s="2"/>
      <c r="E22283" s="2"/>
    </row>
    <row r="22284" spans="2:5" x14ac:dyDescent="0.35">
      <c r="B22284" s="42"/>
      <c r="C22284" s="2"/>
      <c r="E22284" s="2"/>
    </row>
    <row r="22285" spans="2:5" x14ac:dyDescent="0.35">
      <c r="B22285" s="42"/>
      <c r="C22285" s="2"/>
      <c r="E22285" s="2"/>
    </row>
    <row r="22286" spans="2:5" x14ac:dyDescent="0.35">
      <c r="B22286" s="42"/>
      <c r="C22286" s="2"/>
      <c r="E22286" s="2"/>
    </row>
    <row r="22287" spans="2:5" x14ac:dyDescent="0.35">
      <c r="B22287" s="42"/>
      <c r="C22287" s="2"/>
      <c r="E22287" s="2"/>
    </row>
    <row r="22288" spans="2:5" x14ac:dyDescent="0.35">
      <c r="B22288" s="42"/>
      <c r="C22288" s="2"/>
      <c r="E22288" s="2"/>
    </row>
    <row r="22289" spans="2:5" x14ac:dyDescent="0.35">
      <c r="B22289" s="42"/>
      <c r="C22289" s="2"/>
      <c r="E22289" s="2"/>
    </row>
    <row r="22290" spans="2:5" x14ac:dyDescent="0.35">
      <c r="B22290" s="42"/>
      <c r="C22290" s="2"/>
      <c r="E22290" s="2"/>
    </row>
    <row r="22291" spans="2:5" x14ac:dyDescent="0.35">
      <c r="B22291" s="42"/>
      <c r="C22291" s="2"/>
      <c r="E22291" s="2"/>
    </row>
    <row r="22292" spans="2:5" x14ac:dyDescent="0.35">
      <c r="B22292" s="42"/>
      <c r="C22292" s="2"/>
      <c r="E22292" s="2"/>
    </row>
    <row r="22293" spans="2:5" x14ac:dyDescent="0.35">
      <c r="B22293" s="42"/>
      <c r="C22293" s="2"/>
      <c r="E22293" s="2"/>
    </row>
    <row r="22294" spans="2:5" x14ac:dyDescent="0.35">
      <c r="B22294" s="42"/>
      <c r="C22294" s="2"/>
      <c r="E22294" s="2"/>
    </row>
    <row r="22295" spans="2:5" x14ac:dyDescent="0.35">
      <c r="B22295" s="42"/>
      <c r="C22295" s="2"/>
      <c r="E22295" s="2"/>
    </row>
    <row r="22296" spans="2:5" x14ac:dyDescent="0.35">
      <c r="B22296" s="42"/>
      <c r="C22296" s="2"/>
      <c r="E22296" s="2"/>
    </row>
    <row r="22297" spans="2:5" x14ac:dyDescent="0.35">
      <c r="B22297" s="42"/>
      <c r="C22297" s="2"/>
      <c r="E22297" s="2"/>
    </row>
    <row r="22298" spans="2:5" x14ac:dyDescent="0.35">
      <c r="B22298" s="42"/>
      <c r="C22298" s="2"/>
      <c r="E22298" s="2"/>
    </row>
    <row r="22299" spans="2:5" x14ac:dyDescent="0.35">
      <c r="B22299" s="42"/>
      <c r="C22299" s="2"/>
      <c r="E22299" s="2"/>
    </row>
    <row r="22300" spans="2:5" x14ac:dyDescent="0.35">
      <c r="B22300" s="42"/>
      <c r="C22300" s="2"/>
      <c r="E22300" s="2"/>
    </row>
    <row r="22301" spans="2:5" x14ac:dyDescent="0.35">
      <c r="B22301" s="42"/>
      <c r="C22301" s="2"/>
      <c r="E22301" s="2"/>
    </row>
    <row r="22302" spans="2:5" x14ac:dyDescent="0.35">
      <c r="B22302" s="42"/>
      <c r="C22302" s="2"/>
      <c r="E22302" s="2"/>
    </row>
    <row r="22303" spans="2:5" x14ac:dyDescent="0.35">
      <c r="B22303" s="42"/>
      <c r="C22303" s="2"/>
      <c r="E22303" s="2"/>
    </row>
    <row r="22304" spans="2:5" x14ac:dyDescent="0.35">
      <c r="B22304" s="42"/>
      <c r="C22304" s="2"/>
      <c r="E22304" s="2"/>
    </row>
    <row r="22305" spans="2:5" x14ac:dyDescent="0.35">
      <c r="B22305" s="42"/>
      <c r="C22305" s="2"/>
      <c r="E22305" s="2"/>
    </row>
    <row r="22306" spans="2:5" x14ac:dyDescent="0.35">
      <c r="B22306" s="42"/>
      <c r="C22306" s="2"/>
      <c r="E22306" s="2"/>
    </row>
    <row r="22307" spans="2:5" x14ac:dyDescent="0.35">
      <c r="B22307" s="42"/>
      <c r="C22307" s="2"/>
      <c r="E22307" s="2"/>
    </row>
    <row r="22308" spans="2:5" x14ac:dyDescent="0.35">
      <c r="B22308" s="42"/>
      <c r="C22308" s="2"/>
      <c r="E22308" s="2"/>
    </row>
    <row r="22309" spans="2:5" x14ac:dyDescent="0.35">
      <c r="B22309" s="42"/>
      <c r="C22309" s="2"/>
      <c r="E22309" s="2"/>
    </row>
    <row r="22310" spans="2:5" x14ac:dyDescent="0.35">
      <c r="B22310" s="42"/>
      <c r="C22310" s="2"/>
      <c r="E22310" s="2"/>
    </row>
    <row r="22311" spans="2:5" x14ac:dyDescent="0.35">
      <c r="B22311" s="42"/>
      <c r="C22311" s="2"/>
      <c r="E22311" s="2"/>
    </row>
    <row r="22312" spans="2:5" x14ac:dyDescent="0.35">
      <c r="B22312" s="42"/>
      <c r="C22312" s="2"/>
      <c r="E22312" s="2"/>
    </row>
    <row r="22313" spans="2:5" x14ac:dyDescent="0.35">
      <c r="B22313" s="42"/>
      <c r="C22313" s="2"/>
      <c r="E22313" s="2"/>
    </row>
    <row r="22314" spans="2:5" x14ac:dyDescent="0.35">
      <c r="B22314" s="42"/>
      <c r="C22314" s="2"/>
      <c r="E22314" s="2"/>
    </row>
    <row r="22315" spans="2:5" x14ac:dyDescent="0.35">
      <c r="B22315" s="42"/>
      <c r="C22315" s="2"/>
      <c r="E22315" s="2"/>
    </row>
    <row r="22316" spans="2:5" x14ac:dyDescent="0.35">
      <c r="B22316" s="42"/>
      <c r="C22316" s="2"/>
      <c r="E22316" s="2"/>
    </row>
    <row r="22317" spans="2:5" x14ac:dyDescent="0.35">
      <c r="B22317" s="42"/>
      <c r="C22317" s="2"/>
      <c r="E22317" s="2"/>
    </row>
    <row r="22318" spans="2:5" x14ac:dyDescent="0.35">
      <c r="B22318" s="42"/>
      <c r="C22318" s="2"/>
      <c r="E22318" s="2"/>
    </row>
    <row r="22319" spans="2:5" x14ac:dyDescent="0.35">
      <c r="B22319" s="42"/>
      <c r="C22319" s="2"/>
      <c r="E22319" s="2"/>
    </row>
    <row r="22320" spans="2:5" x14ac:dyDescent="0.35">
      <c r="B22320" s="42"/>
      <c r="C22320" s="2"/>
      <c r="E22320" s="2"/>
    </row>
    <row r="22321" spans="2:5" x14ac:dyDescent="0.35">
      <c r="B22321" s="42"/>
      <c r="C22321" s="2"/>
      <c r="E22321" s="2"/>
    </row>
    <row r="22322" spans="2:5" x14ac:dyDescent="0.35">
      <c r="B22322" s="42"/>
      <c r="C22322" s="2"/>
      <c r="E22322" s="2"/>
    </row>
    <row r="22323" spans="2:5" x14ac:dyDescent="0.35">
      <c r="B22323" s="42"/>
      <c r="C22323" s="2"/>
      <c r="E22323" s="2"/>
    </row>
    <row r="22324" spans="2:5" x14ac:dyDescent="0.35">
      <c r="B22324" s="42"/>
      <c r="C22324" s="2"/>
      <c r="E22324" s="2"/>
    </row>
    <row r="22325" spans="2:5" x14ac:dyDescent="0.35">
      <c r="B22325" s="42"/>
      <c r="C22325" s="2"/>
      <c r="E22325" s="2"/>
    </row>
    <row r="22326" spans="2:5" x14ac:dyDescent="0.35">
      <c r="B22326" s="42"/>
      <c r="C22326" s="2"/>
      <c r="E22326" s="2"/>
    </row>
    <row r="22327" spans="2:5" x14ac:dyDescent="0.35">
      <c r="B22327" s="42"/>
      <c r="C22327" s="2"/>
      <c r="E22327" s="2"/>
    </row>
    <row r="22328" spans="2:5" x14ac:dyDescent="0.35">
      <c r="B22328" s="42"/>
      <c r="C22328" s="2"/>
      <c r="E22328" s="2"/>
    </row>
    <row r="22329" spans="2:5" x14ac:dyDescent="0.35">
      <c r="B22329" s="42"/>
      <c r="C22329" s="2"/>
      <c r="E22329" s="2"/>
    </row>
    <row r="22330" spans="2:5" x14ac:dyDescent="0.35">
      <c r="B22330" s="42"/>
      <c r="C22330" s="2"/>
      <c r="E22330" s="2"/>
    </row>
    <row r="22331" spans="2:5" x14ac:dyDescent="0.35">
      <c r="B22331" s="42"/>
      <c r="C22331" s="2"/>
      <c r="E22331" s="2"/>
    </row>
    <row r="22332" spans="2:5" x14ac:dyDescent="0.35">
      <c r="B22332" s="42"/>
      <c r="C22332" s="2"/>
      <c r="E22332" s="2"/>
    </row>
    <row r="22333" spans="2:5" x14ac:dyDescent="0.35">
      <c r="B22333" s="42"/>
      <c r="C22333" s="2"/>
      <c r="E22333" s="2"/>
    </row>
    <row r="22334" spans="2:5" x14ac:dyDescent="0.35">
      <c r="B22334" s="42"/>
      <c r="C22334" s="2"/>
      <c r="E22334" s="2"/>
    </row>
    <row r="22335" spans="2:5" x14ac:dyDescent="0.35">
      <c r="B22335" s="42"/>
      <c r="C22335" s="2"/>
      <c r="E22335" s="2"/>
    </row>
    <row r="22336" spans="2:5" x14ac:dyDescent="0.35">
      <c r="B22336" s="42"/>
      <c r="C22336" s="2"/>
      <c r="E22336" s="2"/>
    </row>
    <row r="22337" spans="2:5" x14ac:dyDescent="0.35">
      <c r="B22337" s="42"/>
      <c r="C22337" s="2"/>
      <c r="E22337" s="2"/>
    </row>
    <row r="22338" spans="2:5" x14ac:dyDescent="0.35">
      <c r="B22338" s="42"/>
      <c r="C22338" s="2"/>
      <c r="E22338" s="2"/>
    </row>
    <row r="22339" spans="2:5" x14ac:dyDescent="0.35">
      <c r="B22339" s="42"/>
      <c r="C22339" s="2"/>
      <c r="E22339" s="2"/>
    </row>
    <row r="22340" spans="2:5" x14ac:dyDescent="0.35">
      <c r="B22340" s="42"/>
      <c r="C22340" s="2"/>
      <c r="E22340" s="2"/>
    </row>
    <row r="22341" spans="2:5" x14ac:dyDescent="0.35">
      <c r="B22341" s="42"/>
      <c r="C22341" s="2"/>
      <c r="E22341" s="2"/>
    </row>
    <row r="22342" spans="2:5" x14ac:dyDescent="0.35">
      <c r="B22342" s="42"/>
      <c r="C22342" s="2"/>
      <c r="E22342" s="2"/>
    </row>
    <row r="22343" spans="2:5" x14ac:dyDescent="0.35">
      <c r="B22343" s="42"/>
      <c r="C22343" s="2"/>
      <c r="E22343" s="2"/>
    </row>
    <row r="22344" spans="2:5" x14ac:dyDescent="0.35">
      <c r="B22344" s="42"/>
      <c r="C22344" s="2"/>
      <c r="E22344" s="2"/>
    </row>
    <row r="22345" spans="2:5" x14ac:dyDescent="0.35">
      <c r="B22345" s="42"/>
      <c r="C22345" s="2"/>
      <c r="E22345" s="2"/>
    </row>
    <row r="22346" spans="2:5" x14ac:dyDescent="0.35">
      <c r="B22346" s="42"/>
      <c r="C22346" s="2"/>
      <c r="E22346" s="2"/>
    </row>
    <row r="22347" spans="2:5" x14ac:dyDescent="0.35">
      <c r="B22347" s="42"/>
      <c r="C22347" s="2"/>
      <c r="E22347" s="2"/>
    </row>
    <row r="22348" spans="2:5" x14ac:dyDescent="0.35">
      <c r="B22348" s="42"/>
      <c r="C22348" s="2"/>
      <c r="E22348" s="2"/>
    </row>
    <row r="22349" spans="2:5" x14ac:dyDescent="0.35">
      <c r="B22349" s="42"/>
      <c r="C22349" s="2"/>
      <c r="E22349" s="2"/>
    </row>
    <row r="22350" spans="2:5" x14ac:dyDescent="0.35">
      <c r="B22350" s="42"/>
      <c r="C22350" s="2"/>
      <c r="E22350" s="2"/>
    </row>
    <row r="22351" spans="2:5" x14ac:dyDescent="0.35">
      <c r="B22351" s="42"/>
      <c r="C22351" s="2"/>
      <c r="E22351" s="2"/>
    </row>
    <row r="22352" spans="2:5" x14ac:dyDescent="0.35">
      <c r="B22352" s="42"/>
      <c r="C22352" s="2"/>
      <c r="E22352" s="2"/>
    </row>
    <row r="22353" spans="2:5" x14ac:dyDescent="0.35">
      <c r="B22353" s="42"/>
      <c r="C22353" s="2"/>
      <c r="E22353" s="2"/>
    </row>
    <row r="22354" spans="2:5" x14ac:dyDescent="0.35">
      <c r="B22354" s="42"/>
      <c r="C22354" s="2"/>
      <c r="E22354" s="2"/>
    </row>
    <row r="22355" spans="2:5" x14ac:dyDescent="0.35">
      <c r="B22355" s="42"/>
      <c r="C22355" s="2"/>
      <c r="E22355" s="2"/>
    </row>
    <row r="22356" spans="2:5" x14ac:dyDescent="0.35">
      <c r="B22356" s="42"/>
      <c r="C22356" s="2"/>
      <c r="E22356" s="2"/>
    </row>
    <row r="22357" spans="2:5" x14ac:dyDescent="0.35">
      <c r="B22357" s="42"/>
      <c r="C22357" s="2"/>
      <c r="E22357" s="2"/>
    </row>
    <row r="22358" spans="2:5" x14ac:dyDescent="0.35">
      <c r="B22358" s="42"/>
      <c r="C22358" s="2"/>
      <c r="E22358" s="2"/>
    </row>
    <row r="22359" spans="2:5" x14ac:dyDescent="0.35">
      <c r="B22359" s="42"/>
      <c r="C22359" s="2"/>
      <c r="E22359" s="2"/>
    </row>
    <row r="22360" spans="2:5" x14ac:dyDescent="0.35">
      <c r="B22360" s="42"/>
      <c r="C22360" s="2"/>
      <c r="E22360" s="2"/>
    </row>
    <row r="22361" spans="2:5" x14ac:dyDescent="0.35">
      <c r="B22361" s="42"/>
      <c r="C22361" s="2"/>
      <c r="E22361" s="2"/>
    </row>
    <row r="22362" spans="2:5" x14ac:dyDescent="0.35">
      <c r="B22362" s="42"/>
      <c r="C22362" s="2"/>
      <c r="E22362" s="2"/>
    </row>
    <row r="22363" spans="2:5" x14ac:dyDescent="0.35">
      <c r="B22363" s="42"/>
      <c r="C22363" s="2"/>
      <c r="E22363" s="2"/>
    </row>
    <row r="22364" spans="2:5" x14ac:dyDescent="0.35">
      <c r="B22364" s="42"/>
      <c r="C22364" s="2"/>
      <c r="E22364" s="2"/>
    </row>
    <row r="22365" spans="2:5" x14ac:dyDescent="0.35">
      <c r="B22365" s="42"/>
      <c r="C22365" s="2"/>
      <c r="E22365" s="2"/>
    </row>
    <row r="22366" spans="2:5" x14ac:dyDescent="0.35">
      <c r="B22366" s="42"/>
      <c r="C22366" s="2"/>
      <c r="E22366" s="2"/>
    </row>
    <row r="22367" spans="2:5" x14ac:dyDescent="0.35">
      <c r="B22367" s="42"/>
      <c r="C22367" s="2"/>
      <c r="E22367" s="2"/>
    </row>
    <row r="22368" spans="2:5" x14ac:dyDescent="0.35">
      <c r="B22368" s="42"/>
      <c r="C22368" s="2"/>
      <c r="E22368" s="2"/>
    </row>
    <row r="22369" spans="2:5" x14ac:dyDescent="0.35">
      <c r="B22369" s="42"/>
      <c r="C22369" s="2"/>
      <c r="E22369" s="2"/>
    </row>
    <row r="22370" spans="2:5" x14ac:dyDescent="0.35">
      <c r="B22370" s="42"/>
      <c r="C22370" s="2"/>
      <c r="E22370" s="2"/>
    </row>
    <row r="22371" spans="2:5" x14ac:dyDescent="0.35">
      <c r="B22371" s="42"/>
      <c r="C22371" s="2"/>
      <c r="E22371" s="2"/>
    </row>
    <row r="22372" spans="2:5" x14ac:dyDescent="0.35">
      <c r="B22372" s="42"/>
      <c r="C22372" s="2"/>
      <c r="E22372" s="2"/>
    </row>
    <row r="22373" spans="2:5" x14ac:dyDescent="0.35">
      <c r="B22373" s="42"/>
      <c r="C22373" s="2"/>
      <c r="E22373" s="2"/>
    </row>
    <row r="22374" spans="2:5" x14ac:dyDescent="0.35">
      <c r="B22374" s="42"/>
      <c r="C22374" s="2"/>
      <c r="E22374" s="2"/>
    </row>
    <row r="22375" spans="2:5" x14ac:dyDescent="0.35">
      <c r="B22375" s="42"/>
      <c r="C22375" s="2"/>
      <c r="E22375" s="2"/>
    </row>
    <row r="22376" spans="2:5" x14ac:dyDescent="0.35">
      <c r="B22376" s="42"/>
      <c r="C22376" s="2"/>
      <c r="E22376" s="2"/>
    </row>
    <row r="22377" spans="2:5" x14ac:dyDescent="0.35">
      <c r="B22377" s="42"/>
      <c r="C22377" s="2"/>
      <c r="E22377" s="2"/>
    </row>
    <row r="22378" spans="2:5" x14ac:dyDescent="0.35">
      <c r="B22378" s="42"/>
      <c r="C22378" s="2"/>
      <c r="E22378" s="2"/>
    </row>
    <row r="22379" spans="2:5" x14ac:dyDescent="0.35">
      <c r="B22379" s="42"/>
      <c r="C22379" s="2"/>
      <c r="E22379" s="2"/>
    </row>
    <row r="22380" spans="2:5" x14ac:dyDescent="0.35">
      <c r="B22380" s="42"/>
      <c r="C22380" s="2"/>
      <c r="E22380" s="2"/>
    </row>
    <row r="22381" spans="2:5" x14ac:dyDescent="0.35">
      <c r="B22381" s="42"/>
      <c r="C22381" s="2"/>
      <c r="E22381" s="2"/>
    </row>
    <row r="22382" spans="2:5" x14ac:dyDescent="0.35">
      <c r="B22382" s="42"/>
      <c r="C22382" s="2"/>
      <c r="E22382" s="2"/>
    </row>
    <row r="22383" spans="2:5" x14ac:dyDescent="0.35">
      <c r="B22383" s="42"/>
      <c r="C22383" s="2"/>
      <c r="E22383" s="2"/>
    </row>
    <row r="22384" spans="2:5" x14ac:dyDescent="0.35">
      <c r="B22384" s="42"/>
      <c r="C22384" s="2"/>
      <c r="E22384" s="2"/>
    </row>
    <row r="22385" spans="2:5" x14ac:dyDescent="0.35">
      <c r="B22385" s="42"/>
      <c r="C22385" s="2"/>
      <c r="E22385" s="2"/>
    </row>
    <row r="22386" spans="2:5" x14ac:dyDescent="0.35">
      <c r="B22386" s="42"/>
      <c r="C22386" s="2"/>
      <c r="E22386" s="2"/>
    </row>
    <row r="22387" spans="2:5" x14ac:dyDescent="0.35">
      <c r="B22387" s="42"/>
      <c r="C22387" s="2"/>
      <c r="E22387" s="2"/>
    </row>
    <row r="22388" spans="2:5" x14ac:dyDescent="0.35">
      <c r="B22388" s="42"/>
      <c r="C22388" s="2"/>
      <c r="E22388" s="2"/>
    </row>
    <row r="22389" spans="2:5" x14ac:dyDescent="0.35">
      <c r="B22389" s="42"/>
      <c r="C22389" s="2"/>
      <c r="E22389" s="2"/>
    </row>
    <row r="22390" spans="2:5" x14ac:dyDescent="0.35">
      <c r="B22390" s="42"/>
      <c r="C22390" s="2"/>
      <c r="E22390" s="2"/>
    </row>
    <row r="22391" spans="2:5" x14ac:dyDescent="0.35">
      <c r="B22391" s="42"/>
      <c r="C22391" s="2"/>
      <c r="E22391" s="2"/>
    </row>
    <row r="22392" spans="2:5" x14ac:dyDescent="0.35">
      <c r="B22392" s="42"/>
      <c r="C22392" s="2"/>
      <c r="E22392" s="2"/>
    </row>
    <row r="22393" spans="2:5" x14ac:dyDescent="0.35">
      <c r="B22393" s="42"/>
      <c r="C22393" s="2"/>
      <c r="E22393" s="2"/>
    </row>
    <row r="22394" spans="2:5" x14ac:dyDescent="0.35">
      <c r="B22394" s="42"/>
      <c r="C22394" s="2"/>
      <c r="E22394" s="2"/>
    </row>
    <row r="22395" spans="2:5" x14ac:dyDescent="0.35">
      <c r="B22395" s="42"/>
      <c r="C22395" s="2"/>
      <c r="E22395" s="2"/>
    </row>
    <row r="22396" spans="2:5" x14ac:dyDescent="0.35">
      <c r="B22396" s="42"/>
      <c r="C22396" s="2"/>
      <c r="E22396" s="2"/>
    </row>
    <row r="22397" spans="2:5" x14ac:dyDescent="0.35">
      <c r="B22397" s="42"/>
      <c r="C22397" s="2"/>
      <c r="E22397" s="2"/>
    </row>
    <row r="22398" spans="2:5" x14ac:dyDescent="0.35">
      <c r="B22398" s="42"/>
      <c r="C22398" s="2"/>
      <c r="E22398" s="2"/>
    </row>
    <row r="22399" spans="2:5" x14ac:dyDescent="0.35">
      <c r="B22399" s="42"/>
      <c r="C22399" s="2"/>
      <c r="E22399" s="2"/>
    </row>
    <row r="22400" spans="2:5" x14ac:dyDescent="0.35">
      <c r="B22400" s="42"/>
      <c r="C22400" s="2"/>
      <c r="E22400" s="2"/>
    </row>
    <row r="22401" spans="2:5" x14ac:dyDescent="0.35">
      <c r="B22401" s="42"/>
      <c r="C22401" s="2"/>
      <c r="E22401" s="2"/>
    </row>
    <row r="22402" spans="2:5" x14ac:dyDescent="0.35">
      <c r="B22402" s="42"/>
      <c r="C22402" s="2"/>
      <c r="E22402" s="2"/>
    </row>
    <row r="22403" spans="2:5" x14ac:dyDescent="0.35">
      <c r="B22403" s="42"/>
      <c r="C22403" s="2"/>
      <c r="E22403" s="2"/>
    </row>
    <row r="22404" spans="2:5" x14ac:dyDescent="0.35">
      <c r="B22404" s="42"/>
      <c r="C22404" s="2"/>
      <c r="E22404" s="2"/>
    </row>
    <row r="22405" spans="2:5" x14ac:dyDescent="0.35">
      <c r="B22405" s="42"/>
      <c r="C22405" s="2"/>
      <c r="E22405" s="2"/>
    </row>
    <row r="22406" spans="2:5" x14ac:dyDescent="0.35">
      <c r="B22406" s="42"/>
      <c r="C22406" s="2"/>
      <c r="E22406" s="2"/>
    </row>
    <row r="22407" spans="2:5" x14ac:dyDescent="0.35">
      <c r="B22407" s="42"/>
      <c r="C22407" s="2"/>
      <c r="E22407" s="2"/>
    </row>
    <row r="22408" spans="2:5" x14ac:dyDescent="0.35">
      <c r="B22408" s="42"/>
      <c r="C22408" s="2"/>
      <c r="E22408" s="2"/>
    </row>
    <row r="22409" spans="2:5" x14ac:dyDescent="0.35">
      <c r="B22409" s="42"/>
      <c r="C22409" s="2"/>
      <c r="E22409" s="2"/>
    </row>
    <row r="22410" spans="2:5" x14ac:dyDescent="0.35">
      <c r="B22410" s="42"/>
      <c r="C22410" s="2"/>
      <c r="E22410" s="2"/>
    </row>
    <row r="22411" spans="2:5" x14ac:dyDescent="0.35">
      <c r="B22411" s="42"/>
      <c r="C22411" s="2"/>
      <c r="E22411" s="2"/>
    </row>
    <row r="22412" spans="2:5" x14ac:dyDescent="0.35">
      <c r="B22412" s="42"/>
      <c r="C22412" s="2"/>
      <c r="E22412" s="2"/>
    </row>
    <row r="22413" spans="2:5" x14ac:dyDescent="0.35">
      <c r="B22413" s="42"/>
      <c r="C22413" s="2"/>
      <c r="E22413" s="2"/>
    </row>
    <row r="22414" spans="2:5" x14ac:dyDescent="0.35">
      <c r="B22414" s="42"/>
      <c r="C22414" s="2"/>
      <c r="E22414" s="2"/>
    </row>
    <row r="22415" spans="2:5" x14ac:dyDescent="0.35">
      <c r="B22415" s="42"/>
      <c r="C22415" s="2"/>
      <c r="E22415" s="2"/>
    </row>
    <row r="22416" spans="2:5" x14ac:dyDescent="0.35">
      <c r="B22416" s="42"/>
      <c r="C22416" s="2"/>
      <c r="E22416" s="2"/>
    </row>
    <row r="22417" spans="2:5" x14ac:dyDescent="0.35">
      <c r="B22417" s="42"/>
      <c r="C22417" s="2"/>
      <c r="E22417" s="2"/>
    </row>
    <row r="22418" spans="2:5" x14ac:dyDescent="0.35">
      <c r="B22418" s="42"/>
      <c r="C22418" s="2"/>
      <c r="E22418" s="2"/>
    </row>
    <row r="22419" spans="2:5" x14ac:dyDescent="0.35">
      <c r="B22419" s="42"/>
      <c r="C22419" s="2"/>
      <c r="E22419" s="2"/>
    </row>
    <row r="22420" spans="2:5" x14ac:dyDescent="0.35">
      <c r="B22420" s="42"/>
      <c r="C22420" s="2"/>
      <c r="E22420" s="2"/>
    </row>
    <row r="22421" spans="2:5" x14ac:dyDescent="0.35">
      <c r="B22421" s="42"/>
      <c r="C22421" s="2"/>
      <c r="E22421" s="2"/>
    </row>
    <row r="22422" spans="2:5" x14ac:dyDescent="0.35">
      <c r="B22422" s="42"/>
      <c r="C22422" s="2"/>
      <c r="E22422" s="2"/>
    </row>
    <row r="22423" spans="2:5" x14ac:dyDescent="0.35">
      <c r="B22423" s="42"/>
      <c r="C22423" s="2"/>
      <c r="E22423" s="2"/>
    </row>
    <row r="22424" spans="2:5" x14ac:dyDescent="0.35">
      <c r="B22424" s="42"/>
      <c r="C22424" s="2"/>
      <c r="E22424" s="2"/>
    </row>
    <row r="22425" spans="2:5" x14ac:dyDescent="0.35">
      <c r="B22425" s="42"/>
      <c r="C22425" s="2"/>
      <c r="E22425" s="2"/>
    </row>
    <row r="22426" spans="2:5" x14ac:dyDescent="0.35">
      <c r="B22426" s="42"/>
      <c r="C22426" s="2"/>
      <c r="E22426" s="2"/>
    </row>
    <row r="22427" spans="2:5" x14ac:dyDescent="0.35">
      <c r="B22427" s="42"/>
      <c r="C22427" s="2"/>
      <c r="E22427" s="2"/>
    </row>
    <row r="22428" spans="2:5" x14ac:dyDescent="0.35">
      <c r="B22428" s="42"/>
      <c r="C22428" s="2"/>
      <c r="E22428" s="2"/>
    </row>
    <row r="22429" spans="2:5" x14ac:dyDescent="0.35">
      <c r="B22429" s="42"/>
      <c r="C22429" s="2"/>
      <c r="E22429" s="2"/>
    </row>
    <row r="22430" spans="2:5" x14ac:dyDescent="0.35">
      <c r="B22430" s="42"/>
      <c r="C22430" s="2"/>
      <c r="E22430" s="2"/>
    </row>
    <row r="22431" spans="2:5" x14ac:dyDescent="0.35">
      <c r="B22431" s="42"/>
      <c r="C22431" s="2"/>
      <c r="E22431" s="2"/>
    </row>
    <row r="22432" spans="2:5" x14ac:dyDescent="0.35">
      <c r="B22432" s="42"/>
      <c r="C22432" s="2"/>
      <c r="E22432" s="2"/>
    </row>
    <row r="22433" spans="2:5" x14ac:dyDescent="0.35">
      <c r="B22433" s="42"/>
      <c r="C22433" s="2"/>
      <c r="E22433" s="2"/>
    </row>
    <row r="22434" spans="2:5" x14ac:dyDescent="0.35">
      <c r="B22434" s="42"/>
      <c r="C22434" s="2"/>
      <c r="E22434" s="2"/>
    </row>
    <row r="22435" spans="2:5" x14ac:dyDescent="0.35">
      <c r="B22435" s="42"/>
      <c r="C22435" s="2"/>
      <c r="E22435" s="2"/>
    </row>
    <row r="22436" spans="2:5" x14ac:dyDescent="0.35">
      <c r="B22436" s="42"/>
      <c r="C22436" s="2"/>
      <c r="E22436" s="2"/>
    </row>
    <row r="22437" spans="2:5" x14ac:dyDescent="0.35">
      <c r="B22437" s="42"/>
      <c r="C22437" s="2"/>
      <c r="E22437" s="2"/>
    </row>
    <row r="22438" spans="2:5" x14ac:dyDescent="0.35">
      <c r="B22438" s="42"/>
      <c r="C22438" s="2"/>
      <c r="E22438" s="2"/>
    </row>
    <row r="22439" spans="2:5" x14ac:dyDescent="0.35">
      <c r="B22439" s="42"/>
      <c r="C22439" s="2"/>
      <c r="E22439" s="2"/>
    </row>
    <row r="22440" spans="2:5" x14ac:dyDescent="0.35">
      <c r="B22440" s="42"/>
      <c r="C22440" s="2"/>
      <c r="E22440" s="2"/>
    </row>
    <row r="22441" spans="2:5" x14ac:dyDescent="0.35">
      <c r="B22441" s="42"/>
      <c r="C22441" s="2"/>
      <c r="E22441" s="2"/>
    </row>
    <row r="22442" spans="2:5" x14ac:dyDescent="0.35">
      <c r="B22442" s="42"/>
      <c r="C22442" s="2"/>
      <c r="E22442" s="2"/>
    </row>
    <row r="22443" spans="2:5" x14ac:dyDescent="0.35">
      <c r="B22443" s="42"/>
      <c r="C22443" s="2"/>
      <c r="E22443" s="2"/>
    </row>
    <row r="22444" spans="2:5" x14ac:dyDescent="0.35">
      <c r="B22444" s="42"/>
      <c r="C22444" s="2"/>
      <c r="E22444" s="2"/>
    </row>
    <row r="22445" spans="2:5" x14ac:dyDescent="0.35">
      <c r="B22445" s="42"/>
      <c r="C22445" s="2"/>
      <c r="E22445" s="2"/>
    </row>
    <row r="22446" spans="2:5" x14ac:dyDescent="0.35">
      <c r="B22446" s="42"/>
      <c r="C22446" s="2"/>
      <c r="E22446" s="2"/>
    </row>
    <row r="22447" spans="2:5" x14ac:dyDescent="0.35">
      <c r="B22447" s="42"/>
      <c r="C22447" s="2"/>
      <c r="E22447" s="2"/>
    </row>
    <row r="22448" spans="2:5" x14ac:dyDescent="0.35">
      <c r="B22448" s="42"/>
      <c r="C22448" s="2"/>
      <c r="E22448" s="2"/>
    </row>
    <row r="22449" spans="2:5" x14ac:dyDescent="0.35">
      <c r="B22449" s="42"/>
      <c r="C22449" s="2"/>
      <c r="E22449" s="2"/>
    </row>
    <row r="22450" spans="2:5" x14ac:dyDescent="0.35">
      <c r="B22450" s="42"/>
      <c r="C22450" s="2"/>
      <c r="E22450" s="2"/>
    </row>
    <row r="22451" spans="2:5" x14ac:dyDescent="0.35">
      <c r="B22451" s="42"/>
      <c r="C22451" s="2"/>
      <c r="E22451" s="2"/>
    </row>
    <row r="22452" spans="2:5" x14ac:dyDescent="0.35">
      <c r="B22452" s="42"/>
      <c r="C22452" s="2"/>
      <c r="E22452" s="2"/>
    </row>
    <row r="22453" spans="2:5" x14ac:dyDescent="0.35">
      <c r="B22453" s="42"/>
      <c r="C22453" s="2"/>
      <c r="E22453" s="2"/>
    </row>
    <row r="22454" spans="2:5" x14ac:dyDescent="0.35">
      <c r="B22454" s="42"/>
      <c r="C22454" s="2"/>
      <c r="E22454" s="2"/>
    </row>
    <row r="22455" spans="2:5" x14ac:dyDescent="0.35">
      <c r="B22455" s="42"/>
      <c r="C22455" s="2"/>
      <c r="E22455" s="2"/>
    </row>
    <row r="22456" spans="2:5" x14ac:dyDescent="0.35">
      <c r="B22456" s="42"/>
      <c r="C22456" s="2"/>
      <c r="E22456" s="2"/>
    </row>
    <row r="22457" spans="2:5" x14ac:dyDescent="0.35">
      <c r="B22457" s="42"/>
      <c r="C22457" s="2"/>
      <c r="E22457" s="2"/>
    </row>
    <row r="22458" spans="2:5" x14ac:dyDescent="0.35">
      <c r="B22458" s="42"/>
      <c r="C22458" s="2"/>
      <c r="E22458" s="2"/>
    </row>
    <row r="22459" spans="2:5" x14ac:dyDescent="0.35">
      <c r="B22459" s="42"/>
      <c r="C22459" s="2"/>
      <c r="E22459" s="2"/>
    </row>
    <row r="22460" spans="2:5" x14ac:dyDescent="0.35">
      <c r="B22460" s="42"/>
      <c r="C22460" s="2"/>
      <c r="E22460" s="2"/>
    </row>
    <row r="22461" spans="2:5" x14ac:dyDescent="0.35">
      <c r="B22461" s="42"/>
      <c r="C22461" s="2"/>
      <c r="E22461" s="2"/>
    </row>
    <row r="22462" spans="2:5" x14ac:dyDescent="0.35">
      <c r="B22462" s="42"/>
      <c r="C22462" s="2"/>
      <c r="E22462" s="2"/>
    </row>
    <row r="22463" spans="2:5" x14ac:dyDescent="0.35">
      <c r="B22463" s="42"/>
      <c r="C22463" s="2"/>
      <c r="E22463" s="2"/>
    </row>
    <row r="22464" spans="2:5" x14ac:dyDescent="0.35">
      <c r="B22464" s="42"/>
      <c r="C22464" s="2"/>
      <c r="E22464" s="2"/>
    </row>
    <row r="22465" spans="2:5" x14ac:dyDescent="0.35">
      <c r="B22465" s="42"/>
      <c r="C22465" s="2"/>
      <c r="E22465" s="2"/>
    </row>
    <row r="22466" spans="2:5" x14ac:dyDescent="0.35">
      <c r="B22466" s="42"/>
      <c r="C22466" s="2"/>
      <c r="E22466" s="2"/>
    </row>
    <row r="22467" spans="2:5" x14ac:dyDescent="0.35">
      <c r="B22467" s="42"/>
      <c r="C22467" s="2"/>
      <c r="E22467" s="2"/>
    </row>
    <row r="22468" spans="2:5" x14ac:dyDescent="0.35">
      <c r="B22468" s="42"/>
      <c r="C22468" s="2"/>
      <c r="E22468" s="2"/>
    </row>
    <row r="22469" spans="2:5" x14ac:dyDescent="0.35">
      <c r="B22469" s="42"/>
      <c r="C22469" s="2"/>
      <c r="E22469" s="2"/>
    </row>
    <row r="22470" spans="2:5" x14ac:dyDescent="0.35">
      <c r="B22470" s="42"/>
      <c r="C22470" s="2"/>
      <c r="E22470" s="2"/>
    </row>
    <row r="22471" spans="2:5" x14ac:dyDescent="0.35">
      <c r="B22471" s="42"/>
      <c r="C22471" s="2"/>
      <c r="E22471" s="2"/>
    </row>
    <row r="22472" spans="2:5" x14ac:dyDescent="0.35">
      <c r="B22472" s="42"/>
      <c r="C22472" s="2"/>
      <c r="E22472" s="2"/>
    </row>
    <row r="22473" spans="2:5" x14ac:dyDescent="0.35">
      <c r="B22473" s="42"/>
      <c r="C22473" s="2"/>
      <c r="E22473" s="2"/>
    </row>
    <row r="22474" spans="2:5" x14ac:dyDescent="0.35">
      <c r="B22474" s="42"/>
      <c r="C22474" s="2"/>
      <c r="E22474" s="2"/>
    </row>
    <row r="22475" spans="2:5" x14ac:dyDescent="0.35">
      <c r="B22475" s="42"/>
      <c r="C22475" s="2"/>
      <c r="E22475" s="2"/>
    </row>
    <row r="22476" spans="2:5" x14ac:dyDescent="0.35">
      <c r="B22476" s="42"/>
      <c r="C22476" s="2"/>
      <c r="E22476" s="2"/>
    </row>
    <row r="22477" spans="2:5" x14ac:dyDescent="0.35">
      <c r="B22477" s="42"/>
      <c r="C22477" s="2"/>
      <c r="E22477" s="2"/>
    </row>
    <row r="22478" spans="2:5" x14ac:dyDescent="0.35">
      <c r="B22478" s="42"/>
      <c r="C22478" s="2"/>
      <c r="E22478" s="2"/>
    </row>
    <row r="22479" spans="2:5" x14ac:dyDescent="0.35">
      <c r="B22479" s="42"/>
      <c r="C22479" s="2"/>
      <c r="E22479" s="2"/>
    </row>
    <row r="22480" spans="2:5" x14ac:dyDescent="0.35">
      <c r="B22480" s="42"/>
      <c r="C22480" s="2"/>
      <c r="E22480" s="2"/>
    </row>
    <row r="22481" spans="2:5" x14ac:dyDescent="0.35">
      <c r="B22481" s="42"/>
      <c r="C22481" s="2"/>
      <c r="E22481" s="2"/>
    </row>
    <row r="22482" spans="2:5" x14ac:dyDescent="0.35">
      <c r="B22482" s="42"/>
      <c r="C22482" s="2"/>
      <c r="E22482" s="2"/>
    </row>
    <row r="22483" spans="2:5" x14ac:dyDescent="0.35">
      <c r="B22483" s="42"/>
      <c r="C22483" s="2"/>
      <c r="E22483" s="2"/>
    </row>
    <row r="22484" spans="2:5" x14ac:dyDescent="0.35">
      <c r="B22484" s="42"/>
      <c r="C22484" s="2"/>
      <c r="E22484" s="2"/>
    </row>
    <row r="22485" spans="2:5" x14ac:dyDescent="0.35">
      <c r="B22485" s="42"/>
      <c r="C22485" s="2"/>
      <c r="E22485" s="2"/>
    </row>
    <row r="22486" spans="2:5" x14ac:dyDescent="0.35">
      <c r="B22486" s="42"/>
      <c r="C22486" s="2"/>
      <c r="E22486" s="2"/>
    </row>
    <row r="22487" spans="2:5" x14ac:dyDescent="0.35">
      <c r="B22487" s="42"/>
      <c r="C22487" s="2"/>
      <c r="E22487" s="2"/>
    </row>
    <row r="22488" spans="2:5" x14ac:dyDescent="0.35">
      <c r="B22488" s="42"/>
      <c r="C22488" s="2"/>
      <c r="E22488" s="2"/>
    </row>
    <row r="22489" spans="2:5" x14ac:dyDescent="0.35">
      <c r="B22489" s="42"/>
      <c r="C22489" s="2"/>
      <c r="E22489" s="2"/>
    </row>
    <row r="22490" spans="2:5" x14ac:dyDescent="0.35">
      <c r="B22490" s="42"/>
      <c r="C22490" s="2"/>
      <c r="E22490" s="2"/>
    </row>
    <row r="22491" spans="2:5" x14ac:dyDescent="0.35">
      <c r="B22491" s="42"/>
      <c r="C22491" s="2"/>
      <c r="E22491" s="2"/>
    </row>
    <row r="22492" spans="2:5" x14ac:dyDescent="0.35">
      <c r="B22492" s="42"/>
      <c r="C22492" s="2"/>
      <c r="E22492" s="2"/>
    </row>
    <row r="22493" spans="2:5" x14ac:dyDescent="0.35">
      <c r="B22493" s="42"/>
      <c r="C22493" s="2"/>
      <c r="E22493" s="2"/>
    </row>
    <row r="22494" spans="2:5" x14ac:dyDescent="0.35">
      <c r="B22494" s="42"/>
      <c r="C22494" s="2"/>
      <c r="E22494" s="2"/>
    </row>
    <row r="22495" spans="2:5" x14ac:dyDescent="0.35">
      <c r="B22495" s="42"/>
      <c r="C22495" s="2"/>
      <c r="E22495" s="2"/>
    </row>
    <row r="22496" spans="2:5" x14ac:dyDescent="0.35">
      <c r="B22496" s="42"/>
      <c r="C22496" s="2"/>
      <c r="E22496" s="2"/>
    </row>
    <row r="22497" spans="2:5" x14ac:dyDescent="0.35">
      <c r="B22497" s="42"/>
      <c r="C22497" s="2"/>
      <c r="E22497" s="2"/>
    </row>
    <row r="22498" spans="2:5" x14ac:dyDescent="0.35">
      <c r="B22498" s="42"/>
      <c r="C22498" s="2"/>
      <c r="E22498" s="2"/>
    </row>
    <row r="22499" spans="2:5" x14ac:dyDescent="0.35">
      <c r="B22499" s="42"/>
      <c r="C22499" s="2"/>
      <c r="E22499" s="2"/>
    </row>
    <row r="22500" spans="2:5" x14ac:dyDescent="0.35">
      <c r="B22500" s="42"/>
      <c r="C22500" s="2"/>
      <c r="E22500" s="2"/>
    </row>
    <row r="22501" spans="2:5" x14ac:dyDescent="0.35">
      <c r="B22501" s="42"/>
      <c r="C22501" s="2"/>
      <c r="E22501" s="2"/>
    </row>
    <row r="22502" spans="2:5" x14ac:dyDescent="0.35">
      <c r="B22502" s="42"/>
      <c r="C22502" s="2"/>
      <c r="E22502" s="2"/>
    </row>
    <row r="22503" spans="2:5" x14ac:dyDescent="0.35">
      <c r="B22503" s="42"/>
      <c r="C22503" s="2"/>
      <c r="E22503" s="2"/>
    </row>
    <row r="22504" spans="2:5" x14ac:dyDescent="0.35">
      <c r="B22504" s="42"/>
      <c r="C22504" s="2"/>
      <c r="E22504" s="2"/>
    </row>
    <row r="22505" spans="2:5" x14ac:dyDescent="0.35">
      <c r="B22505" s="42"/>
      <c r="C22505" s="2"/>
      <c r="E22505" s="2"/>
    </row>
    <row r="22506" spans="2:5" x14ac:dyDescent="0.35">
      <c r="B22506" s="42"/>
      <c r="C22506" s="2"/>
      <c r="E22506" s="2"/>
    </row>
    <row r="22507" spans="2:5" x14ac:dyDescent="0.35">
      <c r="B22507" s="42"/>
      <c r="C22507" s="2"/>
      <c r="E22507" s="2"/>
    </row>
    <row r="22508" spans="2:5" x14ac:dyDescent="0.35">
      <c r="B22508" s="42"/>
      <c r="C22508" s="2"/>
      <c r="E22508" s="2"/>
    </row>
    <row r="22509" spans="2:5" x14ac:dyDescent="0.35">
      <c r="B22509" s="42"/>
      <c r="C22509" s="2"/>
      <c r="E22509" s="2"/>
    </row>
    <row r="22510" spans="2:5" x14ac:dyDescent="0.35">
      <c r="B22510" s="42"/>
      <c r="C22510" s="2"/>
      <c r="E22510" s="2"/>
    </row>
    <row r="22511" spans="2:5" x14ac:dyDescent="0.35">
      <c r="B22511" s="42"/>
      <c r="C22511" s="2"/>
      <c r="E22511" s="2"/>
    </row>
    <row r="22512" spans="2:5" x14ac:dyDescent="0.35">
      <c r="B22512" s="42"/>
      <c r="C22512" s="2"/>
      <c r="E22512" s="2"/>
    </row>
    <row r="22513" spans="2:5" x14ac:dyDescent="0.35">
      <c r="B22513" s="42"/>
      <c r="C22513" s="2"/>
      <c r="E22513" s="2"/>
    </row>
    <row r="22514" spans="2:5" x14ac:dyDescent="0.35">
      <c r="B22514" s="42"/>
      <c r="C22514" s="2"/>
      <c r="E22514" s="2"/>
    </row>
    <row r="22515" spans="2:5" x14ac:dyDescent="0.35">
      <c r="B22515" s="42"/>
      <c r="C22515" s="2"/>
      <c r="E22515" s="2"/>
    </row>
    <row r="22516" spans="2:5" x14ac:dyDescent="0.35">
      <c r="B22516" s="42"/>
      <c r="C22516" s="2"/>
      <c r="E22516" s="2"/>
    </row>
    <row r="22517" spans="2:5" x14ac:dyDescent="0.35">
      <c r="B22517" s="42"/>
      <c r="C22517" s="2"/>
      <c r="E22517" s="2"/>
    </row>
    <row r="22518" spans="2:5" x14ac:dyDescent="0.35">
      <c r="B22518" s="42"/>
      <c r="C22518" s="2"/>
      <c r="E22518" s="2"/>
    </row>
    <row r="22519" spans="2:5" x14ac:dyDescent="0.35">
      <c r="B22519" s="42"/>
      <c r="C22519" s="2"/>
      <c r="E22519" s="2"/>
    </row>
    <row r="22520" spans="2:5" x14ac:dyDescent="0.35">
      <c r="B22520" s="42"/>
      <c r="C22520" s="2"/>
      <c r="E22520" s="2"/>
    </row>
    <row r="22521" spans="2:5" x14ac:dyDescent="0.35">
      <c r="B22521" s="42"/>
      <c r="C22521" s="2"/>
      <c r="E22521" s="2"/>
    </row>
    <row r="22522" spans="2:5" x14ac:dyDescent="0.35">
      <c r="B22522" s="42"/>
      <c r="C22522" s="2"/>
      <c r="E22522" s="2"/>
    </row>
    <row r="22523" spans="2:5" x14ac:dyDescent="0.35">
      <c r="B22523" s="42"/>
      <c r="C22523" s="2"/>
      <c r="E22523" s="2"/>
    </row>
    <row r="22524" spans="2:5" x14ac:dyDescent="0.35">
      <c r="B22524" s="42"/>
      <c r="C22524" s="2"/>
      <c r="E22524" s="2"/>
    </row>
    <row r="22525" spans="2:5" x14ac:dyDescent="0.35">
      <c r="B22525" s="42"/>
      <c r="C22525" s="2"/>
      <c r="E22525" s="2"/>
    </row>
    <row r="22526" spans="2:5" x14ac:dyDescent="0.35">
      <c r="B22526" s="42"/>
      <c r="C22526" s="2"/>
      <c r="E22526" s="2"/>
    </row>
    <row r="22527" spans="2:5" x14ac:dyDescent="0.35">
      <c r="B22527" s="42"/>
      <c r="C22527" s="2"/>
      <c r="E22527" s="2"/>
    </row>
    <row r="22528" spans="2:5" x14ac:dyDescent="0.35">
      <c r="B22528" s="42"/>
      <c r="C22528" s="2"/>
      <c r="E22528" s="2"/>
    </row>
    <row r="22529" spans="2:5" x14ac:dyDescent="0.35">
      <c r="B22529" s="42"/>
      <c r="C22529" s="2"/>
      <c r="E22529" s="2"/>
    </row>
    <row r="22530" spans="2:5" x14ac:dyDescent="0.35">
      <c r="B22530" s="42"/>
      <c r="C22530" s="2"/>
      <c r="E22530" s="2"/>
    </row>
    <row r="22531" spans="2:5" x14ac:dyDescent="0.35">
      <c r="B22531" s="42"/>
      <c r="C22531" s="2"/>
      <c r="E22531" s="2"/>
    </row>
    <row r="22532" spans="2:5" x14ac:dyDescent="0.35">
      <c r="B22532" s="42"/>
      <c r="C22532" s="2"/>
      <c r="E22532" s="2"/>
    </row>
    <row r="22533" spans="2:5" x14ac:dyDescent="0.35">
      <c r="B22533" s="42"/>
      <c r="C22533" s="2"/>
      <c r="E22533" s="2"/>
    </row>
    <row r="22534" spans="2:5" x14ac:dyDescent="0.35">
      <c r="B22534" s="42"/>
      <c r="C22534" s="2"/>
      <c r="E22534" s="2"/>
    </row>
    <row r="22535" spans="2:5" x14ac:dyDescent="0.35">
      <c r="B22535" s="42"/>
      <c r="C22535" s="2"/>
      <c r="E22535" s="2"/>
    </row>
    <row r="22536" spans="2:5" x14ac:dyDescent="0.35">
      <c r="B22536" s="42"/>
      <c r="C22536" s="2"/>
      <c r="E22536" s="2"/>
    </row>
    <row r="22537" spans="2:5" x14ac:dyDescent="0.35">
      <c r="B22537" s="42"/>
      <c r="C22537" s="2"/>
      <c r="E22537" s="2"/>
    </row>
    <row r="22538" spans="2:5" x14ac:dyDescent="0.35">
      <c r="B22538" s="42"/>
      <c r="C22538" s="2"/>
      <c r="E22538" s="2"/>
    </row>
    <row r="22539" spans="2:5" x14ac:dyDescent="0.35">
      <c r="B22539" s="42"/>
      <c r="C22539" s="2"/>
      <c r="E22539" s="2"/>
    </row>
    <row r="22540" spans="2:5" x14ac:dyDescent="0.35">
      <c r="B22540" s="42"/>
      <c r="C22540" s="2"/>
      <c r="E22540" s="2"/>
    </row>
    <row r="22541" spans="2:5" x14ac:dyDescent="0.35">
      <c r="B22541" s="42"/>
      <c r="C22541" s="2"/>
      <c r="E22541" s="2"/>
    </row>
    <row r="22542" spans="2:5" x14ac:dyDescent="0.35">
      <c r="B22542" s="42"/>
      <c r="C22542" s="2"/>
      <c r="E22542" s="2"/>
    </row>
    <row r="22543" spans="2:5" x14ac:dyDescent="0.35">
      <c r="B22543" s="42"/>
      <c r="C22543" s="2"/>
      <c r="E22543" s="2"/>
    </row>
    <row r="22544" spans="2:5" x14ac:dyDescent="0.35">
      <c r="B22544" s="42"/>
      <c r="C22544" s="2"/>
      <c r="E22544" s="2"/>
    </row>
    <row r="22545" spans="2:5" x14ac:dyDescent="0.35">
      <c r="B22545" s="42"/>
      <c r="C22545" s="2"/>
      <c r="E22545" s="2"/>
    </row>
    <row r="22546" spans="2:5" x14ac:dyDescent="0.35">
      <c r="B22546" s="42"/>
      <c r="C22546" s="2"/>
      <c r="E22546" s="2"/>
    </row>
    <row r="22547" spans="2:5" x14ac:dyDescent="0.35">
      <c r="B22547" s="42"/>
      <c r="C22547" s="2"/>
      <c r="E22547" s="2"/>
    </row>
    <row r="22548" spans="2:5" x14ac:dyDescent="0.35">
      <c r="B22548" s="42"/>
      <c r="C22548" s="2"/>
      <c r="E22548" s="2"/>
    </row>
    <row r="22549" spans="2:5" x14ac:dyDescent="0.35">
      <c r="B22549" s="42"/>
      <c r="C22549" s="2"/>
      <c r="E22549" s="2"/>
    </row>
    <row r="22550" spans="2:5" x14ac:dyDescent="0.35">
      <c r="B22550" s="42"/>
      <c r="C22550" s="2"/>
      <c r="E22550" s="2"/>
    </row>
    <row r="22551" spans="2:5" x14ac:dyDescent="0.35">
      <c r="B22551" s="42"/>
      <c r="C22551" s="2"/>
      <c r="E22551" s="2"/>
    </row>
    <row r="22552" spans="2:5" x14ac:dyDescent="0.35">
      <c r="B22552" s="42"/>
      <c r="C22552" s="2"/>
      <c r="E22552" s="2"/>
    </row>
    <row r="22553" spans="2:5" x14ac:dyDescent="0.35">
      <c r="B22553" s="42"/>
      <c r="C22553" s="2"/>
      <c r="E22553" s="2"/>
    </row>
    <row r="22554" spans="2:5" x14ac:dyDescent="0.35">
      <c r="B22554" s="42"/>
      <c r="C22554" s="2"/>
      <c r="E22554" s="2"/>
    </row>
    <row r="22555" spans="2:5" x14ac:dyDescent="0.35">
      <c r="B22555" s="42"/>
      <c r="C22555" s="2"/>
      <c r="E22555" s="2"/>
    </row>
    <row r="22556" spans="2:5" x14ac:dyDescent="0.35">
      <c r="B22556" s="42"/>
      <c r="C22556" s="2"/>
      <c r="E22556" s="2"/>
    </row>
    <row r="22557" spans="2:5" x14ac:dyDescent="0.35">
      <c r="B22557" s="42"/>
      <c r="C22557" s="2"/>
      <c r="E22557" s="2"/>
    </row>
    <row r="22558" spans="2:5" x14ac:dyDescent="0.35">
      <c r="B22558" s="42"/>
      <c r="C22558" s="2"/>
      <c r="E22558" s="2"/>
    </row>
    <row r="22559" spans="2:5" x14ac:dyDescent="0.35">
      <c r="B22559" s="42"/>
      <c r="C22559" s="2"/>
      <c r="E22559" s="2"/>
    </row>
    <row r="22560" spans="2:5" x14ac:dyDescent="0.35">
      <c r="B22560" s="42"/>
      <c r="C22560" s="2"/>
      <c r="E22560" s="2"/>
    </row>
    <row r="22561" spans="2:5" x14ac:dyDescent="0.35">
      <c r="B22561" s="42"/>
      <c r="C22561" s="2"/>
      <c r="E22561" s="2"/>
    </row>
    <row r="22562" spans="2:5" x14ac:dyDescent="0.35">
      <c r="B22562" s="42"/>
      <c r="C22562" s="2"/>
      <c r="E22562" s="2"/>
    </row>
    <row r="22563" spans="2:5" x14ac:dyDescent="0.35">
      <c r="B22563" s="42"/>
      <c r="C22563" s="2"/>
      <c r="E22563" s="2"/>
    </row>
    <row r="22564" spans="2:5" x14ac:dyDescent="0.35">
      <c r="B22564" s="42"/>
      <c r="C22564" s="2"/>
      <c r="E22564" s="2"/>
    </row>
    <row r="22565" spans="2:5" x14ac:dyDescent="0.35">
      <c r="B22565" s="42"/>
      <c r="C22565" s="2"/>
      <c r="E22565" s="2"/>
    </row>
    <row r="22566" spans="2:5" x14ac:dyDescent="0.35">
      <c r="B22566" s="42"/>
      <c r="C22566" s="2"/>
      <c r="E22566" s="2"/>
    </row>
    <row r="22567" spans="2:5" x14ac:dyDescent="0.35">
      <c r="B22567" s="42"/>
      <c r="C22567" s="2"/>
      <c r="E22567" s="2"/>
    </row>
    <row r="22568" spans="2:5" x14ac:dyDescent="0.35">
      <c r="B22568" s="42"/>
      <c r="C22568" s="2"/>
      <c r="E22568" s="2"/>
    </row>
    <row r="22569" spans="2:5" x14ac:dyDescent="0.35">
      <c r="B22569" s="42"/>
      <c r="C22569" s="2"/>
      <c r="E22569" s="2"/>
    </row>
    <row r="22570" spans="2:5" x14ac:dyDescent="0.35">
      <c r="B22570" s="42"/>
      <c r="C22570" s="2"/>
      <c r="E22570" s="2"/>
    </row>
    <row r="22571" spans="2:5" x14ac:dyDescent="0.35">
      <c r="B22571" s="42"/>
      <c r="C22571" s="2"/>
      <c r="E22571" s="2"/>
    </row>
    <row r="22572" spans="2:5" x14ac:dyDescent="0.35">
      <c r="B22572" s="42"/>
      <c r="C22572" s="2"/>
      <c r="E22572" s="2"/>
    </row>
    <row r="22573" spans="2:5" x14ac:dyDescent="0.35">
      <c r="B22573" s="42"/>
      <c r="C22573" s="2"/>
      <c r="E22573" s="2"/>
    </row>
    <row r="22574" spans="2:5" x14ac:dyDescent="0.35">
      <c r="B22574" s="42"/>
      <c r="C22574" s="2"/>
      <c r="E22574" s="2"/>
    </row>
    <row r="22575" spans="2:5" x14ac:dyDescent="0.35">
      <c r="B22575" s="42"/>
      <c r="C22575" s="2"/>
      <c r="E22575" s="2"/>
    </row>
    <row r="22576" spans="2:5" x14ac:dyDescent="0.35">
      <c r="B22576" s="42"/>
      <c r="C22576" s="2"/>
      <c r="E22576" s="2"/>
    </row>
    <row r="22577" spans="2:5" x14ac:dyDescent="0.35">
      <c r="B22577" s="42"/>
      <c r="C22577" s="2"/>
      <c r="E22577" s="2"/>
    </row>
    <row r="22578" spans="2:5" x14ac:dyDescent="0.35">
      <c r="B22578" s="42"/>
      <c r="C22578" s="2"/>
      <c r="E22578" s="2"/>
    </row>
    <row r="22579" spans="2:5" x14ac:dyDescent="0.35">
      <c r="B22579" s="42"/>
      <c r="C22579" s="2"/>
      <c r="E22579" s="2"/>
    </row>
    <row r="22580" spans="2:5" x14ac:dyDescent="0.35">
      <c r="B22580" s="42"/>
      <c r="C22580" s="2"/>
      <c r="E22580" s="2"/>
    </row>
    <row r="22581" spans="2:5" x14ac:dyDescent="0.35">
      <c r="B22581" s="42"/>
      <c r="C22581" s="2"/>
      <c r="E22581" s="2"/>
    </row>
    <row r="22582" spans="2:5" x14ac:dyDescent="0.35">
      <c r="B22582" s="42"/>
      <c r="C22582" s="2"/>
      <c r="E22582" s="2"/>
    </row>
    <row r="22583" spans="2:5" x14ac:dyDescent="0.35">
      <c r="B22583" s="42"/>
      <c r="C22583" s="2"/>
      <c r="E22583" s="2"/>
    </row>
    <row r="22584" spans="2:5" x14ac:dyDescent="0.35">
      <c r="B22584" s="42"/>
      <c r="C22584" s="2"/>
      <c r="E22584" s="2"/>
    </row>
    <row r="22585" spans="2:5" x14ac:dyDescent="0.35">
      <c r="B22585" s="42"/>
      <c r="C22585" s="2"/>
      <c r="E22585" s="2"/>
    </row>
    <row r="22586" spans="2:5" x14ac:dyDescent="0.35">
      <c r="B22586" s="42"/>
      <c r="C22586" s="2"/>
      <c r="E22586" s="2"/>
    </row>
    <row r="22587" spans="2:5" x14ac:dyDescent="0.35">
      <c r="B22587" s="42"/>
      <c r="C22587" s="2"/>
      <c r="E22587" s="2"/>
    </row>
    <row r="22588" spans="2:5" x14ac:dyDescent="0.35">
      <c r="B22588" s="42"/>
      <c r="C22588" s="2"/>
      <c r="E22588" s="2"/>
    </row>
    <row r="22589" spans="2:5" x14ac:dyDescent="0.35">
      <c r="B22589" s="42"/>
      <c r="C22589" s="2"/>
      <c r="E22589" s="2"/>
    </row>
    <row r="22590" spans="2:5" x14ac:dyDescent="0.35">
      <c r="B22590" s="42"/>
      <c r="C22590" s="2"/>
      <c r="E22590" s="2"/>
    </row>
    <row r="22591" spans="2:5" x14ac:dyDescent="0.35">
      <c r="B22591" s="42"/>
      <c r="C22591" s="2"/>
      <c r="E22591" s="2"/>
    </row>
    <row r="22592" spans="2:5" x14ac:dyDescent="0.35">
      <c r="B22592" s="42"/>
      <c r="C22592" s="2"/>
      <c r="E22592" s="2"/>
    </row>
    <row r="22593" spans="2:5" x14ac:dyDescent="0.35">
      <c r="B22593" s="42"/>
      <c r="C22593" s="2"/>
      <c r="E22593" s="2"/>
    </row>
    <row r="22594" spans="2:5" x14ac:dyDescent="0.35">
      <c r="B22594" s="42"/>
      <c r="C22594" s="2"/>
      <c r="E22594" s="2"/>
    </row>
    <row r="22595" spans="2:5" x14ac:dyDescent="0.35">
      <c r="B22595" s="42"/>
      <c r="C22595" s="2"/>
      <c r="E22595" s="2"/>
    </row>
    <row r="22596" spans="2:5" x14ac:dyDescent="0.35">
      <c r="B22596" s="42"/>
      <c r="C22596" s="2"/>
      <c r="E22596" s="2"/>
    </row>
    <row r="22597" spans="2:5" x14ac:dyDescent="0.35">
      <c r="B22597" s="42"/>
      <c r="C22597" s="2"/>
      <c r="E22597" s="2"/>
    </row>
    <row r="22598" spans="2:5" x14ac:dyDescent="0.35">
      <c r="B22598" s="42"/>
      <c r="C22598" s="2"/>
      <c r="E22598" s="2"/>
    </row>
    <row r="22599" spans="2:5" x14ac:dyDescent="0.35">
      <c r="B22599" s="42"/>
      <c r="C22599" s="2"/>
      <c r="E22599" s="2"/>
    </row>
    <row r="22600" spans="2:5" x14ac:dyDescent="0.35">
      <c r="B22600" s="42"/>
      <c r="C22600" s="2"/>
      <c r="E22600" s="2"/>
    </row>
    <row r="22601" spans="2:5" x14ac:dyDescent="0.35">
      <c r="B22601" s="42"/>
      <c r="C22601" s="2"/>
      <c r="E22601" s="2"/>
    </row>
    <row r="22602" spans="2:5" x14ac:dyDescent="0.35">
      <c r="B22602" s="42"/>
      <c r="C22602" s="2"/>
      <c r="E22602" s="2"/>
    </row>
    <row r="22603" spans="2:5" x14ac:dyDescent="0.35">
      <c r="B22603" s="42"/>
      <c r="C22603" s="2"/>
      <c r="E22603" s="2"/>
    </row>
    <row r="22604" spans="2:5" x14ac:dyDescent="0.35">
      <c r="B22604" s="42"/>
      <c r="C22604" s="2"/>
      <c r="E22604" s="2"/>
    </row>
    <row r="22605" spans="2:5" x14ac:dyDescent="0.35">
      <c r="B22605" s="42"/>
      <c r="C22605" s="2"/>
      <c r="E22605" s="2"/>
    </row>
    <row r="22606" spans="2:5" x14ac:dyDescent="0.35">
      <c r="B22606" s="42"/>
      <c r="C22606" s="2"/>
      <c r="E22606" s="2"/>
    </row>
    <row r="22607" spans="2:5" x14ac:dyDescent="0.35">
      <c r="B22607" s="42"/>
      <c r="C22607" s="2"/>
      <c r="E22607" s="2"/>
    </row>
    <row r="22608" spans="2:5" x14ac:dyDescent="0.35">
      <c r="B22608" s="42"/>
      <c r="C22608" s="2"/>
      <c r="E22608" s="2"/>
    </row>
    <row r="22609" spans="2:5" x14ac:dyDescent="0.35">
      <c r="B22609" s="42"/>
      <c r="C22609" s="2"/>
      <c r="E22609" s="2"/>
    </row>
    <row r="22610" spans="2:5" x14ac:dyDescent="0.35">
      <c r="B22610" s="42"/>
      <c r="C22610" s="2"/>
      <c r="E22610" s="2"/>
    </row>
    <row r="22611" spans="2:5" x14ac:dyDescent="0.35">
      <c r="B22611" s="42"/>
      <c r="C22611" s="2"/>
      <c r="E22611" s="2"/>
    </row>
    <row r="22612" spans="2:5" x14ac:dyDescent="0.35">
      <c r="B22612" s="42"/>
      <c r="C22612" s="2"/>
      <c r="E22612" s="2"/>
    </row>
    <row r="22613" spans="2:5" x14ac:dyDescent="0.35">
      <c r="B22613" s="42"/>
      <c r="C22613" s="2"/>
      <c r="E22613" s="2"/>
    </row>
    <row r="22614" spans="2:5" x14ac:dyDescent="0.35">
      <c r="B22614" s="42"/>
      <c r="C22614" s="2"/>
      <c r="E22614" s="2"/>
    </row>
    <row r="22615" spans="2:5" x14ac:dyDescent="0.35">
      <c r="B22615" s="42"/>
      <c r="C22615" s="2"/>
      <c r="E22615" s="2"/>
    </row>
    <row r="22616" spans="2:5" x14ac:dyDescent="0.35">
      <c r="B22616" s="42"/>
      <c r="C22616" s="2"/>
      <c r="E22616" s="2"/>
    </row>
    <row r="22617" spans="2:5" x14ac:dyDescent="0.35">
      <c r="B22617" s="42"/>
      <c r="C22617" s="2"/>
      <c r="E22617" s="2"/>
    </row>
    <row r="22618" spans="2:5" x14ac:dyDescent="0.35">
      <c r="B22618" s="42"/>
      <c r="C22618" s="2"/>
      <c r="E22618" s="2"/>
    </row>
    <row r="22619" spans="2:5" x14ac:dyDescent="0.35">
      <c r="B22619" s="42"/>
      <c r="C22619" s="2"/>
      <c r="E22619" s="2"/>
    </row>
    <row r="22620" spans="2:5" x14ac:dyDescent="0.35">
      <c r="B22620" s="42"/>
      <c r="C22620" s="2"/>
      <c r="E22620" s="2"/>
    </row>
    <row r="22621" spans="2:5" x14ac:dyDescent="0.35">
      <c r="B22621" s="42"/>
      <c r="C22621" s="2"/>
      <c r="E22621" s="2"/>
    </row>
    <row r="22622" spans="2:5" x14ac:dyDescent="0.35">
      <c r="B22622" s="42"/>
      <c r="C22622" s="2"/>
      <c r="E22622" s="2"/>
    </row>
    <row r="22623" spans="2:5" x14ac:dyDescent="0.35">
      <c r="B22623" s="42"/>
      <c r="C22623" s="2"/>
      <c r="E22623" s="2"/>
    </row>
    <row r="22624" spans="2:5" x14ac:dyDescent="0.35">
      <c r="B22624" s="42"/>
      <c r="C22624" s="2"/>
      <c r="E22624" s="2"/>
    </row>
    <row r="22625" spans="2:5" x14ac:dyDescent="0.35">
      <c r="B22625" s="42"/>
      <c r="C22625" s="2"/>
      <c r="E22625" s="2"/>
    </row>
    <row r="22626" spans="2:5" x14ac:dyDescent="0.35">
      <c r="B22626" s="42"/>
      <c r="C22626" s="2"/>
      <c r="E22626" s="2"/>
    </row>
    <row r="22627" spans="2:5" x14ac:dyDescent="0.35">
      <c r="B22627" s="42"/>
      <c r="C22627" s="2"/>
      <c r="E22627" s="2"/>
    </row>
    <row r="22628" spans="2:5" x14ac:dyDescent="0.35">
      <c r="B22628" s="42"/>
      <c r="C22628" s="2"/>
      <c r="E22628" s="2"/>
    </row>
    <row r="22629" spans="2:5" x14ac:dyDescent="0.35">
      <c r="B22629" s="42"/>
      <c r="C22629" s="2"/>
      <c r="E22629" s="2"/>
    </row>
    <row r="22630" spans="2:5" x14ac:dyDescent="0.35">
      <c r="B22630" s="42"/>
      <c r="C22630" s="2"/>
      <c r="E22630" s="2"/>
    </row>
    <row r="22631" spans="2:5" x14ac:dyDescent="0.35">
      <c r="B22631" s="42"/>
      <c r="C22631" s="2"/>
      <c r="E22631" s="2"/>
    </row>
    <row r="22632" spans="2:5" x14ac:dyDescent="0.35">
      <c r="B22632" s="42"/>
      <c r="C22632" s="2"/>
      <c r="E22632" s="2"/>
    </row>
    <row r="22633" spans="2:5" x14ac:dyDescent="0.35">
      <c r="B22633" s="42"/>
      <c r="C22633" s="2"/>
      <c r="E22633" s="2"/>
    </row>
    <row r="22634" spans="2:5" x14ac:dyDescent="0.35">
      <c r="B22634" s="42"/>
      <c r="C22634" s="2"/>
      <c r="E22634" s="2"/>
    </row>
    <row r="22635" spans="2:5" x14ac:dyDescent="0.35">
      <c r="B22635" s="42"/>
      <c r="C22635" s="2"/>
      <c r="E22635" s="2"/>
    </row>
    <row r="22636" spans="2:5" x14ac:dyDescent="0.35">
      <c r="B22636" s="42"/>
      <c r="C22636" s="2"/>
      <c r="E22636" s="2"/>
    </row>
    <row r="22637" spans="2:5" x14ac:dyDescent="0.35">
      <c r="B22637" s="42"/>
      <c r="C22637" s="2"/>
      <c r="E22637" s="2"/>
    </row>
    <row r="22638" spans="2:5" x14ac:dyDescent="0.35">
      <c r="B22638" s="42"/>
      <c r="C22638" s="2"/>
      <c r="E22638" s="2"/>
    </row>
    <row r="22639" spans="2:5" x14ac:dyDescent="0.35">
      <c r="B22639" s="42"/>
      <c r="C22639" s="2"/>
      <c r="E22639" s="2"/>
    </row>
    <row r="22640" spans="2:5" x14ac:dyDescent="0.35">
      <c r="B22640" s="42"/>
      <c r="C22640" s="2"/>
      <c r="E22640" s="2"/>
    </row>
    <row r="22641" spans="2:5" x14ac:dyDescent="0.35">
      <c r="B22641" s="42"/>
      <c r="C22641" s="2"/>
      <c r="E22641" s="2"/>
    </row>
    <row r="22642" spans="2:5" x14ac:dyDescent="0.35">
      <c r="B22642" s="42"/>
      <c r="C22642" s="2"/>
      <c r="E22642" s="2"/>
    </row>
    <row r="22643" spans="2:5" x14ac:dyDescent="0.35">
      <c r="B22643" s="42"/>
      <c r="C22643" s="2"/>
      <c r="E22643" s="2"/>
    </row>
    <row r="22644" spans="2:5" x14ac:dyDescent="0.35">
      <c r="B22644" s="42"/>
      <c r="C22644" s="2"/>
      <c r="E22644" s="2"/>
    </row>
    <row r="22645" spans="2:5" x14ac:dyDescent="0.35">
      <c r="B22645" s="42"/>
      <c r="C22645" s="2"/>
      <c r="E22645" s="2"/>
    </row>
    <row r="22646" spans="2:5" x14ac:dyDescent="0.35">
      <c r="B22646" s="42"/>
      <c r="C22646" s="2"/>
      <c r="E22646" s="2"/>
    </row>
    <row r="22647" spans="2:5" x14ac:dyDescent="0.35">
      <c r="B22647" s="42"/>
      <c r="C22647" s="2"/>
      <c r="E22647" s="2"/>
    </row>
    <row r="22648" spans="2:5" x14ac:dyDescent="0.35">
      <c r="B22648" s="42"/>
      <c r="C22648" s="2"/>
      <c r="E22648" s="2"/>
    </row>
    <row r="22649" spans="2:5" x14ac:dyDescent="0.35">
      <c r="B22649" s="42"/>
      <c r="C22649" s="2"/>
      <c r="E22649" s="2"/>
    </row>
    <row r="22650" spans="2:5" x14ac:dyDescent="0.35">
      <c r="B22650" s="42"/>
      <c r="C22650" s="2"/>
      <c r="E22650" s="2"/>
    </row>
    <row r="22651" spans="2:5" x14ac:dyDescent="0.35">
      <c r="B22651" s="42"/>
      <c r="C22651" s="2"/>
      <c r="E22651" s="2"/>
    </row>
    <row r="22652" spans="2:5" x14ac:dyDescent="0.35">
      <c r="B22652" s="42"/>
      <c r="C22652" s="2"/>
      <c r="E22652" s="2"/>
    </row>
    <row r="22653" spans="2:5" x14ac:dyDescent="0.35">
      <c r="B22653" s="42"/>
      <c r="C22653" s="2"/>
      <c r="E22653" s="2"/>
    </row>
    <row r="22654" spans="2:5" x14ac:dyDescent="0.35">
      <c r="B22654" s="42"/>
      <c r="C22654" s="2"/>
      <c r="E22654" s="2"/>
    </row>
    <row r="22655" spans="2:5" x14ac:dyDescent="0.35">
      <c r="B22655" s="42"/>
      <c r="C22655" s="2"/>
      <c r="E22655" s="2"/>
    </row>
    <row r="22656" spans="2:5" x14ac:dyDescent="0.35">
      <c r="B22656" s="42"/>
      <c r="C22656" s="2"/>
      <c r="E22656" s="2"/>
    </row>
    <row r="22657" spans="2:5" x14ac:dyDescent="0.35">
      <c r="B22657" s="42"/>
      <c r="C22657" s="2"/>
      <c r="E22657" s="2"/>
    </row>
    <row r="22658" spans="2:5" x14ac:dyDescent="0.35">
      <c r="B22658" s="42"/>
      <c r="C22658" s="2"/>
      <c r="E22658" s="2"/>
    </row>
    <row r="22659" spans="2:5" x14ac:dyDescent="0.35">
      <c r="B22659" s="42"/>
      <c r="C22659" s="2"/>
      <c r="E22659" s="2"/>
    </row>
    <row r="22660" spans="2:5" x14ac:dyDescent="0.35">
      <c r="B22660" s="42"/>
      <c r="C22660" s="2"/>
      <c r="E22660" s="2"/>
    </row>
    <row r="22661" spans="2:5" x14ac:dyDescent="0.35">
      <c r="B22661" s="42"/>
      <c r="C22661" s="2"/>
      <c r="E22661" s="2"/>
    </row>
    <row r="22662" spans="2:5" x14ac:dyDescent="0.35">
      <c r="B22662" s="42"/>
      <c r="C22662" s="2"/>
      <c r="E22662" s="2"/>
    </row>
    <row r="22663" spans="2:5" x14ac:dyDescent="0.35">
      <c r="B22663" s="42"/>
      <c r="C22663" s="2"/>
      <c r="E22663" s="2"/>
    </row>
    <row r="22664" spans="2:5" x14ac:dyDescent="0.35">
      <c r="B22664" s="42"/>
      <c r="C22664" s="2"/>
      <c r="E22664" s="2"/>
    </row>
    <row r="22665" spans="2:5" x14ac:dyDescent="0.35">
      <c r="B22665" s="42"/>
      <c r="C22665" s="2"/>
      <c r="E22665" s="2"/>
    </row>
    <row r="22666" spans="2:5" x14ac:dyDescent="0.35">
      <c r="B22666" s="42"/>
      <c r="C22666" s="2"/>
      <c r="E22666" s="2"/>
    </row>
    <row r="22667" spans="2:5" x14ac:dyDescent="0.35">
      <c r="B22667" s="42"/>
      <c r="C22667" s="2"/>
      <c r="E22667" s="2"/>
    </row>
    <row r="22668" spans="2:5" x14ac:dyDescent="0.35">
      <c r="B22668" s="42"/>
      <c r="C22668" s="2"/>
      <c r="E22668" s="2"/>
    </row>
    <row r="22669" spans="2:5" x14ac:dyDescent="0.35">
      <c r="B22669" s="42"/>
      <c r="C22669" s="2"/>
      <c r="E22669" s="2"/>
    </row>
    <row r="22670" spans="2:5" x14ac:dyDescent="0.35">
      <c r="B22670" s="42"/>
      <c r="C22670" s="2"/>
      <c r="E22670" s="2"/>
    </row>
    <row r="22671" spans="2:5" x14ac:dyDescent="0.35">
      <c r="B22671" s="42"/>
      <c r="C22671" s="2"/>
      <c r="E22671" s="2"/>
    </row>
    <row r="22672" spans="2:5" x14ac:dyDescent="0.35">
      <c r="B22672" s="42"/>
      <c r="C22672" s="2"/>
      <c r="E22672" s="2"/>
    </row>
    <row r="22673" spans="2:5" x14ac:dyDescent="0.35">
      <c r="B22673" s="42"/>
      <c r="C22673" s="2"/>
      <c r="E22673" s="2"/>
    </row>
    <row r="22674" spans="2:5" x14ac:dyDescent="0.35">
      <c r="B22674" s="42"/>
      <c r="C22674" s="2"/>
      <c r="E22674" s="2"/>
    </row>
    <row r="22675" spans="2:5" x14ac:dyDescent="0.35">
      <c r="B22675" s="42"/>
      <c r="C22675" s="2"/>
      <c r="E22675" s="2"/>
    </row>
    <row r="22676" spans="2:5" x14ac:dyDescent="0.35">
      <c r="B22676" s="42"/>
      <c r="C22676" s="2"/>
      <c r="E22676" s="2"/>
    </row>
    <row r="22677" spans="2:5" x14ac:dyDescent="0.35">
      <c r="B22677" s="42"/>
      <c r="C22677" s="2"/>
      <c r="E22677" s="2"/>
    </row>
    <row r="22678" spans="2:5" x14ac:dyDescent="0.35">
      <c r="B22678" s="42"/>
      <c r="C22678" s="2"/>
      <c r="E22678" s="2"/>
    </row>
    <row r="22679" spans="2:5" x14ac:dyDescent="0.35">
      <c r="B22679" s="42"/>
      <c r="C22679" s="2"/>
      <c r="E22679" s="2"/>
    </row>
    <row r="22680" spans="2:5" x14ac:dyDescent="0.35">
      <c r="B22680" s="42"/>
      <c r="C22680" s="2"/>
      <c r="E22680" s="2"/>
    </row>
    <row r="22681" spans="2:5" x14ac:dyDescent="0.35">
      <c r="B22681" s="42"/>
      <c r="C22681" s="2"/>
      <c r="E22681" s="2"/>
    </row>
    <row r="22682" spans="2:5" x14ac:dyDescent="0.35">
      <c r="B22682" s="42"/>
      <c r="C22682" s="2"/>
      <c r="E22682" s="2"/>
    </row>
    <row r="22683" spans="2:5" x14ac:dyDescent="0.35">
      <c r="B22683" s="42"/>
      <c r="C22683" s="2"/>
      <c r="E22683" s="2"/>
    </row>
    <row r="22684" spans="2:5" x14ac:dyDescent="0.35">
      <c r="B22684" s="42"/>
      <c r="C22684" s="2"/>
      <c r="E22684" s="2"/>
    </row>
    <row r="22685" spans="2:5" x14ac:dyDescent="0.35">
      <c r="B22685" s="42"/>
      <c r="C22685" s="2"/>
      <c r="E22685" s="2"/>
    </row>
    <row r="22686" spans="2:5" x14ac:dyDescent="0.35">
      <c r="B22686" s="42"/>
      <c r="C22686" s="2"/>
      <c r="E22686" s="2"/>
    </row>
    <row r="22687" spans="2:5" x14ac:dyDescent="0.35">
      <c r="B22687" s="42"/>
      <c r="C22687" s="2"/>
      <c r="E22687" s="2"/>
    </row>
    <row r="22688" spans="2:5" x14ac:dyDescent="0.35">
      <c r="B22688" s="42"/>
      <c r="C22688" s="2"/>
      <c r="E22688" s="2"/>
    </row>
    <row r="22689" spans="2:5" x14ac:dyDescent="0.35">
      <c r="B22689" s="42"/>
      <c r="C22689" s="2"/>
      <c r="E22689" s="2"/>
    </row>
    <row r="22690" spans="2:5" x14ac:dyDescent="0.35">
      <c r="B22690" s="42"/>
      <c r="C22690" s="2"/>
      <c r="E22690" s="2"/>
    </row>
    <row r="22691" spans="2:5" x14ac:dyDescent="0.35">
      <c r="B22691" s="42"/>
      <c r="C22691" s="2"/>
      <c r="E22691" s="2"/>
    </row>
    <row r="22692" spans="2:5" x14ac:dyDescent="0.35">
      <c r="B22692" s="42"/>
      <c r="C22692" s="2"/>
      <c r="E22692" s="2"/>
    </row>
    <row r="22693" spans="2:5" x14ac:dyDescent="0.35">
      <c r="B22693" s="42"/>
      <c r="C22693" s="2"/>
      <c r="E22693" s="2"/>
    </row>
    <row r="22694" spans="2:5" x14ac:dyDescent="0.35">
      <c r="B22694" s="42"/>
      <c r="C22694" s="2"/>
      <c r="E22694" s="2"/>
    </row>
    <row r="22695" spans="2:5" x14ac:dyDescent="0.35">
      <c r="B22695" s="42"/>
      <c r="C22695" s="2"/>
      <c r="E22695" s="2"/>
    </row>
    <row r="22696" spans="2:5" x14ac:dyDescent="0.35">
      <c r="B22696" s="42"/>
      <c r="C22696" s="2"/>
      <c r="E22696" s="2"/>
    </row>
    <row r="22697" spans="2:5" x14ac:dyDescent="0.35">
      <c r="B22697" s="42"/>
      <c r="C22697" s="2"/>
      <c r="E22697" s="2"/>
    </row>
    <row r="22698" spans="2:5" x14ac:dyDescent="0.35">
      <c r="B22698" s="42"/>
      <c r="C22698" s="2"/>
      <c r="E22698" s="2"/>
    </row>
    <row r="22699" spans="2:5" x14ac:dyDescent="0.35">
      <c r="B22699" s="42"/>
      <c r="C22699" s="2"/>
      <c r="E22699" s="2"/>
    </row>
    <row r="22700" spans="2:5" x14ac:dyDescent="0.35">
      <c r="B22700" s="42"/>
      <c r="C22700" s="2"/>
      <c r="E22700" s="2"/>
    </row>
    <row r="22701" spans="2:5" x14ac:dyDescent="0.35">
      <c r="B22701" s="42"/>
      <c r="C22701" s="2"/>
      <c r="E22701" s="2"/>
    </row>
    <row r="22702" spans="2:5" x14ac:dyDescent="0.35">
      <c r="B22702" s="42"/>
      <c r="C22702" s="2"/>
      <c r="E22702" s="2"/>
    </row>
    <row r="22703" spans="2:5" x14ac:dyDescent="0.35">
      <c r="B22703" s="42"/>
      <c r="C22703" s="2"/>
      <c r="E22703" s="2"/>
    </row>
    <row r="22704" spans="2:5" x14ac:dyDescent="0.35">
      <c r="B22704" s="42"/>
      <c r="C22704" s="2"/>
      <c r="E22704" s="2"/>
    </row>
    <row r="22705" spans="2:5" x14ac:dyDescent="0.35">
      <c r="B22705" s="42"/>
      <c r="C22705" s="2"/>
      <c r="E22705" s="2"/>
    </row>
    <row r="22706" spans="2:5" x14ac:dyDescent="0.35">
      <c r="B22706" s="42"/>
      <c r="C22706" s="2"/>
      <c r="E22706" s="2"/>
    </row>
    <row r="22707" spans="2:5" x14ac:dyDescent="0.35">
      <c r="B22707" s="42"/>
      <c r="C22707" s="2"/>
      <c r="E22707" s="2"/>
    </row>
    <row r="22708" spans="2:5" x14ac:dyDescent="0.35">
      <c r="B22708" s="42"/>
      <c r="C22708" s="2"/>
      <c r="E22708" s="2"/>
    </row>
    <row r="22709" spans="2:5" x14ac:dyDescent="0.35">
      <c r="B22709" s="42"/>
      <c r="C22709" s="2"/>
      <c r="E22709" s="2"/>
    </row>
    <row r="22710" spans="2:5" x14ac:dyDescent="0.35">
      <c r="B22710" s="42"/>
      <c r="C22710" s="2"/>
      <c r="E22710" s="2"/>
    </row>
    <row r="22711" spans="2:5" x14ac:dyDescent="0.35">
      <c r="B22711" s="42"/>
      <c r="C22711" s="2"/>
      <c r="E22711" s="2"/>
    </row>
    <row r="22712" spans="2:5" x14ac:dyDescent="0.35">
      <c r="B22712" s="42"/>
      <c r="C22712" s="2"/>
      <c r="E22712" s="2"/>
    </row>
    <row r="22713" spans="2:5" x14ac:dyDescent="0.35">
      <c r="B22713" s="42"/>
      <c r="C22713" s="2"/>
      <c r="E22713" s="2"/>
    </row>
    <row r="22714" spans="2:5" x14ac:dyDescent="0.35">
      <c r="B22714" s="42"/>
      <c r="C22714" s="2"/>
      <c r="E22714" s="2"/>
    </row>
    <row r="22715" spans="2:5" x14ac:dyDescent="0.35">
      <c r="B22715" s="42"/>
      <c r="C22715" s="2"/>
      <c r="E22715" s="2"/>
    </row>
    <row r="22716" spans="2:5" x14ac:dyDescent="0.35">
      <c r="B22716" s="42"/>
      <c r="C22716" s="2"/>
      <c r="E22716" s="2"/>
    </row>
    <row r="22717" spans="2:5" x14ac:dyDescent="0.35">
      <c r="B22717" s="42"/>
      <c r="C22717" s="2"/>
      <c r="E22717" s="2"/>
    </row>
    <row r="22718" spans="2:5" x14ac:dyDescent="0.35">
      <c r="B22718" s="42"/>
      <c r="C22718" s="2"/>
      <c r="E22718" s="2"/>
    </row>
    <row r="22719" spans="2:5" x14ac:dyDescent="0.35">
      <c r="B22719" s="42"/>
      <c r="C22719" s="2"/>
      <c r="E22719" s="2"/>
    </row>
    <row r="22720" spans="2:5" x14ac:dyDescent="0.35">
      <c r="B22720" s="42"/>
      <c r="C22720" s="2"/>
      <c r="E22720" s="2"/>
    </row>
    <row r="22721" spans="2:5" x14ac:dyDescent="0.35">
      <c r="B22721" s="42"/>
      <c r="C22721" s="2"/>
      <c r="E22721" s="2"/>
    </row>
    <row r="22722" spans="2:5" x14ac:dyDescent="0.35">
      <c r="B22722" s="42"/>
      <c r="C22722" s="2"/>
      <c r="E22722" s="2"/>
    </row>
    <row r="22723" spans="2:5" x14ac:dyDescent="0.35">
      <c r="B22723" s="42"/>
      <c r="C22723" s="2"/>
      <c r="E22723" s="2"/>
    </row>
    <row r="22724" spans="2:5" x14ac:dyDescent="0.35">
      <c r="B22724" s="42"/>
      <c r="C22724" s="2"/>
      <c r="E22724" s="2"/>
    </row>
    <row r="22725" spans="2:5" x14ac:dyDescent="0.35">
      <c r="B22725" s="42"/>
      <c r="C22725" s="2"/>
      <c r="E22725" s="2"/>
    </row>
    <row r="22726" spans="2:5" x14ac:dyDescent="0.35">
      <c r="B22726" s="42"/>
      <c r="C22726" s="2"/>
      <c r="E22726" s="2"/>
    </row>
    <row r="22727" spans="2:5" x14ac:dyDescent="0.35">
      <c r="B22727" s="42"/>
      <c r="C22727" s="2"/>
      <c r="E22727" s="2"/>
    </row>
    <row r="22728" spans="2:5" x14ac:dyDescent="0.35">
      <c r="B22728" s="42"/>
      <c r="C22728" s="2"/>
      <c r="E22728" s="2"/>
    </row>
    <row r="22729" spans="2:5" x14ac:dyDescent="0.35">
      <c r="B22729" s="42"/>
      <c r="C22729" s="2"/>
      <c r="E22729" s="2"/>
    </row>
    <row r="22730" spans="2:5" x14ac:dyDescent="0.35">
      <c r="B22730" s="42"/>
      <c r="C22730" s="2"/>
      <c r="E22730" s="2"/>
    </row>
    <row r="22731" spans="2:5" x14ac:dyDescent="0.35">
      <c r="B22731" s="42"/>
      <c r="C22731" s="2"/>
      <c r="E22731" s="2"/>
    </row>
    <row r="22732" spans="2:5" x14ac:dyDescent="0.35">
      <c r="B22732" s="42"/>
      <c r="C22732" s="2"/>
      <c r="E22732" s="2"/>
    </row>
    <row r="22733" spans="2:5" x14ac:dyDescent="0.35">
      <c r="B22733" s="42"/>
      <c r="C22733" s="2"/>
      <c r="E22733" s="2"/>
    </row>
    <row r="22734" spans="2:5" x14ac:dyDescent="0.35">
      <c r="B22734" s="42"/>
      <c r="C22734" s="2"/>
      <c r="E22734" s="2"/>
    </row>
    <row r="22735" spans="2:5" x14ac:dyDescent="0.35">
      <c r="B22735" s="42"/>
      <c r="C22735" s="2"/>
      <c r="E22735" s="2"/>
    </row>
    <row r="22736" spans="2:5" x14ac:dyDescent="0.35">
      <c r="B22736" s="42"/>
      <c r="C22736" s="2"/>
      <c r="E22736" s="2"/>
    </row>
    <row r="22737" spans="2:5" x14ac:dyDescent="0.35">
      <c r="B22737" s="42"/>
      <c r="C22737" s="2"/>
      <c r="E22737" s="2"/>
    </row>
    <row r="22738" spans="2:5" x14ac:dyDescent="0.35">
      <c r="B22738" s="42"/>
      <c r="C22738" s="2"/>
      <c r="E22738" s="2"/>
    </row>
    <row r="22739" spans="2:5" x14ac:dyDescent="0.35">
      <c r="B22739" s="42"/>
      <c r="C22739" s="2"/>
      <c r="E22739" s="2"/>
    </row>
    <row r="22740" spans="2:5" x14ac:dyDescent="0.35">
      <c r="B22740" s="42"/>
      <c r="C22740" s="2"/>
      <c r="E22740" s="2"/>
    </row>
    <row r="22741" spans="2:5" x14ac:dyDescent="0.35">
      <c r="B22741" s="42"/>
      <c r="C22741" s="2"/>
      <c r="E22741" s="2"/>
    </row>
    <row r="22742" spans="2:5" x14ac:dyDescent="0.35">
      <c r="B22742" s="42"/>
      <c r="C22742" s="2"/>
      <c r="E22742" s="2"/>
    </row>
    <row r="22743" spans="2:5" x14ac:dyDescent="0.35">
      <c r="B22743" s="42"/>
      <c r="C22743" s="2"/>
      <c r="E22743" s="2"/>
    </row>
    <row r="22744" spans="2:5" x14ac:dyDescent="0.35">
      <c r="B22744" s="42"/>
      <c r="C22744" s="2"/>
      <c r="E22744" s="2"/>
    </row>
    <row r="22745" spans="2:5" x14ac:dyDescent="0.35">
      <c r="B22745" s="42"/>
      <c r="C22745" s="2"/>
      <c r="E22745" s="2"/>
    </row>
    <row r="22746" spans="2:5" x14ac:dyDescent="0.35">
      <c r="B22746" s="42"/>
      <c r="C22746" s="2"/>
      <c r="E22746" s="2"/>
    </row>
    <row r="22747" spans="2:5" x14ac:dyDescent="0.35">
      <c r="B22747" s="42"/>
      <c r="C22747" s="2"/>
      <c r="E22747" s="2"/>
    </row>
    <row r="22748" spans="2:5" x14ac:dyDescent="0.35">
      <c r="B22748" s="42"/>
      <c r="C22748" s="2"/>
      <c r="E22748" s="2"/>
    </row>
    <row r="22749" spans="2:5" x14ac:dyDescent="0.35">
      <c r="B22749" s="42"/>
      <c r="C22749" s="2"/>
      <c r="E22749" s="2"/>
    </row>
    <row r="22750" spans="2:5" x14ac:dyDescent="0.35">
      <c r="B22750" s="42"/>
      <c r="C22750" s="2"/>
      <c r="E22750" s="2"/>
    </row>
    <row r="22751" spans="2:5" x14ac:dyDescent="0.35">
      <c r="B22751" s="42"/>
      <c r="C22751" s="2"/>
      <c r="E22751" s="2"/>
    </row>
    <row r="22752" spans="2:5" x14ac:dyDescent="0.35">
      <c r="B22752" s="42"/>
      <c r="C22752" s="2"/>
      <c r="E22752" s="2"/>
    </row>
    <row r="22753" spans="2:5" x14ac:dyDescent="0.35">
      <c r="B22753" s="42"/>
      <c r="C22753" s="2"/>
      <c r="E22753" s="2"/>
    </row>
    <row r="22754" spans="2:5" x14ac:dyDescent="0.35">
      <c r="B22754" s="42"/>
      <c r="C22754" s="2"/>
      <c r="E22754" s="2"/>
    </row>
    <row r="22755" spans="2:5" x14ac:dyDescent="0.35">
      <c r="B22755" s="42"/>
      <c r="C22755" s="2"/>
      <c r="E22755" s="2"/>
    </row>
    <row r="22756" spans="2:5" x14ac:dyDescent="0.35">
      <c r="B22756" s="42"/>
      <c r="C22756" s="2"/>
      <c r="E22756" s="2"/>
    </row>
    <row r="22757" spans="2:5" x14ac:dyDescent="0.35">
      <c r="B22757" s="42"/>
      <c r="C22757" s="2"/>
      <c r="E22757" s="2"/>
    </row>
    <row r="22758" spans="2:5" x14ac:dyDescent="0.35">
      <c r="B22758" s="42"/>
      <c r="C22758" s="2"/>
      <c r="E22758" s="2"/>
    </row>
    <row r="22759" spans="2:5" x14ac:dyDescent="0.35">
      <c r="B22759" s="42"/>
      <c r="C22759" s="2"/>
      <c r="E22759" s="2"/>
    </row>
    <row r="22760" spans="2:5" x14ac:dyDescent="0.35">
      <c r="B22760" s="42"/>
      <c r="C22760" s="2"/>
      <c r="E22760" s="2"/>
    </row>
    <row r="22761" spans="2:5" x14ac:dyDescent="0.35">
      <c r="B22761" s="42"/>
      <c r="C22761" s="2"/>
      <c r="E22761" s="2"/>
    </row>
    <row r="22762" spans="2:5" x14ac:dyDescent="0.35">
      <c r="B22762" s="42"/>
      <c r="C22762" s="2"/>
      <c r="E22762" s="2"/>
    </row>
    <row r="22763" spans="2:5" x14ac:dyDescent="0.35">
      <c r="B22763" s="42"/>
      <c r="C22763" s="2"/>
      <c r="E22763" s="2"/>
    </row>
    <row r="22764" spans="2:5" x14ac:dyDescent="0.35">
      <c r="B22764" s="42"/>
      <c r="C22764" s="2"/>
      <c r="E22764" s="2"/>
    </row>
    <row r="22765" spans="2:5" x14ac:dyDescent="0.35">
      <c r="B22765" s="42"/>
      <c r="C22765" s="2"/>
      <c r="E22765" s="2"/>
    </row>
    <row r="22766" spans="2:5" x14ac:dyDescent="0.35">
      <c r="B22766" s="42"/>
      <c r="C22766" s="2"/>
      <c r="E22766" s="2"/>
    </row>
    <row r="22767" spans="2:5" x14ac:dyDescent="0.35">
      <c r="B22767" s="42"/>
      <c r="C22767" s="2"/>
      <c r="E22767" s="2"/>
    </row>
    <row r="22768" spans="2:5" x14ac:dyDescent="0.35">
      <c r="B22768" s="42"/>
      <c r="C22768" s="2"/>
      <c r="E22768" s="2"/>
    </row>
    <row r="22769" spans="2:5" x14ac:dyDescent="0.35">
      <c r="B22769" s="42"/>
      <c r="C22769" s="2"/>
      <c r="E22769" s="2"/>
    </row>
    <row r="22770" spans="2:5" x14ac:dyDescent="0.35">
      <c r="B22770" s="42"/>
      <c r="C22770" s="2"/>
      <c r="E22770" s="2"/>
    </row>
    <row r="22771" spans="2:5" x14ac:dyDescent="0.35">
      <c r="B22771" s="42"/>
      <c r="C22771" s="2"/>
      <c r="E22771" s="2"/>
    </row>
    <row r="22772" spans="2:5" x14ac:dyDescent="0.35">
      <c r="B22772" s="42"/>
      <c r="C22772" s="2"/>
      <c r="E22772" s="2"/>
    </row>
    <row r="22773" spans="2:5" x14ac:dyDescent="0.35">
      <c r="B22773" s="42"/>
      <c r="C22773" s="2"/>
      <c r="E22773" s="2"/>
    </row>
    <row r="22774" spans="2:5" x14ac:dyDescent="0.35">
      <c r="B22774" s="42"/>
      <c r="C22774" s="2"/>
      <c r="E22774" s="2"/>
    </row>
    <row r="22775" spans="2:5" x14ac:dyDescent="0.35">
      <c r="B22775" s="42"/>
      <c r="C22775" s="2"/>
      <c r="E22775" s="2"/>
    </row>
    <row r="22776" spans="2:5" x14ac:dyDescent="0.35">
      <c r="B22776" s="42"/>
      <c r="C22776" s="2"/>
      <c r="E22776" s="2"/>
    </row>
    <row r="22777" spans="2:5" x14ac:dyDescent="0.35">
      <c r="B22777" s="42"/>
      <c r="C22777" s="2"/>
      <c r="E22777" s="2"/>
    </row>
    <row r="22778" spans="2:5" x14ac:dyDescent="0.35">
      <c r="B22778" s="42"/>
      <c r="C22778" s="2"/>
      <c r="E22778" s="2"/>
    </row>
    <row r="22779" spans="2:5" x14ac:dyDescent="0.35">
      <c r="B22779" s="42"/>
      <c r="C22779" s="2"/>
      <c r="E22779" s="2"/>
    </row>
    <row r="22780" spans="2:5" x14ac:dyDescent="0.35">
      <c r="B22780" s="42"/>
      <c r="C22780" s="2"/>
      <c r="E22780" s="2"/>
    </row>
    <row r="22781" spans="2:5" x14ac:dyDescent="0.35">
      <c r="B22781" s="42"/>
      <c r="C22781" s="2"/>
      <c r="E22781" s="2"/>
    </row>
    <row r="22782" spans="2:5" x14ac:dyDescent="0.35">
      <c r="B22782" s="42"/>
      <c r="C22782" s="2"/>
      <c r="E22782" s="2"/>
    </row>
    <row r="22783" spans="2:5" x14ac:dyDescent="0.35">
      <c r="B22783" s="42"/>
      <c r="C22783" s="2"/>
      <c r="E22783" s="2"/>
    </row>
    <row r="22784" spans="2:5" x14ac:dyDescent="0.35">
      <c r="B22784" s="42"/>
      <c r="C22784" s="2"/>
      <c r="E22784" s="2"/>
    </row>
    <row r="22785" spans="2:5" x14ac:dyDescent="0.35">
      <c r="B22785" s="42"/>
      <c r="C22785" s="2"/>
      <c r="E22785" s="2"/>
    </row>
    <row r="22786" spans="2:5" x14ac:dyDescent="0.35">
      <c r="B22786" s="42"/>
      <c r="C22786" s="2"/>
      <c r="E22786" s="2"/>
    </row>
    <row r="22787" spans="2:5" x14ac:dyDescent="0.35">
      <c r="B22787" s="42"/>
      <c r="C22787" s="2"/>
      <c r="E22787" s="2"/>
    </row>
    <row r="22788" spans="2:5" x14ac:dyDescent="0.35">
      <c r="B22788" s="42"/>
      <c r="C22788" s="2"/>
      <c r="E22788" s="2"/>
    </row>
    <row r="22789" spans="2:5" x14ac:dyDescent="0.35">
      <c r="B22789" s="42"/>
      <c r="C22789" s="2"/>
      <c r="E22789" s="2"/>
    </row>
    <row r="22790" spans="2:5" x14ac:dyDescent="0.35">
      <c r="B22790" s="42"/>
      <c r="C22790" s="2"/>
      <c r="E22790" s="2"/>
    </row>
    <row r="22791" spans="2:5" x14ac:dyDescent="0.35">
      <c r="B22791" s="42"/>
      <c r="C22791" s="2"/>
      <c r="E22791" s="2"/>
    </row>
    <row r="22792" spans="2:5" x14ac:dyDescent="0.35">
      <c r="B22792" s="42"/>
      <c r="C22792" s="2"/>
      <c r="E22792" s="2"/>
    </row>
    <row r="22793" spans="2:5" x14ac:dyDescent="0.35">
      <c r="B22793" s="42"/>
      <c r="C22793" s="2"/>
      <c r="E22793" s="2"/>
    </row>
    <row r="22794" spans="2:5" x14ac:dyDescent="0.35">
      <c r="B22794" s="42"/>
      <c r="C22794" s="2"/>
      <c r="E22794" s="2"/>
    </row>
    <row r="22795" spans="2:5" x14ac:dyDescent="0.35">
      <c r="B22795" s="42"/>
      <c r="C22795" s="2"/>
      <c r="E22795" s="2"/>
    </row>
    <row r="22796" spans="2:5" x14ac:dyDescent="0.35">
      <c r="B22796" s="42"/>
      <c r="C22796" s="2"/>
      <c r="E22796" s="2"/>
    </row>
    <row r="22797" spans="2:5" x14ac:dyDescent="0.35">
      <c r="B22797" s="42"/>
      <c r="C22797" s="2"/>
      <c r="E22797" s="2"/>
    </row>
    <row r="22798" spans="2:5" x14ac:dyDescent="0.35">
      <c r="B22798" s="42"/>
      <c r="C22798" s="2"/>
      <c r="E22798" s="2"/>
    </row>
    <row r="22799" spans="2:5" x14ac:dyDescent="0.35">
      <c r="B22799" s="42"/>
      <c r="C22799" s="2"/>
      <c r="E22799" s="2"/>
    </row>
    <row r="22800" spans="2:5" x14ac:dyDescent="0.35">
      <c r="B22800" s="42"/>
      <c r="C22800" s="2"/>
      <c r="E22800" s="2"/>
    </row>
    <row r="22801" spans="2:5" x14ac:dyDescent="0.35">
      <c r="B22801" s="42"/>
      <c r="C22801" s="2"/>
      <c r="E22801" s="2"/>
    </row>
    <row r="22802" spans="2:5" x14ac:dyDescent="0.35">
      <c r="B22802" s="42"/>
      <c r="C22802" s="2"/>
      <c r="E22802" s="2"/>
    </row>
    <row r="22803" spans="2:5" x14ac:dyDescent="0.35">
      <c r="B22803" s="42"/>
      <c r="C22803" s="2"/>
      <c r="E22803" s="2"/>
    </row>
    <row r="22804" spans="2:5" x14ac:dyDescent="0.35">
      <c r="B22804" s="42"/>
      <c r="C22804" s="2"/>
      <c r="E22804" s="2"/>
    </row>
    <row r="22805" spans="2:5" x14ac:dyDescent="0.35">
      <c r="B22805" s="42"/>
      <c r="C22805" s="2"/>
      <c r="E22805" s="2"/>
    </row>
    <row r="22806" spans="2:5" x14ac:dyDescent="0.35">
      <c r="B22806" s="42"/>
      <c r="C22806" s="2"/>
      <c r="E22806" s="2"/>
    </row>
    <row r="22807" spans="2:5" x14ac:dyDescent="0.35">
      <c r="B22807" s="42"/>
      <c r="C22807" s="2"/>
      <c r="E22807" s="2"/>
    </row>
    <row r="22808" spans="2:5" x14ac:dyDescent="0.35">
      <c r="B22808" s="42"/>
      <c r="C22808" s="2"/>
      <c r="E22808" s="2"/>
    </row>
    <row r="22809" spans="2:5" x14ac:dyDescent="0.35">
      <c r="B22809" s="42"/>
      <c r="C22809" s="2"/>
      <c r="E22809" s="2"/>
    </row>
    <row r="22810" spans="2:5" x14ac:dyDescent="0.35">
      <c r="B22810" s="42"/>
      <c r="C22810" s="2"/>
      <c r="E22810" s="2"/>
    </row>
    <row r="22811" spans="2:5" x14ac:dyDescent="0.35">
      <c r="B22811" s="42"/>
      <c r="C22811" s="2"/>
      <c r="E22811" s="2"/>
    </row>
    <row r="22812" spans="2:5" x14ac:dyDescent="0.35">
      <c r="B22812" s="42"/>
      <c r="C22812" s="2"/>
      <c r="E22812" s="2"/>
    </row>
    <row r="22813" spans="2:5" x14ac:dyDescent="0.35">
      <c r="B22813" s="42"/>
      <c r="C22813" s="2"/>
      <c r="E22813" s="2"/>
    </row>
    <row r="22814" spans="2:5" x14ac:dyDescent="0.35">
      <c r="B22814" s="42"/>
      <c r="C22814" s="2"/>
      <c r="E22814" s="2"/>
    </row>
    <row r="22815" spans="2:5" x14ac:dyDescent="0.35">
      <c r="B22815" s="42"/>
      <c r="C22815" s="2"/>
      <c r="E22815" s="2"/>
    </row>
    <row r="22816" spans="2:5" x14ac:dyDescent="0.35">
      <c r="B22816" s="42"/>
      <c r="C22816" s="2"/>
      <c r="E22816" s="2"/>
    </row>
    <row r="22817" spans="2:5" x14ac:dyDescent="0.35">
      <c r="B22817" s="42"/>
      <c r="C22817" s="2"/>
      <c r="E22817" s="2"/>
    </row>
    <row r="22818" spans="2:5" x14ac:dyDescent="0.35">
      <c r="B22818" s="42"/>
      <c r="C22818" s="2"/>
      <c r="E22818" s="2"/>
    </row>
    <row r="22819" spans="2:5" x14ac:dyDescent="0.35">
      <c r="B22819" s="42"/>
      <c r="C22819" s="2"/>
      <c r="E22819" s="2"/>
    </row>
    <row r="22820" spans="2:5" x14ac:dyDescent="0.35">
      <c r="B22820" s="42"/>
      <c r="C22820" s="2"/>
      <c r="E22820" s="2"/>
    </row>
    <row r="22821" spans="2:5" x14ac:dyDescent="0.35">
      <c r="B22821" s="42"/>
      <c r="C22821" s="2"/>
      <c r="E22821" s="2"/>
    </row>
    <row r="22822" spans="2:5" x14ac:dyDescent="0.35">
      <c r="B22822" s="42"/>
      <c r="C22822" s="2"/>
      <c r="E22822" s="2"/>
    </row>
    <row r="22823" spans="2:5" x14ac:dyDescent="0.35">
      <c r="B22823" s="42"/>
      <c r="C22823" s="2"/>
      <c r="E22823" s="2"/>
    </row>
    <row r="22824" spans="2:5" x14ac:dyDescent="0.35">
      <c r="B22824" s="42"/>
      <c r="C22824" s="2"/>
      <c r="E22824" s="2"/>
    </row>
    <row r="22825" spans="2:5" x14ac:dyDescent="0.35">
      <c r="B22825" s="42"/>
      <c r="C22825" s="2"/>
      <c r="E22825" s="2"/>
    </row>
    <row r="22826" spans="2:5" x14ac:dyDescent="0.35">
      <c r="B22826" s="42"/>
      <c r="C22826" s="2"/>
      <c r="E22826" s="2"/>
    </row>
    <row r="22827" spans="2:5" x14ac:dyDescent="0.35">
      <c r="B22827" s="42"/>
      <c r="C22827" s="2"/>
      <c r="E22827" s="2"/>
    </row>
    <row r="22828" spans="2:5" x14ac:dyDescent="0.35">
      <c r="B22828" s="42"/>
      <c r="C22828" s="2"/>
      <c r="E22828" s="2"/>
    </row>
    <row r="22829" spans="2:5" x14ac:dyDescent="0.35">
      <c r="B22829" s="42"/>
      <c r="C22829" s="2"/>
      <c r="E22829" s="2"/>
    </row>
    <row r="22830" spans="2:5" x14ac:dyDescent="0.35">
      <c r="B22830" s="42"/>
      <c r="C22830" s="2"/>
      <c r="E22830" s="2"/>
    </row>
    <row r="22831" spans="2:5" x14ac:dyDescent="0.35">
      <c r="B22831" s="42"/>
      <c r="C22831" s="2"/>
      <c r="E22831" s="2"/>
    </row>
    <row r="22832" spans="2:5" x14ac:dyDescent="0.35">
      <c r="B22832" s="42"/>
      <c r="C22832" s="2"/>
      <c r="E22832" s="2"/>
    </row>
    <row r="22833" spans="2:5" x14ac:dyDescent="0.35">
      <c r="B22833" s="42"/>
      <c r="C22833" s="2"/>
      <c r="E22833" s="2"/>
    </row>
    <row r="22834" spans="2:5" x14ac:dyDescent="0.35">
      <c r="B22834" s="42"/>
      <c r="C22834" s="2"/>
      <c r="E22834" s="2"/>
    </row>
    <row r="22835" spans="2:5" x14ac:dyDescent="0.35">
      <c r="B22835" s="42"/>
      <c r="C22835" s="2"/>
      <c r="E22835" s="2"/>
    </row>
    <row r="22836" spans="2:5" x14ac:dyDescent="0.35">
      <c r="B22836" s="42"/>
      <c r="C22836" s="2"/>
      <c r="E22836" s="2"/>
    </row>
    <row r="22837" spans="2:5" x14ac:dyDescent="0.35">
      <c r="B22837" s="42"/>
      <c r="C22837" s="2"/>
      <c r="E22837" s="2"/>
    </row>
    <row r="22838" spans="2:5" x14ac:dyDescent="0.35">
      <c r="B22838" s="42"/>
      <c r="C22838" s="2"/>
      <c r="E22838" s="2"/>
    </row>
    <row r="22839" spans="2:5" x14ac:dyDescent="0.35">
      <c r="B22839" s="42"/>
      <c r="C22839" s="2"/>
      <c r="E22839" s="2"/>
    </row>
    <row r="22840" spans="2:5" x14ac:dyDescent="0.35">
      <c r="B22840" s="42"/>
      <c r="C22840" s="2"/>
      <c r="E22840" s="2"/>
    </row>
    <row r="22841" spans="2:5" x14ac:dyDescent="0.35">
      <c r="B22841" s="42"/>
      <c r="C22841" s="2"/>
      <c r="E22841" s="2"/>
    </row>
    <row r="22842" spans="2:5" x14ac:dyDescent="0.35">
      <c r="B22842" s="42"/>
      <c r="C22842" s="2"/>
      <c r="E22842" s="2"/>
    </row>
    <row r="22843" spans="2:5" x14ac:dyDescent="0.35">
      <c r="B22843" s="42"/>
      <c r="C22843" s="2"/>
      <c r="E22843" s="2"/>
    </row>
    <row r="22844" spans="2:5" x14ac:dyDescent="0.35">
      <c r="B22844" s="42"/>
      <c r="C22844" s="2"/>
      <c r="E22844" s="2"/>
    </row>
    <row r="22845" spans="2:5" x14ac:dyDescent="0.35">
      <c r="B22845" s="42"/>
      <c r="C22845" s="2"/>
      <c r="E22845" s="2"/>
    </row>
    <row r="22846" spans="2:5" x14ac:dyDescent="0.35">
      <c r="B22846" s="42"/>
      <c r="C22846" s="2"/>
      <c r="E22846" s="2"/>
    </row>
    <row r="22847" spans="2:5" x14ac:dyDescent="0.35">
      <c r="B22847" s="42"/>
      <c r="C22847" s="2"/>
      <c r="E22847" s="2"/>
    </row>
    <row r="22848" spans="2:5" x14ac:dyDescent="0.35">
      <c r="B22848" s="42"/>
      <c r="C22848" s="2"/>
      <c r="E22848" s="2"/>
    </row>
    <row r="22849" spans="2:5" x14ac:dyDescent="0.35">
      <c r="B22849" s="42"/>
      <c r="C22849" s="2"/>
      <c r="E22849" s="2"/>
    </row>
    <row r="22850" spans="2:5" x14ac:dyDescent="0.35">
      <c r="B22850" s="42"/>
      <c r="C22850" s="2"/>
      <c r="E22850" s="2"/>
    </row>
    <row r="22851" spans="2:5" x14ac:dyDescent="0.35">
      <c r="B22851" s="42"/>
      <c r="C22851" s="2"/>
      <c r="E22851" s="2"/>
    </row>
    <row r="22852" spans="2:5" x14ac:dyDescent="0.35">
      <c r="B22852" s="42"/>
      <c r="C22852" s="2"/>
      <c r="E22852" s="2"/>
    </row>
    <row r="22853" spans="2:5" x14ac:dyDescent="0.35">
      <c r="B22853" s="42"/>
      <c r="C22853" s="2"/>
      <c r="E22853" s="2"/>
    </row>
    <row r="22854" spans="2:5" x14ac:dyDescent="0.35">
      <c r="B22854" s="42"/>
      <c r="C22854" s="2"/>
      <c r="E22854" s="2"/>
    </row>
    <row r="22855" spans="2:5" x14ac:dyDescent="0.35">
      <c r="B22855" s="42"/>
      <c r="C22855" s="2"/>
      <c r="E22855" s="2"/>
    </row>
    <row r="22856" spans="2:5" x14ac:dyDescent="0.35">
      <c r="B22856" s="42"/>
      <c r="C22856" s="2"/>
      <c r="E22856" s="2"/>
    </row>
    <row r="22857" spans="2:5" x14ac:dyDescent="0.35">
      <c r="B22857" s="42"/>
      <c r="C22857" s="2"/>
      <c r="E22857" s="2"/>
    </row>
    <row r="22858" spans="2:5" x14ac:dyDescent="0.35">
      <c r="B22858" s="42"/>
      <c r="C22858" s="2"/>
      <c r="E22858" s="2"/>
    </row>
    <row r="22859" spans="2:5" x14ac:dyDescent="0.35">
      <c r="B22859" s="42"/>
      <c r="C22859" s="2"/>
      <c r="E22859" s="2"/>
    </row>
    <row r="22860" spans="2:5" x14ac:dyDescent="0.35">
      <c r="B22860" s="42"/>
      <c r="C22860" s="2"/>
      <c r="E22860" s="2"/>
    </row>
    <row r="22861" spans="2:5" x14ac:dyDescent="0.35">
      <c r="B22861" s="42"/>
      <c r="C22861" s="2"/>
      <c r="E22861" s="2"/>
    </row>
    <row r="22862" spans="2:5" x14ac:dyDescent="0.35">
      <c r="B22862" s="42"/>
      <c r="C22862" s="2"/>
      <c r="E22862" s="2"/>
    </row>
    <row r="22863" spans="2:5" x14ac:dyDescent="0.35">
      <c r="B22863" s="42"/>
      <c r="C22863" s="2"/>
      <c r="E22863" s="2"/>
    </row>
    <row r="22864" spans="2:5" x14ac:dyDescent="0.35">
      <c r="B22864" s="42"/>
      <c r="C22864" s="2"/>
      <c r="E22864" s="2"/>
    </row>
    <row r="22865" spans="2:5" x14ac:dyDescent="0.35">
      <c r="B22865" s="42"/>
      <c r="C22865" s="2"/>
      <c r="E22865" s="2"/>
    </row>
    <row r="22866" spans="2:5" x14ac:dyDescent="0.35">
      <c r="B22866" s="42"/>
      <c r="C22866" s="2"/>
      <c r="E22866" s="2"/>
    </row>
    <row r="22867" spans="2:5" x14ac:dyDescent="0.35">
      <c r="B22867" s="42"/>
      <c r="C22867" s="2"/>
      <c r="E22867" s="2"/>
    </row>
    <row r="22868" spans="2:5" x14ac:dyDescent="0.35">
      <c r="B22868" s="42"/>
      <c r="C22868" s="2"/>
      <c r="E22868" s="2"/>
    </row>
    <row r="22869" spans="2:5" x14ac:dyDescent="0.35">
      <c r="B22869" s="42"/>
      <c r="C22869" s="2"/>
      <c r="E22869" s="2"/>
    </row>
    <row r="22870" spans="2:5" x14ac:dyDescent="0.35">
      <c r="B22870" s="42"/>
      <c r="C22870" s="2"/>
      <c r="E22870" s="2"/>
    </row>
    <row r="22871" spans="2:5" x14ac:dyDescent="0.35">
      <c r="B22871" s="42"/>
      <c r="C22871" s="2"/>
      <c r="E22871" s="2"/>
    </row>
    <row r="22872" spans="2:5" x14ac:dyDescent="0.35">
      <c r="B22872" s="42"/>
      <c r="C22872" s="2"/>
      <c r="E22872" s="2"/>
    </row>
    <row r="22873" spans="2:5" x14ac:dyDescent="0.35">
      <c r="B22873" s="42"/>
      <c r="C22873" s="2"/>
      <c r="E22873" s="2"/>
    </row>
    <row r="22874" spans="2:5" x14ac:dyDescent="0.35">
      <c r="B22874" s="42"/>
      <c r="C22874" s="2"/>
      <c r="E22874" s="2"/>
    </row>
    <row r="22875" spans="2:5" x14ac:dyDescent="0.35">
      <c r="B22875" s="42"/>
      <c r="C22875" s="2"/>
      <c r="E22875" s="2"/>
    </row>
    <row r="22876" spans="2:5" x14ac:dyDescent="0.35">
      <c r="B22876" s="42"/>
      <c r="C22876" s="2"/>
      <c r="E22876" s="2"/>
    </row>
    <row r="22877" spans="2:5" x14ac:dyDescent="0.35">
      <c r="B22877" s="42"/>
      <c r="C22877" s="2"/>
      <c r="E22877" s="2"/>
    </row>
    <row r="22878" spans="2:5" x14ac:dyDescent="0.35">
      <c r="B22878" s="42"/>
      <c r="C22878" s="2"/>
      <c r="E22878" s="2"/>
    </row>
    <row r="22879" spans="2:5" x14ac:dyDescent="0.35">
      <c r="B22879" s="42"/>
      <c r="C22879" s="2"/>
      <c r="E22879" s="2"/>
    </row>
    <row r="22880" spans="2:5" x14ac:dyDescent="0.35">
      <c r="B22880" s="42"/>
      <c r="C22880" s="2"/>
      <c r="E22880" s="2"/>
    </row>
    <row r="22881" spans="2:5" x14ac:dyDescent="0.35">
      <c r="B22881" s="42"/>
      <c r="C22881" s="2"/>
      <c r="E22881" s="2"/>
    </row>
    <row r="22882" spans="2:5" x14ac:dyDescent="0.35">
      <c r="B22882" s="42"/>
      <c r="C22882" s="2"/>
      <c r="E22882" s="2"/>
    </row>
    <row r="22883" spans="2:5" x14ac:dyDescent="0.35">
      <c r="B22883" s="42"/>
      <c r="C22883" s="2"/>
      <c r="E22883" s="2"/>
    </row>
    <row r="22884" spans="2:5" x14ac:dyDescent="0.35">
      <c r="B22884" s="42"/>
      <c r="C22884" s="2"/>
      <c r="E22884" s="2"/>
    </row>
    <row r="22885" spans="2:5" x14ac:dyDescent="0.35">
      <c r="B22885" s="42"/>
      <c r="C22885" s="2"/>
      <c r="E22885" s="2"/>
    </row>
    <row r="22886" spans="2:5" x14ac:dyDescent="0.35">
      <c r="B22886" s="42"/>
      <c r="C22886" s="2"/>
      <c r="E22886" s="2"/>
    </row>
    <row r="22887" spans="2:5" x14ac:dyDescent="0.35">
      <c r="B22887" s="42"/>
      <c r="C22887" s="2"/>
      <c r="E22887" s="2"/>
    </row>
    <row r="22888" spans="2:5" x14ac:dyDescent="0.35">
      <c r="B22888" s="42"/>
      <c r="C22888" s="2"/>
      <c r="E22888" s="2"/>
    </row>
    <row r="22889" spans="2:5" x14ac:dyDescent="0.35">
      <c r="B22889" s="42"/>
      <c r="C22889" s="2"/>
      <c r="E22889" s="2"/>
    </row>
    <row r="22890" spans="2:5" x14ac:dyDescent="0.35">
      <c r="B22890" s="42"/>
      <c r="C22890" s="2"/>
      <c r="E22890" s="2"/>
    </row>
    <row r="22891" spans="2:5" x14ac:dyDescent="0.35">
      <c r="B22891" s="42"/>
      <c r="C22891" s="2"/>
      <c r="E22891" s="2"/>
    </row>
    <row r="22892" spans="2:5" x14ac:dyDescent="0.35">
      <c r="B22892" s="42"/>
      <c r="C22892" s="2"/>
      <c r="E22892" s="2"/>
    </row>
    <row r="22893" spans="2:5" x14ac:dyDescent="0.35">
      <c r="B22893" s="42"/>
      <c r="C22893" s="2"/>
      <c r="E22893" s="2"/>
    </row>
    <row r="22894" spans="2:5" x14ac:dyDescent="0.35">
      <c r="B22894" s="42"/>
      <c r="C22894" s="2"/>
      <c r="E22894" s="2"/>
    </row>
    <row r="22895" spans="2:5" x14ac:dyDescent="0.35">
      <c r="B22895" s="42"/>
      <c r="C22895" s="2"/>
      <c r="E22895" s="2"/>
    </row>
    <row r="22896" spans="2:5" x14ac:dyDescent="0.35">
      <c r="B22896" s="42"/>
      <c r="C22896" s="2"/>
      <c r="E22896" s="2"/>
    </row>
    <row r="22897" spans="2:5" x14ac:dyDescent="0.35">
      <c r="B22897" s="42"/>
      <c r="C22897" s="2"/>
      <c r="E22897" s="2"/>
    </row>
    <row r="22898" spans="2:5" x14ac:dyDescent="0.35">
      <c r="B22898" s="42"/>
      <c r="C22898" s="2"/>
      <c r="E22898" s="2"/>
    </row>
    <row r="22899" spans="2:5" x14ac:dyDescent="0.35">
      <c r="B22899" s="42"/>
      <c r="C22899" s="2"/>
      <c r="E22899" s="2"/>
    </row>
    <row r="22900" spans="2:5" x14ac:dyDescent="0.35">
      <c r="B22900" s="42"/>
      <c r="C22900" s="2"/>
      <c r="E22900" s="2"/>
    </row>
    <row r="22901" spans="2:5" x14ac:dyDescent="0.35">
      <c r="B22901" s="42"/>
      <c r="C22901" s="2"/>
      <c r="E22901" s="2"/>
    </row>
    <row r="22902" spans="2:5" x14ac:dyDescent="0.35">
      <c r="B22902" s="42"/>
      <c r="C22902" s="2"/>
      <c r="E22902" s="2"/>
    </row>
    <row r="22903" spans="2:5" x14ac:dyDescent="0.35">
      <c r="B22903" s="42"/>
      <c r="C22903" s="2"/>
      <c r="E22903" s="2"/>
    </row>
    <row r="22904" spans="2:5" x14ac:dyDescent="0.35">
      <c r="B22904" s="42"/>
      <c r="C22904" s="2"/>
      <c r="E22904" s="2"/>
    </row>
    <row r="22905" spans="2:5" x14ac:dyDescent="0.35">
      <c r="B22905" s="42"/>
      <c r="C22905" s="2"/>
      <c r="E22905" s="2"/>
    </row>
    <row r="22906" spans="2:5" x14ac:dyDescent="0.35">
      <c r="B22906" s="42"/>
      <c r="C22906" s="2"/>
      <c r="E22906" s="2"/>
    </row>
    <row r="22907" spans="2:5" x14ac:dyDescent="0.35">
      <c r="B22907" s="42"/>
      <c r="C22907" s="2"/>
      <c r="E22907" s="2"/>
    </row>
    <row r="22908" spans="2:5" x14ac:dyDescent="0.35">
      <c r="B22908" s="42"/>
      <c r="C22908" s="2"/>
      <c r="E22908" s="2"/>
    </row>
    <row r="22909" spans="2:5" x14ac:dyDescent="0.35">
      <c r="B22909" s="42"/>
      <c r="C22909" s="2"/>
      <c r="E22909" s="2"/>
    </row>
    <row r="22910" spans="2:5" x14ac:dyDescent="0.35">
      <c r="B22910" s="42"/>
      <c r="C22910" s="2"/>
      <c r="E22910" s="2"/>
    </row>
    <row r="22911" spans="2:5" x14ac:dyDescent="0.35">
      <c r="B22911" s="42"/>
      <c r="C22911" s="2"/>
      <c r="E22911" s="2"/>
    </row>
    <row r="22912" spans="2:5" x14ac:dyDescent="0.35">
      <c r="B22912" s="42"/>
      <c r="C22912" s="2"/>
      <c r="E22912" s="2"/>
    </row>
    <row r="22913" spans="2:5" x14ac:dyDescent="0.35">
      <c r="B22913" s="42"/>
      <c r="C22913" s="2"/>
      <c r="E22913" s="2"/>
    </row>
    <row r="22914" spans="2:5" x14ac:dyDescent="0.35">
      <c r="B22914" s="42"/>
      <c r="C22914" s="2"/>
      <c r="E22914" s="2"/>
    </row>
    <row r="22915" spans="2:5" x14ac:dyDescent="0.35">
      <c r="B22915" s="42"/>
      <c r="C22915" s="2"/>
      <c r="E22915" s="2"/>
    </row>
    <row r="22916" spans="2:5" x14ac:dyDescent="0.35">
      <c r="B22916" s="42"/>
      <c r="C22916" s="2"/>
      <c r="E22916" s="2"/>
    </row>
    <row r="22917" spans="2:5" x14ac:dyDescent="0.35">
      <c r="B22917" s="42"/>
      <c r="C22917" s="2"/>
      <c r="E22917" s="2"/>
    </row>
    <row r="22918" spans="2:5" x14ac:dyDescent="0.35">
      <c r="B22918" s="42"/>
      <c r="C22918" s="2"/>
      <c r="E22918" s="2"/>
    </row>
    <row r="22919" spans="2:5" x14ac:dyDescent="0.35">
      <c r="B22919" s="42"/>
      <c r="C22919" s="2"/>
      <c r="E22919" s="2"/>
    </row>
    <row r="22920" spans="2:5" x14ac:dyDescent="0.35">
      <c r="B22920" s="42"/>
      <c r="C22920" s="2"/>
      <c r="E22920" s="2"/>
    </row>
    <row r="22921" spans="2:5" x14ac:dyDescent="0.35">
      <c r="B22921" s="42"/>
      <c r="C22921" s="2"/>
      <c r="E22921" s="2"/>
    </row>
    <row r="22922" spans="2:5" x14ac:dyDescent="0.35">
      <c r="B22922" s="42"/>
      <c r="C22922" s="2"/>
      <c r="E22922" s="2"/>
    </row>
    <row r="22923" spans="2:5" x14ac:dyDescent="0.35">
      <c r="B22923" s="42"/>
      <c r="C22923" s="2"/>
      <c r="E22923" s="2"/>
    </row>
    <row r="22924" spans="2:5" x14ac:dyDescent="0.35">
      <c r="B22924" s="42"/>
      <c r="C22924" s="2"/>
      <c r="E22924" s="2"/>
    </row>
    <row r="22925" spans="2:5" x14ac:dyDescent="0.35">
      <c r="B22925" s="42"/>
      <c r="C22925" s="2"/>
      <c r="E22925" s="2"/>
    </row>
    <row r="22926" spans="2:5" x14ac:dyDescent="0.35">
      <c r="B22926" s="42"/>
      <c r="C22926" s="2"/>
      <c r="E22926" s="2"/>
    </row>
    <row r="22927" spans="2:5" x14ac:dyDescent="0.35">
      <c r="B22927" s="42"/>
      <c r="C22927" s="2"/>
      <c r="E22927" s="2"/>
    </row>
    <row r="22928" spans="2:5" x14ac:dyDescent="0.35">
      <c r="B22928" s="42"/>
      <c r="C22928" s="2"/>
      <c r="E22928" s="2"/>
    </row>
    <row r="22929" spans="2:5" x14ac:dyDescent="0.35">
      <c r="B22929" s="42"/>
      <c r="C22929" s="2"/>
      <c r="E22929" s="2"/>
    </row>
    <row r="22930" spans="2:5" x14ac:dyDescent="0.35">
      <c r="B22930" s="42"/>
      <c r="C22930" s="2"/>
      <c r="E22930" s="2"/>
    </row>
    <row r="22931" spans="2:5" x14ac:dyDescent="0.35">
      <c r="B22931" s="42"/>
      <c r="C22931" s="2"/>
      <c r="E22931" s="2"/>
    </row>
    <row r="22932" spans="2:5" x14ac:dyDescent="0.35">
      <c r="B22932" s="42"/>
      <c r="C22932" s="2"/>
      <c r="E22932" s="2"/>
    </row>
    <row r="22933" spans="2:5" x14ac:dyDescent="0.35">
      <c r="B22933" s="42"/>
      <c r="C22933" s="2"/>
      <c r="E22933" s="2"/>
    </row>
    <row r="22934" spans="2:5" x14ac:dyDescent="0.35">
      <c r="B22934" s="42"/>
      <c r="C22934" s="2"/>
      <c r="E22934" s="2"/>
    </row>
    <row r="22935" spans="2:5" x14ac:dyDescent="0.35">
      <c r="B22935" s="42"/>
      <c r="C22935" s="2"/>
      <c r="E22935" s="2"/>
    </row>
    <row r="22936" spans="2:5" x14ac:dyDescent="0.35">
      <c r="B22936" s="42"/>
      <c r="C22936" s="2"/>
      <c r="E22936" s="2"/>
    </row>
    <row r="22937" spans="2:5" x14ac:dyDescent="0.35">
      <c r="B22937" s="42"/>
      <c r="C22937" s="2"/>
      <c r="E22937" s="2"/>
    </row>
    <row r="22938" spans="2:5" x14ac:dyDescent="0.35">
      <c r="B22938" s="42"/>
      <c r="C22938" s="2"/>
      <c r="E22938" s="2"/>
    </row>
    <row r="22939" spans="2:5" x14ac:dyDescent="0.35">
      <c r="B22939" s="42"/>
      <c r="C22939" s="2"/>
      <c r="E22939" s="2"/>
    </row>
    <row r="22940" spans="2:5" x14ac:dyDescent="0.35">
      <c r="B22940" s="42"/>
      <c r="C22940" s="2"/>
      <c r="E22940" s="2"/>
    </row>
    <row r="22941" spans="2:5" x14ac:dyDescent="0.35">
      <c r="B22941" s="42"/>
      <c r="C22941" s="2"/>
      <c r="E22941" s="2"/>
    </row>
    <row r="22942" spans="2:5" x14ac:dyDescent="0.35">
      <c r="B22942" s="42"/>
      <c r="C22942" s="2"/>
      <c r="E22942" s="2"/>
    </row>
    <row r="22943" spans="2:5" x14ac:dyDescent="0.35">
      <c r="B22943" s="42"/>
      <c r="C22943" s="2"/>
      <c r="E22943" s="2"/>
    </row>
    <row r="22944" spans="2:5" x14ac:dyDescent="0.35">
      <c r="B22944" s="42"/>
      <c r="C22944" s="2"/>
      <c r="E22944" s="2"/>
    </row>
    <row r="22945" spans="2:5" x14ac:dyDescent="0.35">
      <c r="B22945" s="42"/>
      <c r="C22945" s="2"/>
      <c r="E22945" s="2"/>
    </row>
    <row r="22946" spans="2:5" x14ac:dyDescent="0.35">
      <c r="B22946" s="42"/>
      <c r="C22946" s="2"/>
      <c r="E22946" s="2"/>
    </row>
    <row r="22947" spans="2:5" x14ac:dyDescent="0.35">
      <c r="B22947" s="42"/>
      <c r="C22947" s="2"/>
      <c r="E22947" s="2"/>
    </row>
    <row r="22948" spans="2:5" x14ac:dyDescent="0.35">
      <c r="B22948" s="42"/>
      <c r="C22948" s="2"/>
      <c r="E22948" s="2"/>
    </row>
    <row r="22949" spans="2:5" x14ac:dyDescent="0.35">
      <c r="B22949" s="42"/>
      <c r="C22949" s="2"/>
      <c r="E22949" s="2"/>
    </row>
    <row r="22950" spans="2:5" x14ac:dyDescent="0.35">
      <c r="B22950" s="42"/>
      <c r="C22950" s="2"/>
      <c r="E22950" s="2"/>
    </row>
    <row r="22951" spans="2:5" x14ac:dyDescent="0.35">
      <c r="B22951" s="42"/>
      <c r="C22951" s="2"/>
      <c r="E22951" s="2"/>
    </row>
    <row r="22952" spans="2:5" x14ac:dyDescent="0.35">
      <c r="B22952" s="42"/>
      <c r="C22952" s="2"/>
      <c r="E22952" s="2"/>
    </row>
    <row r="22953" spans="2:5" x14ac:dyDescent="0.35">
      <c r="B22953" s="42"/>
      <c r="C22953" s="2"/>
      <c r="E22953" s="2"/>
    </row>
    <row r="22954" spans="2:5" x14ac:dyDescent="0.35">
      <c r="B22954" s="42"/>
      <c r="C22954" s="2"/>
      <c r="E22954" s="2"/>
    </row>
    <row r="22955" spans="2:5" x14ac:dyDescent="0.35">
      <c r="B22955" s="42"/>
      <c r="C22955" s="2"/>
      <c r="E22955" s="2"/>
    </row>
    <row r="22956" spans="2:5" x14ac:dyDescent="0.35">
      <c r="B22956" s="42"/>
      <c r="C22956" s="2"/>
      <c r="E22956" s="2"/>
    </row>
    <row r="22957" spans="2:5" x14ac:dyDescent="0.35">
      <c r="B22957" s="42"/>
      <c r="C22957" s="2"/>
      <c r="E22957" s="2"/>
    </row>
    <row r="22958" spans="2:5" x14ac:dyDescent="0.35">
      <c r="B22958" s="42"/>
      <c r="C22958" s="2"/>
      <c r="E22958" s="2"/>
    </row>
    <row r="22959" spans="2:5" x14ac:dyDescent="0.35">
      <c r="B22959" s="42"/>
      <c r="C22959" s="2"/>
      <c r="E22959" s="2"/>
    </row>
    <row r="22960" spans="2:5" x14ac:dyDescent="0.35">
      <c r="B22960" s="42"/>
      <c r="C22960" s="2"/>
      <c r="E22960" s="2"/>
    </row>
    <row r="22961" spans="2:5" x14ac:dyDescent="0.35">
      <c r="B22961" s="42"/>
      <c r="C22961" s="2"/>
      <c r="E22961" s="2"/>
    </row>
    <row r="22962" spans="2:5" x14ac:dyDescent="0.35">
      <c r="B22962" s="42"/>
      <c r="C22962" s="2"/>
      <c r="E22962" s="2"/>
    </row>
    <row r="22963" spans="2:5" x14ac:dyDescent="0.35">
      <c r="B22963" s="42"/>
      <c r="C22963" s="2"/>
      <c r="E22963" s="2"/>
    </row>
    <row r="22964" spans="2:5" x14ac:dyDescent="0.35">
      <c r="B22964" s="42"/>
      <c r="C22964" s="2"/>
      <c r="E22964" s="2"/>
    </row>
    <row r="22965" spans="2:5" x14ac:dyDescent="0.35">
      <c r="B22965" s="42"/>
      <c r="C22965" s="2"/>
      <c r="E22965" s="2"/>
    </row>
    <row r="22966" spans="2:5" x14ac:dyDescent="0.35">
      <c r="B22966" s="42"/>
      <c r="C22966" s="2"/>
      <c r="E22966" s="2"/>
    </row>
    <row r="22967" spans="2:5" x14ac:dyDescent="0.35">
      <c r="B22967" s="42"/>
      <c r="C22967" s="2"/>
      <c r="E22967" s="2"/>
    </row>
    <row r="22968" spans="2:5" x14ac:dyDescent="0.35">
      <c r="B22968" s="42"/>
      <c r="C22968" s="2"/>
      <c r="E22968" s="2"/>
    </row>
    <row r="22969" spans="2:5" x14ac:dyDescent="0.35">
      <c r="B22969" s="42"/>
      <c r="C22969" s="2"/>
      <c r="E22969" s="2"/>
    </row>
    <row r="22970" spans="2:5" x14ac:dyDescent="0.35">
      <c r="B22970" s="42"/>
      <c r="C22970" s="2"/>
      <c r="E22970" s="2"/>
    </row>
    <row r="22971" spans="2:5" x14ac:dyDescent="0.35">
      <c r="B22971" s="42"/>
      <c r="C22971" s="2"/>
      <c r="E22971" s="2"/>
    </row>
    <row r="22972" spans="2:5" x14ac:dyDescent="0.35">
      <c r="B22972" s="42"/>
      <c r="C22972" s="2"/>
      <c r="E22972" s="2"/>
    </row>
    <row r="22973" spans="2:5" x14ac:dyDescent="0.35">
      <c r="B22973" s="42"/>
      <c r="C22973" s="2"/>
      <c r="E22973" s="2"/>
    </row>
    <row r="22974" spans="2:5" x14ac:dyDescent="0.35">
      <c r="B22974" s="42"/>
      <c r="C22974" s="2"/>
      <c r="E22974" s="2"/>
    </row>
    <row r="22975" spans="2:5" x14ac:dyDescent="0.35">
      <c r="B22975" s="42"/>
      <c r="C22975" s="2"/>
      <c r="E22975" s="2"/>
    </row>
    <row r="22976" spans="2:5" x14ac:dyDescent="0.35">
      <c r="B22976" s="42"/>
      <c r="C22976" s="2"/>
      <c r="E22976" s="2"/>
    </row>
    <row r="22977" spans="2:5" x14ac:dyDescent="0.35">
      <c r="B22977" s="42"/>
      <c r="C22977" s="2"/>
      <c r="E22977" s="2"/>
    </row>
    <row r="22978" spans="2:5" x14ac:dyDescent="0.35">
      <c r="B22978" s="42"/>
      <c r="C22978" s="2"/>
      <c r="E22978" s="2"/>
    </row>
    <row r="22979" spans="2:5" x14ac:dyDescent="0.35">
      <c r="B22979" s="42"/>
      <c r="C22979" s="2"/>
      <c r="E22979" s="2"/>
    </row>
    <row r="22980" spans="2:5" x14ac:dyDescent="0.35">
      <c r="B22980" s="42"/>
      <c r="C22980" s="2"/>
      <c r="E22980" s="2"/>
    </row>
    <row r="22981" spans="2:5" x14ac:dyDescent="0.35">
      <c r="B22981" s="42"/>
      <c r="C22981" s="2"/>
      <c r="E22981" s="2"/>
    </row>
    <row r="22982" spans="2:5" x14ac:dyDescent="0.35">
      <c r="B22982" s="42"/>
      <c r="C22982" s="2"/>
      <c r="E22982" s="2"/>
    </row>
    <row r="22983" spans="2:5" x14ac:dyDescent="0.35">
      <c r="B22983" s="42"/>
      <c r="C22983" s="2"/>
      <c r="E22983" s="2"/>
    </row>
    <row r="22984" spans="2:5" x14ac:dyDescent="0.35">
      <c r="B22984" s="42"/>
      <c r="C22984" s="2"/>
      <c r="E22984" s="2"/>
    </row>
    <row r="22985" spans="2:5" x14ac:dyDescent="0.35">
      <c r="B22985" s="42"/>
      <c r="C22985" s="2"/>
      <c r="E22985" s="2"/>
    </row>
    <row r="22986" spans="2:5" x14ac:dyDescent="0.35">
      <c r="B22986" s="42"/>
      <c r="C22986" s="2"/>
      <c r="E22986" s="2"/>
    </row>
    <row r="22987" spans="2:5" x14ac:dyDescent="0.35">
      <c r="B22987" s="42"/>
      <c r="C22987" s="2"/>
      <c r="E22987" s="2"/>
    </row>
    <row r="22988" spans="2:5" x14ac:dyDescent="0.35">
      <c r="B22988" s="42"/>
      <c r="C22988" s="2"/>
      <c r="E22988" s="2"/>
    </row>
    <row r="22989" spans="2:5" x14ac:dyDescent="0.35">
      <c r="B22989" s="42"/>
      <c r="C22989" s="2"/>
      <c r="E22989" s="2"/>
    </row>
    <row r="22990" spans="2:5" x14ac:dyDescent="0.35">
      <c r="B22990" s="42"/>
      <c r="C22990" s="2"/>
      <c r="E22990" s="2"/>
    </row>
    <row r="22991" spans="2:5" x14ac:dyDescent="0.35">
      <c r="B22991" s="42"/>
      <c r="C22991" s="2"/>
      <c r="E22991" s="2"/>
    </row>
    <row r="22992" spans="2:5" x14ac:dyDescent="0.35">
      <c r="B22992" s="42"/>
      <c r="C22992" s="2"/>
      <c r="E22992" s="2"/>
    </row>
    <row r="22993" spans="2:5" x14ac:dyDescent="0.35">
      <c r="B22993" s="42"/>
      <c r="C22993" s="2"/>
      <c r="E22993" s="2"/>
    </row>
    <row r="22994" spans="2:5" x14ac:dyDescent="0.35">
      <c r="B22994" s="42"/>
      <c r="C22994" s="2"/>
      <c r="E22994" s="2"/>
    </row>
    <row r="22995" spans="2:5" x14ac:dyDescent="0.35">
      <c r="B22995" s="42"/>
      <c r="C22995" s="2"/>
      <c r="E22995" s="2"/>
    </row>
    <row r="22996" spans="2:5" x14ac:dyDescent="0.35">
      <c r="B22996" s="42"/>
      <c r="C22996" s="2"/>
      <c r="E22996" s="2"/>
    </row>
    <row r="22997" spans="2:5" x14ac:dyDescent="0.35">
      <c r="B22997" s="42"/>
      <c r="C22997" s="2"/>
      <c r="E22997" s="2"/>
    </row>
    <row r="22998" spans="2:5" x14ac:dyDescent="0.35">
      <c r="B22998" s="42"/>
      <c r="C22998" s="2"/>
      <c r="E22998" s="2"/>
    </row>
    <row r="22999" spans="2:5" x14ac:dyDescent="0.35">
      <c r="B22999" s="42"/>
      <c r="C22999" s="2"/>
      <c r="E22999" s="2"/>
    </row>
    <row r="23000" spans="2:5" x14ac:dyDescent="0.35">
      <c r="B23000" s="42"/>
      <c r="C23000" s="2"/>
      <c r="E23000" s="2"/>
    </row>
    <row r="23001" spans="2:5" x14ac:dyDescent="0.35">
      <c r="B23001" s="42"/>
      <c r="C23001" s="2"/>
      <c r="E23001" s="2"/>
    </row>
    <row r="23002" spans="2:5" x14ac:dyDescent="0.35">
      <c r="B23002" s="42"/>
      <c r="C23002" s="2"/>
      <c r="E23002" s="2"/>
    </row>
    <row r="23003" spans="2:5" x14ac:dyDescent="0.35">
      <c r="B23003" s="42"/>
      <c r="C23003" s="2"/>
      <c r="E23003" s="2"/>
    </row>
    <row r="23004" spans="2:5" x14ac:dyDescent="0.35">
      <c r="B23004" s="42"/>
      <c r="C23004" s="2"/>
      <c r="E23004" s="2"/>
    </row>
    <row r="23005" spans="2:5" x14ac:dyDescent="0.35">
      <c r="B23005" s="42"/>
      <c r="C23005" s="2"/>
      <c r="E23005" s="2"/>
    </row>
    <row r="23006" spans="2:5" x14ac:dyDescent="0.35">
      <c r="B23006" s="42"/>
      <c r="C23006" s="2"/>
      <c r="E23006" s="2"/>
    </row>
    <row r="23007" spans="2:5" x14ac:dyDescent="0.35">
      <c r="B23007" s="42"/>
      <c r="C23007" s="2"/>
      <c r="E23007" s="2"/>
    </row>
    <row r="23008" spans="2:5" x14ac:dyDescent="0.35">
      <c r="B23008" s="42"/>
      <c r="C23008" s="2"/>
      <c r="E23008" s="2"/>
    </row>
    <row r="23009" spans="2:5" x14ac:dyDescent="0.35">
      <c r="B23009" s="42"/>
      <c r="C23009" s="2"/>
      <c r="E23009" s="2"/>
    </row>
    <row r="23010" spans="2:5" x14ac:dyDescent="0.35">
      <c r="B23010" s="42"/>
      <c r="C23010" s="2"/>
      <c r="E23010" s="2"/>
    </row>
    <row r="23011" spans="2:5" x14ac:dyDescent="0.35">
      <c r="B23011" s="42"/>
      <c r="C23011" s="2"/>
      <c r="E23011" s="2"/>
    </row>
    <row r="23012" spans="2:5" x14ac:dyDescent="0.35">
      <c r="B23012" s="42"/>
      <c r="C23012" s="2"/>
      <c r="E23012" s="2"/>
    </row>
    <row r="23013" spans="2:5" x14ac:dyDescent="0.35">
      <c r="B23013" s="42"/>
      <c r="C23013" s="2"/>
      <c r="E23013" s="2"/>
    </row>
    <row r="23014" spans="2:5" x14ac:dyDescent="0.35">
      <c r="B23014" s="42"/>
      <c r="C23014" s="2"/>
      <c r="E23014" s="2"/>
    </row>
    <row r="23015" spans="2:5" x14ac:dyDescent="0.35">
      <c r="B23015" s="42"/>
      <c r="C23015" s="2"/>
      <c r="E23015" s="2"/>
    </row>
    <row r="23016" spans="2:5" x14ac:dyDescent="0.35">
      <c r="B23016" s="42"/>
      <c r="C23016" s="2"/>
      <c r="E23016" s="2"/>
    </row>
    <row r="23017" spans="2:5" x14ac:dyDescent="0.35">
      <c r="B23017" s="42"/>
      <c r="C23017" s="2"/>
      <c r="E23017" s="2"/>
    </row>
    <row r="23018" spans="2:5" x14ac:dyDescent="0.35">
      <c r="B23018" s="42"/>
      <c r="C23018" s="2"/>
      <c r="E23018" s="2"/>
    </row>
    <row r="23019" spans="2:5" x14ac:dyDescent="0.35">
      <c r="B23019" s="42"/>
      <c r="C23019" s="2"/>
      <c r="E23019" s="2"/>
    </row>
    <row r="23020" spans="2:5" x14ac:dyDescent="0.35">
      <c r="B23020" s="42"/>
      <c r="C23020" s="2"/>
      <c r="E23020" s="2"/>
    </row>
    <row r="23021" spans="2:5" x14ac:dyDescent="0.35">
      <c r="B23021" s="42"/>
      <c r="C23021" s="2"/>
      <c r="E23021" s="2"/>
    </row>
    <row r="23022" spans="2:5" x14ac:dyDescent="0.35">
      <c r="B23022" s="42"/>
      <c r="C23022" s="2"/>
      <c r="E23022" s="2"/>
    </row>
    <row r="23023" spans="2:5" x14ac:dyDescent="0.35">
      <c r="B23023" s="42"/>
      <c r="C23023" s="2"/>
      <c r="E23023" s="2"/>
    </row>
    <row r="23024" spans="2:5" x14ac:dyDescent="0.35">
      <c r="B23024" s="42"/>
      <c r="C23024" s="2"/>
      <c r="E23024" s="2"/>
    </row>
    <row r="23025" spans="2:5" x14ac:dyDescent="0.35">
      <c r="B23025" s="42"/>
      <c r="C23025" s="2"/>
      <c r="E23025" s="2"/>
    </row>
    <row r="23026" spans="2:5" x14ac:dyDescent="0.35">
      <c r="B23026" s="42"/>
      <c r="C23026" s="2"/>
      <c r="E23026" s="2"/>
    </row>
    <row r="23027" spans="2:5" x14ac:dyDescent="0.35">
      <c r="B23027" s="42"/>
      <c r="C23027" s="2"/>
      <c r="E23027" s="2"/>
    </row>
    <row r="23028" spans="2:5" x14ac:dyDescent="0.35">
      <c r="B23028" s="42"/>
      <c r="C23028" s="2"/>
      <c r="E23028" s="2"/>
    </row>
    <row r="23029" spans="2:5" x14ac:dyDescent="0.35">
      <c r="B23029" s="42"/>
      <c r="C23029" s="2"/>
      <c r="E23029" s="2"/>
    </row>
    <row r="23030" spans="2:5" x14ac:dyDescent="0.35">
      <c r="B23030" s="42"/>
      <c r="C23030" s="2"/>
      <c r="E23030" s="2"/>
    </row>
    <row r="23031" spans="2:5" x14ac:dyDescent="0.35">
      <c r="B23031" s="42"/>
      <c r="C23031" s="2"/>
      <c r="E23031" s="2"/>
    </row>
    <row r="23032" spans="2:5" x14ac:dyDescent="0.35">
      <c r="B23032" s="42"/>
      <c r="C23032" s="2"/>
      <c r="E23032" s="2"/>
    </row>
    <row r="23033" spans="2:5" x14ac:dyDescent="0.35">
      <c r="B23033" s="42"/>
      <c r="C23033" s="2"/>
      <c r="E23033" s="2"/>
    </row>
    <row r="23034" spans="2:5" x14ac:dyDescent="0.35">
      <c r="B23034" s="42"/>
      <c r="C23034" s="2"/>
      <c r="E23034" s="2"/>
    </row>
    <row r="23035" spans="2:5" x14ac:dyDescent="0.35">
      <c r="B23035" s="42"/>
      <c r="C23035" s="2"/>
      <c r="E23035" s="2"/>
    </row>
    <row r="23036" spans="2:5" x14ac:dyDescent="0.35">
      <c r="B23036" s="42"/>
      <c r="C23036" s="2"/>
      <c r="E23036" s="2"/>
    </row>
    <row r="23037" spans="2:5" x14ac:dyDescent="0.35">
      <c r="B23037" s="42"/>
      <c r="C23037" s="2"/>
      <c r="E23037" s="2"/>
    </row>
    <row r="23038" spans="2:5" x14ac:dyDescent="0.35">
      <c r="B23038" s="42"/>
      <c r="C23038" s="2"/>
      <c r="E23038" s="2"/>
    </row>
    <row r="23039" spans="2:5" x14ac:dyDescent="0.35">
      <c r="B23039" s="42"/>
      <c r="C23039" s="2"/>
      <c r="E23039" s="2"/>
    </row>
    <row r="23040" spans="2:5" x14ac:dyDescent="0.35">
      <c r="B23040" s="42"/>
      <c r="C23040" s="2"/>
      <c r="E23040" s="2"/>
    </row>
    <row r="23041" spans="2:5" x14ac:dyDescent="0.35">
      <c r="B23041" s="42"/>
      <c r="C23041" s="2"/>
      <c r="E23041" s="2"/>
    </row>
    <row r="23042" spans="2:5" x14ac:dyDescent="0.35">
      <c r="B23042" s="42"/>
      <c r="C23042" s="2"/>
      <c r="E23042" s="2"/>
    </row>
    <row r="23043" spans="2:5" x14ac:dyDescent="0.35">
      <c r="B23043" s="42"/>
      <c r="C23043" s="2"/>
      <c r="E23043" s="2"/>
    </row>
    <row r="23044" spans="2:5" x14ac:dyDescent="0.35">
      <c r="B23044" s="42"/>
      <c r="C23044" s="2"/>
      <c r="E23044" s="2"/>
    </row>
    <row r="23045" spans="2:5" x14ac:dyDescent="0.35">
      <c r="B23045" s="42"/>
      <c r="C23045" s="2"/>
      <c r="E23045" s="2"/>
    </row>
    <row r="23046" spans="2:5" x14ac:dyDescent="0.35">
      <c r="B23046" s="42"/>
      <c r="C23046" s="2"/>
      <c r="E23046" s="2"/>
    </row>
    <row r="23047" spans="2:5" x14ac:dyDescent="0.35">
      <c r="B23047" s="42"/>
      <c r="C23047" s="2"/>
      <c r="E23047" s="2"/>
    </row>
    <row r="23048" spans="2:5" x14ac:dyDescent="0.35">
      <c r="B23048" s="42"/>
      <c r="C23048" s="2"/>
      <c r="E23048" s="2"/>
    </row>
    <row r="23049" spans="2:5" x14ac:dyDescent="0.35">
      <c r="B23049" s="42"/>
      <c r="C23049" s="2"/>
      <c r="E23049" s="2"/>
    </row>
    <row r="23050" spans="2:5" x14ac:dyDescent="0.35">
      <c r="B23050" s="42"/>
      <c r="C23050" s="2"/>
      <c r="E23050" s="2"/>
    </row>
    <row r="23051" spans="2:5" x14ac:dyDescent="0.35">
      <c r="B23051" s="42"/>
      <c r="C23051" s="2"/>
      <c r="E23051" s="2"/>
    </row>
    <row r="23052" spans="2:5" x14ac:dyDescent="0.35">
      <c r="B23052" s="42"/>
      <c r="C23052" s="2"/>
      <c r="E23052" s="2"/>
    </row>
    <row r="23053" spans="2:5" x14ac:dyDescent="0.35">
      <c r="B23053" s="42"/>
      <c r="C23053" s="2"/>
      <c r="E23053" s="2"/>
    </row>
    <row r="23054" spans="2:5" x14ac:dyDescent="0.35">
      <c r="B23054" s="42"/>
      <c r="C23054" s="2"/>
      <c r="E23054" s="2"/>
    </row>
    <row r="23055" spans="2:5" x14ac:dyDescent="0.35">
      <c r="B23055" s="42"/>
      <c r="C23055" s="2"/>
      <c r="E23055" s="2"/>
    </row>
    <row r="23056" spans="2:5" x14ac:dyDescent="0.35">
      <c r="B23056" s="42"/>
      <c r="C23056" s="2"/>
      <c r="E23056" s="2"/>
    </row>
    <row r="23057" spans="2:5" x14ac:dyDescent="0.35">
      <c r="B23057" s="42"/>
      <c r="C23057" s="2"/>
      <c r="E23057" s="2"/>
    </row>
    <row r="23058" spans="2:5" x14ac:dyDescent="0.35">
      <c r="B23058" s="42"/>
      <c r="C23058" s="2"/>
      <c r="E23058" s="2"/>
    </row>
    <row r="23059" spans="2:5" x14ac:dyDescent="0.35">
      <c r="B23059" s="42"/>
      <c r="C23059" s="2"/>
      <c r="E23059" s="2"/>
    </row>
    <row r="23060" spans="2:5" x14ac:dyDescent="0.35">
      <c r="B23060" s="42"/>
      <c r="C23060" s="2"/>
      <c r="E23060" s="2"/>
    </row>
    <row r="23061" spans="2:5" x14ac:dyDescent="0.35">
      <c r="B23061" s="42"/>
      <c r="C23061" s="2"/>
      <c r="E23061" s="2"/>
    </row>
    <row r="23062" spans="2:5" x14ac:dyDescent="0.35">
      <c r="B23062" s="42"/>
      <c r="C23062" s="2"/>
      <c r="E23062" s="2"/>
    </row>
    <row r="23063" spans="2:5" x14ac:dyDescent="0.35">
      <c r="B23063" s="42"/>
      <c r="C23063" s="2"/>
      <c r="E23063" s="2"/>
    </row>
    <row r="23064" spans="2:5" x14ac:dyDescent="0.35">
      <c r="B23064" s="42"/>
      <c r="C23064" s="2"/>
      <c r="E23064" s="2"/>
    </row>
    <row r="23065" spans="2:5" x14ac:dyDescent="0.35">
      <c r="B23065" s="42"/>
      <c r="C23065" s="2"/>
      <c r="E23065" s="2"/>
    </row>
    <row r="23066" spans="2:5" x14ac:dyDescent="0.35">
      <c r="B23066" s="42"/>
      <c r="C23066" s="2"/>
      <c r="E23066" s="2"/>
    </row>
    <row r="23067" spans="2:5" x14ac:dyDescent="0.35">
      <c r="B23067" s="42"/>
      <c r="C23067" s="2"/>
      <c r="E23067" s="2"/>
    </row>
    <row r="23068" spans="2:5" x14ac:dyDescent="0.35">
      <c r="B23068" s="42"/>
      <c r="C23068" s="2"/>
      <c r="E23068" s="2"/>
    </row>
    <row r="23069" spans="2:5" x14ac:dyDescent="0.35">
      <c r="B23069" s="42"/>
      <c r="C23069" s="2"/>
      <c r="E23069" s="2"/>
    </row>
    <row r="23070" spans="2:5" x14ac:dyDescent="0.35">
      <c r="B23070" s="42"/>
      <c r="C23070" s="2"/>
      <c r="E23070" s="2"/>
    </row>
    <row r="23071" spans="2:5" x14ac:dyDescent="0.35">
      <c r="B23071" s="42"/>
      <c r="C23071" s="2"/>
      <c r="E23071" s="2"/>
    </row>
    <row r="23072" spans="2:5" x14ac:dyDescent="0.35">
      <c r="B23072" s="42"/>
      <c r="C23072" s="2"/>
      <c r="E23072" s="2"/>
    </row>
    <row r="23073" spans="2:5" x14ac:dyDescent="0.35">
      <c r="B23073" s="42"/>
      <c r="C23073" s="2"/>
      <c r="E23073" s="2"/>
    </row>
    <row r="23074" spans="2:5" x14ac:dyDescent="0.35">
      <c r="B23074" s="42"/>
      <c r="C23074" s="2"/>
      <c r="E23074" s="2"/>
    </row>
    <row r="23075" spans="2:5" x14ac:dyDescent="0.35">
      <c r="B23075" s="42"/>
      <c r="C23075" s="2"/>
      <c r="E23075" s="2"/>
    </row>
    <row r="23076" spans="2:5" x14ac:dyDescent="0.35">
      <c r="B23076" s="42"/>
      <c r="C23076" s="2"/>
      <c r="E23076" s="2"/>
    </row>
    <row r="23077" spans="2:5" x14ac:dyDescent="0.35">
      <c r="B23077" s="42"/>
      <c r="C23077" s="2"/>
      <c r="E23077" s="2"/>
    </row>
    <row r="23078" spans="2:5" x14ac:dyDescent="0.35">
      <c r="B23078" s="42"/>
      <c r="C23078" s="2"/>
      <c r="E23078" s="2"/>
    </row>
    <row r="23079" spans="2:5" x14ac:dyDescent="0.35">
      <c r="B23079" s="42"/>
      <c r="C23079" s="2"/>
      <c r="E23079" s="2"/>
    </row>
    <row r="23080" spans="2:5" x14ac:dyDescent="0.35">
      <c r="B23080" s="42"/>
      <c r="C23080" s="2"/>
      <c r="E23080" s="2"/>
    </row>
    <row r="23081" spans="2:5" x14ac:dyDescent="0.35">
      <c r="B23081" s="42"/>
      <c r="C23081" s="2"/>
      <c r="E23081" s="2"/>
    </row>
    <row r="23082" spans="2:5" x14ac:dyDescent="0.35">
      <c r="B23082" s="42"/>
      <c r="C23082" s="2"/>
      <c r="E23082" s="2"/>
    </row>
    <row r="23083" spans="2:5" x14ac:dyDescent="0.35">
      <c r="B23083" s="42"/>
      <c r="C23083" s="2"/>
      <c r="E23083" s="2"/>
    </row>
    <row r="23084" spans="2:5" x14ac:dyDescent="0.35">
      <c r="B23084" s="42"/>
      <c r="C23084" s="2"/>
      <c r="E23084" s="2"/>
    </row>
    <row r="23085" spans="2:5" x14ac:dyDescent="0.35">
      <c r="B23085" s="42"/>
      <c r="C23085" s="2"/>
      <c r="E23085" s="2"/>
    </row>
    <row r="23086" spans="2:5" x14ac:dyDescent="0.35">
      <c r="B23086" s="42"/>
      <c r="C23086" s="2"/>
      <c r="E23086" s="2"/>
    </row>
    <row r="23087" spans="2:5" x14ac:dyDescent="0.35">
      <c r="B23087" s="42"/>
      <c r="C23087" s="2"/>
      <c r="E23087" s="2"/>
    </row>
    <row r="23088" spans="2:5" x14ac:dyDescent="0.35">
      <c r="B23088" s="42"/>
      <c r="C23088" s="2"/>
      <c r="E23088" s="2"/>
    </row>
    <row r="23089" spans="2:5" x14ac:dyDescent="0.35">
      <c r="B23089" s="42"/>
      <c r="C23089" s="2"/>
      <c r="E23089" s="2"/>
    </row>
    <row r="23090" spans="2:5" x14ac:dyDescent="0.35">
      <c r="B23090" s="42"/>
      <c r="C23090" s="2"/>
      <c r="E23090" s="2"/>
    </row>
    <row r="23091" spans="2:5" x14ac:dyDescent="0.35">
      <c r="B23091" s="42"/>
      <c r="C23091" s="2"/>
      <c r="E23091" s="2"/>
    </row>
    <row r="23092" spans="2:5" x14ac:dyDescent="0.35">
      <c r="B23092" s="42"/>
      <c r="C23092" s="2"/>
      <c r="E23092" s="2"/>
    </row>
    <row r="23093" spans="2:5" x14ac:dyDescent="0.35">
      <c r="B23093" s="42"/>
      <c r="C23093" s="2"/>
      <c r="E23093" s="2"/>
    </row>
    <row r="23094" spans="2:5" x14ac:dyDescent="0.35">
      <c r="B23094" s="42"/>
      <c r="C23094" s="2"/>
      <c r="E23094" s="2"/>
    </row>
    <row r="23095" spans="2:5" x14ac:dyDescent="0.35">
      <c r="B23095" s="42"/>
      <c r="C23095" s="2"/>
      <c r="E23095" s="2"/>
    </row>
    <row r="23096" spans="2:5" x14ac:dyDescent="0.35">
      <c r="B23096" s="42"/>
      <c r="C23096" s="2"/>
      <c r="E23096" s="2"/>
    </row>
    <row r="23097" spans="2:5" x14ac:dyDescent="0.35">
      <c r="B23097" s="42"/>
      <c r="C23097" s="2"/>
      <c r="E23097" s="2"/>
    </row>
    <row r="23098" spans="2:5" x14ac:dyDescent="0.35">
      <c r="B23098" s="42"/>
      <c r="C23098" s="2"/>
      <c r="E23098" s="2"/>
    </row>
    <row r="23099" spans="2:5" x14ac:dyDescent="0.35">
      <c r="B23099" s="42"/>
      <c r="C23099" s="2"/>
      <c r="E23099" s="2"/>
    </row>
    <row r="23100" spans="2:5" x14ac:dyDescent="0.35">
      <c r="B23100" s="42"/>
      <c r="C23100" s="2"/>
      <c r="E23100" s="2"/>
    </row>
    <row r="23101" spans="2:5" x14ac:dyDescent="0.35">
      <c r="B23101" s="42"/>
      <c r="C23101" s="2"/>
      <c r="E23101" s="2"/>
    </row>
    <row r="23102" spans="2:5" x14ac:dyDescent="0.35">
      <c r="B23102" s="42"/>
      <c r="C23102" s="2"/>
      <c r="E23102" s="2"/>
    </row>
    <row r="23103" spans="2:5" x14ac:dyDescent="0.35">
      <c r="B23103" s="42"/>
      <c r="C23103" s="2"/>
      <c r="E23103" s="2"/>
    </row>
    <row r="23104" spans="2:5" x14ac:dyDescent="0.35">
      <c r="B23104" s="42"/>
      <c r="C23104" s="2"/>
      <c r="E23104" s="2"/>
    </row>
    <row r="23105" spans="2:5" x14ac:dyDescent="0.35">
      <c r="B23105" s="42"/>
      <c r="C23105" s="2"/>
      <c r="E23105" s="2"/>
    </row>
    <row r="23106" spans="2:5" x14ac:dyDescent="0.35">
      <c r="B23106" s="42"/>
      <c r="C23106" s="2"/>
      <c r="E23106" s="2"/>
    </row>
    <row r="23107" spans="2:5" x14ac:dyDescent="0.35">
      <c r="B23107" s="42"/>
      <c r="C23107" s="2"/>
      <c r="E23107" s="2"/>
    </row>
    <row r="23108" spans="2:5" x14ac:dyDescent="0.35">
      <c r="B23108" s="42"/>
      <c r="C23108" s="2"/>
      <c r="E23108" s="2"/>
    </row>
    <row r="23109" spans="2:5" x14ac:dyDescent="0.35">
      <c r="B23109" s="42"/>
      <c r="C23109" s="2"/>
      <c r="E23109" s="2"/>
    </row>
    <row r="23110" spans="2:5" x14ac:dyDescent="0.35">
      <c r="B23110" s="42"/>
      <c r="C23110" s="2"/>
      <c r="E23110" s="2"/>
    </row>
    <row r="23111" spans="2:5" x14ac:dyDescent="0.35">
      <c r="B23111" s="42"/>
      <c r="C23111" s="2"/>
      <c r="E23111" s="2"/>
    </row>
    <row r="23112" spans="2:5" x14ac:dyDescent="0.35">
      <c r="B23112" s="42"/>
      <c r="C23112" s="2"/>
      <c r="E23112" s="2"/>
    </row>
    <row r="23113" spans="2:5" x14ac:dyDescent="0.35">
      <c r="B23113" s="42"/>
      <c r="C23113" s="2"/>
      <c r="E23113" s="2"/>
    </row>
    <row r="23114" spans="2:5" x14ac:dyDescent="0.35">
      <c r="B23114" s="42"/>
      <c r="C23114" s="2"/>
      <c r="E23114" s="2"/>
    </row>
    <row r="23115" spans="2:5" x14ac:dyDescent="0.35">
      <c r="B23115" s="42"/>
      <c r="C23115" s="2"/>
      <c r="E23115" s="2"/>
    </row>
    <row r="23116" spans="2:5" x14ac:dyDescent="0.35">
      <c r="B23116" s="42"/>
      <c r="C23116" s="2"/>
      <c r="E23116" s="2"/>
    </row>
    <row r="23117" spans="2:5" x14ac:dyDescent="0.35">
      <c r="B23117" s="42"/>
      <c r="C23117" s="2"/>
      <c r="E23117" s="2"/>
    </row>
    <row r="23118" spans="2:5" x14ac:dyDescent="0.35">
      <c r="B23118" s="42"/>
      <c r="C23118" s="2"/>
      <c r="E23118" s="2"/>
    </row>
    <row r="23119" spans="2:5" x14ac:dyDescent="0.35">
      <c r="B23119" s="42"/>
      <c r="C23119" s="2"/>
      <c r="E23119" s="2"/>
    </row>
    <row r="23120" spans="2:5" x14ac:dyDescent="0.35">
      <c r="B23120" s="42"/>
      <c r="C23120" s="2"/>
      <c r="E23120" s="2"/>
    </row>
    <row r="23121" spans="2:5" x14ac:dyDescent="0.35">
      <c r="B23121" s="42"/>
      <c r="C23121" s="2"/>
      <c r="E23121" s="2"/>
    </row>
    <row r="23122" spans="2:5" x14ac:dyDescent="0.35">
      <c r="B23122" s="42"/>
      <c r="C23122" s="2"/>
      <c r="E23122" s="2"/>
    </row>
    <row r="23123" spans="2:5" x14ac:dyDescent="0.35">
      <c r="B23123" s="42"/>
      <c r="C23123" s="2"/>
      <c r="E23123" s="2"/>
    </row>
    <row r="23124" spans="2:5" x14ac:dyDescent="0.35">
      <c r="B23124" s="42"/>
      <c r="C23124" s="2"/>
      <c r="E23124" s="2"/>
    </row>
    <row r="23125" spans="2:5" x14ac:dyDescent="0.35">
      <c r="B23125" s="42"/>
      <c r="C23125" s="2"/>
      <c r="E23125" s="2"/>
    </row>
    <row r="23126" spans="2:5" x14ac:dyDescent="0.35">
      <c r="B23126" s="42"/>
      <c r="C23126" s="2"/>
      <c r="E23126" s="2"/>
    </row>
    <row r="23127" spans="2:5" x14ac:dyDescent="0.35">
      <c r="B23127" s="42"/>
      <c r="C23127" s="2"/>
      <c r="E23127" s="2"/>
    </row>
    <row r="23128" spans="2:5" x14ac:dyDescent="0.35">
      <c r="B23128" s="42"/>
      <c r="C23128" s="2"/>
      <c r="E23128" s="2"/>
    </row>
    <row r="23129" spans="2:5" x14ac:dyDescent="0.35">
      <c r="B23129" s="42"/>
      <c r="C23129" s="2"/>
      <c r="E23129" s="2"/>
    </row>
    <row r="23130" spans="2:5" x14ac:dyDescent="0.35">
      <c r="B23130" s="42"/>
      <c r="C23130" s="2"/>
      <c r="E23130" s="2"/>
    </row>
    <row r="23131" spans="2:5" x14ac:dyDescent="0.35">
      <c r="B23131" s="42"/>
      <c r="C23131" s="2"/>
      <c r="E23131" s="2"/>
    </row>
    <row r="23132" spans="2:5" x14ac:dyDescent="0.35">
      <c r="B23132" s="42"/>
      <c r="C23132" s="2"/>
      <c r="E23132" s="2"/>
    </row>
    <row r="23133" spans="2:5" x14ac:dyDescent="0.35">
      <c r="B23133" s="42"/>
      <c r="C23133" s="2"/>
      <c r="E23133" s="2"/>
    </row>
    <row r="23134" spans="2:5" x14ac:dyDescent="0.35">
      <c r="B23134" s="42"/>
      <c r="C23134" s="2"/>
      <c r="E23134" s="2"/>
    </row>
    <row r="23135" spans="2:5" x14ac:dyDescent="0.35">
      <c r="B23135" s="42"/>
      <c r="C23135" s="2"/>
      <c r="E23135" s="2"/>
    </row>
    <row r="23136" spans="2:5" x14ac:dyDescent="0.35">
      <c r="B23136" s="42"/>
      <c r="C23136" s="2"/>
      <c r="E23136" s="2"/>
    </row>
    <row r="23137" spans="2:5" x14ac:dyDescent="0.35">
      <c r="B23137" s="42"/>
      <c r="C23137" s="2"/>
      <c r="E23137" s="2"/>
    </row>
    <row r="23138" spans="2:5" x14ac:dyDescent="0.35">
      <c r="B23138" s="42"/>
      <c r="C23138" s="2"/>
      <c r="E23138" s="2"/>
    </row>
    <row r="23139" spans="2:5" x14ac:dyDescent="0.35">
      <c r="B23139" s="42"/>
      <c r="C23139" s="2"/>
      <c r="E23139" s="2"/>
    </row>
    <row r="23140" spans="2:5" x14ac:dyDescent="0.35">
      <c r="B23140" s="42"/>
      <c r="C23140" s="2"/>
      <c r="E23140" s="2"/>
    </row>
    <row r="23141" spans="2:5" x14ac:dyDescent="0.35">
      <c r="B23141" s="42"/>
      <c r="C23141" s="2"/>
      <c r="E23141" s="2"/>
    </row>
    <row r="23142" spans="2:5" x14ac:dyDescent="0.35">
      <c r="B23142" s="42"/>
      <c r="C23142" s="2"/>
      <c r="E23142" s="2"/>
    </row>
    <row r="23143" spans="2:5" x14ac:dyDescent="0.35">
      <c r="B23143" s="42"/>
      <c r="C23143" s="2"/>
      <c r="E23143" s="2"/>
    </row>
    <row r="23144" spans="2:5" x14ac:dyDescent="0.35">
      <c r="B23144" s="42"/>
      <c r="C23144" s="2"/>
      <c r="E23144" s="2"/>
    </row>
    <row r="23145" spans="2:5" x14ac:dyDescent="0.35">
      <c r="B23145" s="42"/>
      <c r="C23145" s="2"/>
      <c r="E23145" s="2"/>
    </row>
    <row r="23146" spans="2:5" x14ac:dyDescent="0.35">
      <c r="B23146" s="42"/>
      <c r="C23146" s="2"/>
      <c r="E23146" s="2"/>
    </row>
    <row r="23147" spans="2:5" x14ac:dyDescent="0.35">
      <c r="B23147" s="42"/>
      <c r="C23147" s="2"/>
      <c r="E23147" s="2"/>
    </row>
    <row r="23148" spans="2:5" x14ac:dyDescent="0.35">
      <c r="B23148" s="42"/>
      <c r="C23148" s="2"/>
      <c r="E23148" s="2"/>
    </row>
    <row r="23149" spans="2:5" x14ac:dyDescent="0.35">
      <c r="B23149" s="42"/>
      <c r="C23149" s="2"/>
      <c r="E23149" s="2"/>
    </row>
    <row r="23150" spans="2:5" x14ac:dyDescent="0.35">
      <c r="B23150" s="42"/>
      <c r="C23150" s="2"/>
      <c r="E23150" s="2"/>
    </row>
    <row r="23151" spans="2:5" x14ac:dyDescent="0.35">
      <c r="B23151" s="42"/>
      <c r="C23151" s="2"/>
      <c r="E23151" s="2"/>
    </row>
    <row r="23152" spans="2:5" x14ac:dyDescent="0.35">
      <c r="B23152" s="42"/>
      <c r="C23152" s="2"/>
      <c r="E23152" s="2"/>
    </row>
    <row r="23153" spans="2:5" x14ac:dyDescent="0.35">
      <c r="B23153" s="42"/>
      <c r="C23153" s="2"/>
      <c r="E23153" s="2"/>
    </row>
    <row r="23154" spans="2:5" x14ac:dyDescent="0.35">
      <c r="B23154" s="42"/>
      <c r="C23154" s="2"/>
      <c r="E23154" s="2"/>
    </row>
    <row r="23155" spans="2:5" x14ac:dyDescent="0.35">
      <c r="B23155" s="42"/>
      <c r="C23155" s="2"/>
      <c r="E23155" s="2"/>
    </row>
    <row r="23156" spans="2:5" x14ac:dyDescent="0.35">
      <c r="B23156" s="42"/>
      <c r="C23156" s="2"/>
      <c r="E23156" s="2"/>
    </row>
    <row r="23157" spans="2:5" x14ac:dyDescent="0.35">
      <c r="B23157" s="42"/>
      <c r="C23157" s="2"/>
      <c r="E23157" s="2"/>
    </row>
    <row r="23158" spans="2:5" x14ac:dyDescent="0.35">
      <c r="B23158" s="42"/>
      <c r="C23158" s="2"/>
      <c r="E23158" s="2"/>
    </row>
    <row r="23159" spans="2:5" x14ac:dyDescent="0.35">
      <c r="B23159" s="42"/>
      <c r="C23159" s="2"/>
      <c r="E23159" s="2"/>
    </row>
    <row r="23160" spans="2:5" x14ac:dyDescent="0.35">
      <c r="B23160" s="42"/>
      <c r="C23160" s="2"/>
      <c r="E23160" s="2"/>
    </row>
    <row r="23161" spans="2:5" x14ac:dyDescent="0.35">
      <c r="B23161" s="42"/>
      <c r="C23161" s="2"/>
      <c r="E23161" s="2"/>
    </row>
    <row r="23162" spans="2:5" x14ac:dyDescent="0.35">
      <c r="B23162" s="42"/>
      <c r="C23162" s="2"/>
      <c r="E23162" s="2"/>
    </row>
    <row r="23163" spans="2:5" x14ac:dyDescent="0.35">
      <c r="B23163" s="42"/>
      <c r="C23163" s="2"/>
      <c r="E23163" s="2"/>
    </row>
    <row r="23164" spans="2:5" x14ac:dyDescent="0.35">
      <c r="B23164" s="42"/>
      <c r="C23164" s="2"/>
      <c r="E23164" s="2"/>
    </row>
    <row r="23165" spans="2:5" x14ac:dyDescent="0.35">
      <c r="B23165" s="42"/>
      <c r="C23165" s="2"/>
      <c r="E23165" s="2"/>
    </row>
    <row r="23166" spans="2:5" x14ac:dyDescent="0.35">
      <c r="B23166" s="42"/>
      <c r="C23166" s="2"/>
      <c r="E23166" s="2"/>
    </row>
    <row r="23167" spans="2:5" x14ac:dyDescent="0.35">
      <c r="B23167" s="42"/>
      <c r="C23167" s="2"/>
      <c r="E23167" s="2"/>
    </row>
    <row r="23168" spans="2:5" x14ac:dyDescent="0.35">
      <c r="B23168" s="42"/>
      <c r="C23168" s="2"/>
      <c r="E23168" s="2"/>
    </row>
    <row r="23169" spans="2:5" x14ac:dyDescent="0.35">
      <c r="B23169" s="42"/>
      <c r="C23169" s="2"/>
      <c r="E23169" s="2"/>
    </row>
    <row r="23170" spans="2:5" x14ac:dyDescent="0.35">
      <c r="B23170" s="42"/>
      <c r="C23170" s="2"/>
      <c r="E23170" s="2"/>
    </row>
    <row r="23171" spans="2:5" x14ac:dyDescent="0.35">
      <c r="B23171" s="42"/>
      <c r="C23171" s="2"/>
      <c r="E23171" s="2"/>
    </row>
    <row r="23172" spans="2:5" x14ac:dyDescent="0.35">
      <c r="B23172" s="42"/>
      <c r="C23172" s="2"/>
      <c r="E23172" s="2"/>
    </row>
    <row r="23173" spans="2:5" x14ac:dyDescent="0.35">
      <c r="B23173" s="42"/>
      <c r="C23173" s="2"/>
      <c r="E23173" s="2"/>
    </row>
    <row r="23174" spans="2:5" x14ac:dyDescent="0.35">
      <c r="B23174" s="42"/>
      <c r="C23174" s="2"/>
      <c r="E23174" s="2"/>
    </row>
    <row r="23175" spans="2:5" x14ac:dyDescent="0.35">
      <c r="B23175" s="42"/>
      <c r="C23175" s="2"/>
      <c r="E23175" s="2"/>
    </row>
    <row r="23176" spans="2:5" x14ac:dyDescent="0.35">
      <c r="B23176" s="42"/>
      <c r="C23176" s="2"/>
      <c r="E23176" s="2"/>
    </row>
    <row r="23177" spans="2:5" x14ac:dyDescent="0.35">
      <c r="B23177" s="42"/>
      <c r="C23177" s="2"/>
      <c r="E23177" s="2"/>
    </row>
    <row r="23178" spans="2:5" x14ac:dyDescent="0.35">
      <c r="B23178" s="42"/>
      <c r="C23178" s="2"/>
      <c r="E23178" s="2"/>
    </row>
    <row r="23179" spans="2:5" x14ac:dyDescent="0.35">
      <c r="B23179" s="42"/>
      <c r="C23179" s="2"/>
      <c r="E23179" s="2"/>
    </row>
    <row r="23180" spans="2:5" x14ac:dyDescent="0.35">
      <c r="B23180" s="42"/>
      <c r="C23180" s="2"/>
      <c r="E23180" s="2"/>
    </row>
    <row r="23181" spans="2:5" x14ac:dyDescent="0.35">
      <c r="B23181" s="42"/>
      <c r="C23181" s="2"/>
      <c r="E23181" s="2"/>
    </row>
    <row r="23182" spans="2:5" x14ac:dyDescent="0.35">
      <c r="B23182" s="42"/>
      <c r="C23182" s="2"/>
      <c r="E23182" s="2"/>
    </row>
    <row r="23183" spans="2:5" x14ac:dyDescent="0.35">
      <c r="B23183" s="42"/>
      <c r="C23183" s="2"/>
      <c r="E23183" s="2"/>
    </row>
    <row r="23184" spans="2:5" x14ac:dyDescent="0.35">
      <c r="B23184" s="42"/>
      <c r="C23184" s="2"/>
      <c r="E23184" s="2"/>
    </row>
    <row r="23185" spans="2:5" x14ac:dyDescent="0.35">
      <c r="B23185" s="42"/>
      <c r="C23185" s="2"/>
      <c r="E23185" s="2"/>
    </row>
    <row r="23186" spans="2:5" x14ac:dyDescent="0.35">
      <c r="B23186" s="42"/>
      <c r="C23186" s="2"/>
      <c r="E23186" s="2"/>
    </row>
    <row r="23187" spans="2:5" x14ac:dyDescent="0.35">
      <c r="B23187" s="42"/>
      <c r="C23187" s="2"/>
      <c r="E23187" s="2"/>
    </row>
    <row r="23188" spans="2:5" x14ac:dyDescent="0.35">
      <c r="B23188" s="42"/>
      <c r="C23188" s="2"/>
      <c r="E23188" s="2"/>
    </row>
    <row r="23189" spans="2:5" x14ac:dyDescent="0.35">
      <c r="B23189" s="42"/>
      <c r="C23189" s="2"/>
      <c r="E23189" s="2"/>
    </row>
    <row r="23190" spans="2:5" x14ac:dyDescent="0.35">
      <c r="B23190" s="42"/>
      <c r="C23190" s="2"/>
      <c r="E23190" s="2"/>
    </row>
    <row r="23191" spans="2:5" x14ac:dyDescent="0.35">
      <c r="B23191" s="42"/>
      <c r="C23191" s="2"/>
      <c r="E23191" s="2"/>
    </row>
    <row r="23192" spans="2:5" x14ac:dyDescent="0.35">
      <c r="B23192" s="42"/>
      <c r="C23192" s="2"/>
      <c r="E23192" s="2"/>
    </row>
    <row r="23193" spans="2:5" x14ac:dyDescent="0.35">
      <c r="B23193" s="42"/>
      <c r="C23193" s="2"/>
      <c r="E23193" s="2"/>
    </row>
    <row r="23194" spans="2:5" x14ac:dyDescent="0.35">
      <c r="B23194" s="42"/>
      <c r="C23194" s="2"/>
      <c r="E23194" s="2"/>
    </row>
    <row r="23195" spans="2:5" x14ac:dyDescent="0.35">
      <c r="B23195" s="42"/>
      <c r="C23195" s="2"/>
      <c r="E23195" s="2"/>
    </row>
    <row r="23196" spans="2:5" x14ac:dyDescent="0.35">
      <c r="B23196" s="42"/>
      <c r="C23196" s="2"/>
      <c r="E23196" s="2"/>
    </row>
    <row r="23197" spans="2:5" x14ac:dyDescent="0.35">
      <c r="B23197" s="42"/>
      <c r="C23197" s="2"/>
      <c r="E23197" s="2"/>
    </row>
    <row r="23198" spans="2:5" x14ac:dyDescent="0.35">
      <c r="B23198" s="42"/>
      <c r="C23198" s="2"/>
      <c r="E23198" s="2"/>
    </row>
    <row r="23199" spans="2:5" x14ac:dyDescent="0.35">
      <c r="B23199" s="42"/>
      <c r="C23199" s="2"/>
      <c r="E23199" s="2"/>
    </row>
    <row r="23200" spans="2:5" x14ac:dyDescent="0.35">
      <c r="B23200" s="42"/>
      <c r="C23200" s="2"/>
      <c r="E23200" s="2"/>
    </row>
    <row r="23201" spans="2:5" x14ac:dyDescent="0.35">
      <c r="B23201" s="42"/>
      <c r="C23201" s="2"/>
      <c r="E23201" s="2"/>
    </row>
    <row r="23202" spans="2:5" x14ac:dyDescent="0.35">
      <c r="B23202" s="42"/>
      <c r="C23202" s="2"/>
      <c r="E23202" s="2"/>
    </row>
    <row r="23203" spans="2:5" x14ac:dyDescent="0.35">
      <c r="B23203" s="42"/>
      <c r="C23203" s="2"/>
      <c r="E23203" s="2"/>
    </row>
    <row r="23204" spans="2:5" x14ac:dyDescent="0.35">
      <c r="B23204" s="42"/>
      <c r="C23204" s="2"/>
      <c r="E23204" s="2"/>
    </row>
    <row r="23205" spans="2:5" x14ac:dyDescent="0.35">
      <c r="B23205" s="42"/>
      <c r="C23205" s="2"/>
      <c r="E23205" s="2"/>
    </row>
    <row r="23206" spans="2:5" x14ac:dyDescent="0.35">
      <c r="B23206" s="42"/>
      <c r="C23206" s="2"/>
      <c r="E23206" s="2"/>
    </row>
    <row r="23207" spans="2:5" x14ac:dyDescent="0.35">
      <c r="B23207" s="42"/>
      <c r="C23207" s="2"/>
      <c r="E23207" s="2"/>
    </row>
    <row r="23208" spans="2:5" x14ac:dyDescent="0.35">
      <c r="B23208" s="42"/>
      <c r="C23208" s="2"/>
      <c r="E23208" s="2"/>
    </row>
    <row r="23209" spans="2:5" x14ac:dyDescent="0.35">
      <c r="B23209" s="42"/>
      <c r="C23209" s="2"/>
      <c r="E23209" s="2"/>
    </row>
    <row r="23210" spans="2:5" x14ac:dyDescent="0.35">
      <c r="B23210" s="42"/>
      <c r="C23210" s="2"/>
      <c r="E23210" s="2"/>
    </row>
    <row r="23211" spans="2:5" x14ac:dyDescent="0.35">
      <c r="B23211" s="42"/>
      <c r="C23211" s="2"/>
      <c r="E23211" s="2"/>
    </row>
    <row r="23212" spans="2:5" x14ac:dyDescent="0.35">
      <c r="B23212" s="42"/>
      <c r="C23212" s="2"/>
      <c r="E23212" s="2"/>
    </row>
    <row r="23213" spans="2:5" x14ac:dyDescent="0.35">
      <c r="B23213" s="42"/>
      <c r="C23213" s="2"/>
      <c r="E23213" s="2"/>
    </row>
    <row r="23214" spans="2:5" x14ac:dyDescent="0.35">
      <c r="B23214" s="42"/>
      <c r="C23214" s="2"/>
      <c r="E23214" s="2"/>
    </row>
    <row r="23215" spans="2:5" x14ac:dyDescent="0.35">
      <c r="B23215" s="42"/>
      <c r="C23215" s="2"/>
      <c r="E23215" s="2"/>
    </row>
    <row r="23216" spans="2:5" x14ac:dyDescent="0.35">
      <c r="B23216" s="42"/>
      <c r="C23216" s="2"/>
      <c r="E23216" s="2"/>
    </row>
    <row r="23217" spans="2:5" x14ac:dyDescent="0.35">
      <c r="B23217" s="42"/>
      <c r="C23217" s="2"/>
      <c r="E23217" s="2"/>
    </row>
    <row r="23218" spans="2:5" x14ac:dyDescent="0.35">
      <c r="B23218" s="42"/>
      <c r="C23218" s="2"/>
      <c r="E23218" s="2"/>
    </row>
    <row r="23219" spans="2:5" x14ac:dyDescent="0.35">
      <c r="B23219" s="42"/>
      <c r="C23219" s="2"/>
      <c r="E23219" s="2"/>
    </row>
    <row r="23220" spans="2:5" x14ac:dyDescent="0.35">
      <c r="B23220" s="42"/>
      <c r="C23220" s="2"/>
      <c r="E23220" s="2"/>
    </row>
    <row r="23221" spans="2:5" x14ac:dyDescent="0.35">
      <c r="B23221" s="42"/>
      <c r="C23221" s="2"/>
      <c r="E23221" s="2"/>
    </row>
    <row r="23222" spans="2:5" x14ac:dyDescent="0.35">
      <c r="B23222" s="42"/>
      <c r="C23222" s="2"/>
      <c r="E23222" s="2"/>
    </row>
    <row r="23223" spans="2:5" x14ac:dyDescent="0.35">
      <c r="B23223" s="42"/>
      <c r="C23223" s="2"/>
      <c r="E23223" s="2"/>
    </row>
    <row r="23224" spans="2:5" x14ac:dyDescent="0.35">
      <c r="B23224" s="42"/>
      <c r="C23224" s="2"/>
      <c r="E23224" s="2"/>
    </row>
    <row r="23225" spans="2:5" x14ac:dyDescent="0.35">
      <c r="B23225" s="42"/>
      <c r="C23225" s="2"/>
      <c r="E23225" s="2"/>
    </row>
    <row r="23226" spans="2:5" x14ac:dyDescent="0.35">
      <c r="B23226" s="42"/>
      <c r="C23226" s="2"/>
      <c r="E23226" s="2"/>
    </row>
    <row r="23227" spans="2:5" x14ac:dyDescent="0.35">
      <c r="B23227" s="42"/>
      <c r="C23227" s="2"/>
      <c r="E23227" s="2"/>
    </row>
    <row r="23228" spans="2:5" x14ac:dyDescent="0.35">
      <c r="B23228" s="42"/>
      <c r="C23228" s="2"/>
      <c r="E23228" s="2"/>
    </row>
    <row r="23229" spans="2:5" x14ac:dyDescent="0.35">
      <c r="B23229" s="42"/>
      <c r="C23229" s="2"/>
      <c r="E23229" s="2"/>
    </row>
    <row r="23230" spans="2:5" x14ac:dyDescent="0.35">
      <c r="B23230" s="42"/>
      <c r="C23230" s="2"/>
      <c r="E23230" s="2"/>
    </row>
    <row r="23231" spans="2:5" x14ac:dyDescent="0.35">
      <c r="B23231" s="42"/>
      <c r="C23231" s="2"/>
      <c r="E23231" s="2"/>
    </row>
    <row r="23232" spans="2:5" x14ac:dyDescent="0.35">
      <c r="B23232" s="42"/>
      <c r="C23232" s="2"/>
      <c r="E23232" s="2"/>
    </row>
    <row r="23233" spans="2:5" x14ac:dyDescent="0.35">
      <c r="B23233" s="42"/>
      <c r="C23233" s="2"/>
      <c r="E23233" s="2"/>
    </row>
    <row r="23234" spans="2:5" x14ac:dyDescent="0.35">
      <c r="B23234" s="42"/>
      <c r="C23234" s="2"/>
      <c r="E23234" s="2"/>
    </row>
    <row r="23235" spans="2:5" x14ac:dyDescent="0.35">
      <c r="B23235" s="42"/>
      <c r="C23235" s="2"/>
      <c r="E23235" s="2"/>
    </row>
    <row r="23236" spans="2:5" x14ac:dyDescent="0.35">
      <c r="B23236" s="42"/>
      <c r="C23236" s="2"/>
      <c r="E23236" s="2"/>
    </row>
    <row r="23237" spans="2:5" x14ac:dyDescent="0.35">
      <c r="B23237" s="42"/>
      <c r="C23237" s="2"/>
      <c r="E23237" s="2"/>
    </row>
    <row r="23238" spans="2:5" x14ac:dyDescent="0.35">
      <c r="B23238" s="42"/>
      <c r="C23238" s="2"/>
      <c r="E23238" s="2"/>
    </row>
    <row r="23239" spans="2:5" x14ac:dyDescent="0.35">
      <c r="B23239" s="42"/>
      <c r="C23239" s="2"/>
      <c r="E23239" s="2"/>
    </row>
    <row r="23240" spans="2:5" x14ac:dyDescent="0.35">
      <c r="B23240" s="42"/>
      <c r="C23240" s="2"/>
      <c r="E23240" s="2"/>
    </row>
    <row r="23241" spans="2:5" x14ac:dyDescent="0.35">
      <c r="B23241" s="42"/>
      <c r="C23241" s="2"/>
      <c r="E23241" s="2"/>
    </row>
    <row r="23242" spans="2:5" x14ac:dyDescent="0.35">
      <c r="B23242" s="42"/>
      <c r="C23242" s="2"/>
      <c r="E23242" s="2"/>
    </row>
    <row r="23243" spans="2:5" x14ac:dyDescent="0.35">
      <c r="B23243" s="42"/>
      <c r="C23243" s="2"/>
      <c r="E23243" s="2"/>
    </row>
    <row r="23244" spans="2:5" x14ac:dyDescent="0.35">
      <c r="B23244" s="42"/>
      <c r="C23244" s="2"/>
      <c r="E23244" s="2"/>
    </row>
    <row r="23245" spans="2:5" x14ac:dyDescent="0.35">
      <c r="B23245" s="42"/>
      <c r="C23245" s="2"/>
      <c r="E23245" s="2"/>
    </row>
    <row r="23246" spans="2:5" x14ac:dyDescent="0.35">
      <c r="B23246" s="42"/>
      <c r="C23246" s="2"/>
      <c r="E23246" s="2"/>
    </row>
    <row r="23247" spans="2:5" x14ac:dyDescent="0.35">
      <c r="B23247" s="42"/>
      <c r="C23247" s="2"/>
      <c r="E23247" s="2"/>
    </row>
    <row r="23248" spans="2:5" x14ac:dyDescent="0.35">
      <c r="B23248" s="42"/>
      <c r="C23248" s="2"/>
      <c r="E23248" s="2"/>
    </row>
    <row r="23249" spans="2:5" x14ac:dyDescent="0.35">
      <c r="B23249" s="42"/>
      <c r="C23249" s="2"/>
      <c r="E23249" s="2"/>
    </row>
    <row r="23250" spans="2:5" x14ac:dyDescent="0.35">
      <c r="B23250" s="42"/>
      <c r="C23250" s="2"/>
      <c r="E23250" s="2"/>
    </row>
    <row r="23251" spans="2:5" x14ac:dyDescent="0.35">
      <c r="B23251" s="42"/>
      <c r="C23251" s="2"/>
      <c r="E23251" s="2"/>
    </row>
    <row r="23252" spans="2:5" x14ac:dyDescent="0.35">
      <c r="B23252" s="42"/>
      <c r="C23252" s="2"/>
      <c r="E23252" s="2"/>
    </row>
    <row r="23253" spans="2:5" x14ac:dyDescent="0.35">
      <c r="B23253" s="42"/>
      <c r="C23253" s="2"/>
      <c r="E23253" s="2"/>
    </row>
    <row r="23254" spans="2:5" x14ac:dyDescent="0.35">
      <c r="B23254" s="42"/>
      <c r="C23254" s="2"/>
      <c r="E23254" s="2"/>
    </row>
    <row r="23255" spans="2:5" x14ac:dyDescent="0.35">
      <c r="B23255" s="42"/>
      <c r="C23255" s="2"/>
      <c r="E23255" s="2"/>
    </row>
    <row r="23256" spans="2:5" x14ac:dyDescent="0.35">
      <c r="B23256" s="42"/>
      <c r="C23256" s="2"/>
      <c r="E23256" s="2"/>
    </row>
    <row r="23257" spans="2:5" x14ac:dyDescent="0.35">
      <c r="B23257" s="42"/>
      <c r="C23257" s="2"/>
      <c r="E23257" s="2"/>
    </row>
    <row r="23258" spans="2:5" x14ac:dyDescent="0.35">
      <c r="B23258" s="42"/>
      <c r="C23258" s="2"/>
      <c r="E23258" s="2"/>
    </row>
    <row r="23259" spans="2:5" x14ac:dyDescent="0.35">
      <c r="B23259" s="42"/>
      <c r="C23259" s="2"/>
      <c r="E23259" s="2"/>
    </row>
    <row r="23260" spans="2:5" x14ac:dyDescent="0.35">
      <c r="B23260" s="42"/>
      <c r="C23260" s="2"/>
      <c r="E23260" s="2"/>
    </row>
    <row r="23261" spans="2:5" x14ac:dyDescent="0.35">
      <c r="B23261" s="42"/>
      <c r="C23261" s="2"/>
      <c r="E23261" s="2"/>
    </row>
    <row r="23262" spans="2:5" x14ac:dyDescent="0.35">
      <c r="B23262" s="42"/>
      <c r="C23262" s="2"/>
      <c r="E23262" s="2"/>
    </row>
    <row r="23263" spans="2:5" x14ac:dyDescent="0.35">
      <c r="B23263" s="42"/>
      <c r="C23263" s="2"/>
      <c r="E23263" s="2"/>
    </row>
    <row r="23264" spans="2:5" x14ac:dyDescent="0.35">
      <c r="B23264" s="42"/>
      <c r="C23264" s="2"/>
      <c r="E23264" s="2"/>
    </row>
    <row r="23265" spans="2:5" x14ac:dyDescent="0.35">
      <c r="B23265" s="42"/>
      <c r="C23265" s="2"/>
      <c r="E23265" s="2"/>
    </row>
    <row r="23266" spans="2:5" x14ac:dyDescent="0.35">
      <c r="B23266" s="42"/>
      <c r="C23266" s="2"/>
      <c r="E23266" s="2"/>
    </row>
    <row r="23267" spans="2:5" x14ac:dyDescent="0.35">
      <c r="B23267" s="42"/>
      <c r="C23267" s="2"/>
      <c r="E23267" s="2"/>
    </row>
    <row r="23268" spans="2:5" x14ac:dyDescent="0.35">
      <c r="B23268" s="42"/>
      <c r="C23268" s="2"/>
      <c r="E23268" s="2"/>
    </row>
    <row r="23269" spans="2:5" x14ac:dyDescent="0.35">
      <c r="B23269" s="42"/>
      <c r="C23269" s="2"/>
      <c r="E23269" s="2"/>
    </row>
    <row r="23270" spans="2:5" x14ac:dyDescent="0.35">
      <c r="B23270" s="42"/>
      <c r="C23270" s="2"/>
      <c r="E23270" s="2"/>
    </row>
    <row r="23271" spans="2:5" x14ac:dyDescent="0.35">
      <c r="B23271" s="42"/>
      <c r="C23271" s="2"/>
      <c r="E23271" s="2"/>
    </row>
    <row r="23272" spans="2:5" x14ac:dyDescent="0.35">
      <c r="B23272" s="42"/>
      <c r="C23272" s="2"/>
      <c r="E23272" s="2"/>
    </row>
    <row r="23273" spans="2:5" x14ac:dyDescent="0.35">
      <c r="B23273" s="42"/>
      <c r="C23273" s="2"/>
      <c r="E23273" s="2"/>
    </row>
    <row r="23274" spans="2:5" x14ac:dyDescent="0.35">
      <c r="B23274" s="42"/>
      <c r="C23274" s="2"/>
      <c r="E23274" s="2"/>
    </row>
    <row r="23275" spans="2:5" x14ac:dyDescent="0.35">
      <c r="B23275" s="42"/>
      <c r="C23275" s="2"/>
      <c r="E23275" s="2"/>
    </row>
    <row r="23276" spans="2:5" x14ac:dyDescent="0.35">
      <c r="B23276" s="42"/>
      <c r="C23276" s="2"/>
      <c r="E23276" s="2"/>
    </row>
    <row r="23277" spans="2:5" x14ac:dyDescent="0.35">
      <c r="B23277" s="42"/>
      <c r="C23277" s="2"/>
      <c r="E23277" s="2"/>
    </row>
    <row r="23278" spans="2:5" x14ac:dyDescent="0.35">
      <c r="B23278" s="42"/>
      <c r="C23278" s="2"/>
      <c r="E23278" s="2"/>
    </row>
    <row r="23279" spans="2:5" x14ac:dyDescent="0.35">
      <c r="B23279" s="42"/>
      <c r="C23279" s="2"/>
      <c r="E23279" s="2"/>
    </row>
    <row r="23280" spans="2:5" x14ac:dyDescent="0.35">
      <c r="B23280" s="42"/>
      <c r="C23280" s="2"/>
      <c r="E23280" s="2"/>
    </row>
    <row r="23281" spans="2:5" x14ac:dyDescent="0.35">
      <c r="B23281" s="42"/>
      <c r="C23281" s="2"/>
      <c r="E23281" s="2"/>
    </row>
    <row r="23282" spans="2:5" x14ac:dyDescent="0.35">
      <c r="B23282" s="42"/>
      <c r="C23282" s="2"/>
      <c r="E23282" s="2"/>
    </row>
    <row r="23283" spans="2:5" x14ac:dyDescent="0.35">
      <c r="B23283" s="42"/>
      <c r="C23283" s="2"/>
      <c r="E23283" s="2"/>
    </row>
    <row r="23284" spans="2:5" x14ac:dyDescent="0.35">
      <c r="B23284" s="42"/>
      <c r="C23284" s="2"/>
      <c r="E23284" s="2"/>
    </row>
    <row r="23285" spans="2:5" x14ac:dyDescent="0.35">
      <c r="B23285" s="42"/>
      <c r="C23285" s="2"/>
      <c r="E23285" s="2"/>
    </row>
    <row r="23286" spans="2:5" x14ac:dyDescent="0.35">
      <c r="B23286" s="42"/>
      <c r="C23286" s="2"/>
      <c r="E23286" s="2"/>
    </row>
    <row r="23287" spans="2:5" x14ac:dyDescent="0.35">
      <c r="B23287" s="42"/>
      <c r="C23287" s="2"/>
      <c r="E23287" s="2"/>
    </row>
    <row r="23288" spans="2:5" x14ac:dyDescent="0.35">
      <c r="B23288" s="42"/>
      <c r="C23288" s="2"/>
      <c r="E23288" s="2"/>
    </row>
    <row r="23289" spans="2:5" x14ac:dyDescent="0.35">
      <c r="B23289" s="42"/>
      <c r="C23289" s="2"/>
      <c r="E23289" s="2"/>
    </row>
    <row r="23290" spans="2:5" x14ac:dyDescent="0.35">
      <c r="B23290" s="42"/>
      <c r="C23290" s="2"/>
      <c r="E23290" s="2"/>
    </row>
    <row r="23291" spans="2:5" x14ac:dyDescent="0.35">
      <c r="B23291" s="42"/>
      <c r="C23291" s="2"/>
      <c r="E23291" s="2"/>
    </row>
    <row r="23292" spans="2:5" x14ac:dyDescent="0.35">
      <c r="B23292" s="42"/>
      <c r="C23292" s="2"/>
      <c r="E23292" s="2"/>
    </row>
    <row r="23293" spans="2:5" x14ac:dyDescent="0.35">
      <c r="B23293" s="42"/>
      <c r="C23293" s="2"/>
      <c r="E23293" s="2"/>
    </row>
    <row r="23294" spans="2:5" x14ac:dyDescent="0.35">
      <c r="B23294" s="42"/>
      <c r="C23294" s="2"/>
      <c r="E23294" s="2"/>
    </row>
    <row r="23295" spans="2:5" x14ac:dyDescent="0.35">
      <c r="B23295" s="42"/>
      <c r="C23295" s="2"/>
      <c r="E23295" s="2"/>
    </row>
    <row r="23296" spans="2:5" x14ac:dyDescent="0.35">
      <c r="B23296" s="42"/>
      <c r="C23296" s="2"/>
      <c r="E23296" s="2"/>
    </row>
    <row r="23297" spans="2:5" x14ac:dyDescent="0.35">
      <c r="B23297" s="42"/>
      <c r="C23297" s="2"/>
      <c r="E23297" s="2"/>
    </row>
    <row r="23298" spans="2:5" x14ac:dyDescent="0.35">
      <c r="B23298" s="42"/>
      <c r="C23298" s="2"/>
      <c r="E23298" s="2"/>
    </row>
    <row r="23299" spans="2:5" x14ac:dyDescent="0.35">
      <c r="B23299" s="42"/>
      <c r="C23299" s="2"/>
      <c r="E23299" s="2"/>
    </row>
    <row r="23300" spans="2:5" x14ac:dyDescent="0.35">
      <c r="B23300" s="42"/>
      <c r="C23300" s="2"/>
      <c r="E23300" s="2"/>
    </row>
    <row r="23301" spans="2:5" x14ac:dyDescent="0.35">
      <c r="B23301" s="42"/>
      <c r="C23301" s="2"/>
      <c r="E23301" s="2"/>
    </row>
    <row r="23302" spans="2:5" x14ac:dyDescent="0.35">
      <c r="B23302" s="42"/>
      <c r="C23302" s="2"/>
      <c r="E23302" s="2"/>
    </row>
    <row r="23303" spans="2:5" x14ac:dyDescent="0.35">
      <c r="B23303" s="42"/>
      <c r="C23303" s="2"/>
      <c r="E23303" s="2"/>
    </row>
    <row r="23304" spans="2:5" x14ac:dyDescent="0.35">
      <c r="B23304" s="42"/>
      <c r="C23304" s="2"/>
      <c r="E23304" s="2"/>
    </row>
    <row r="23305" spans="2:5" x14ac:dyDescent="0.35">
      <c r="B23305" s="42"/>
      <c r="C23305" s="2"/>
      <c r="E23305" s="2"/>
    </row>
    <row r="23306" spans="2:5" x14ac:dyDescent="0.35">
      <c r="B23306" s="42"/>
      <c r="C23306" s="2"/>
      <c r="E23306" s="2"/>
    </row>
    <row r="23307" spans="2:5" x14ac:dyDescent="0.35">
      <c r="B23307" s="42"/>
      <c r="C23307" s="2"/>
      <c r="E23307" s="2"/>
    </row>
    <row r="23308" spans="2:5" x14ac:dyDescent="0.35">
      <c r="B23308" s="42"/>
      <c r="C23308" s="2"/>
      <c r="E23308" s="2"/>
    </row>
    <row r="23309" spans="2:5" x14ac:dyDescent="0.35">
      <c r="B23309" s="42"/>
      <c r="C23309" s="2"/>
      <c r="E23309" s="2"/>
    </row>
    <row r="23310" spans="2:5" x14ac:dyDescent="0.35">
      <c r="B23310" s="42"/>
      <c r="C23310" s="2"/>
      <c r="E23310" s="2"/>
    </row>
    <row r="23311" spans="2:5" x14ac:dyDescent="0.35">
      <c r="B23311" s="42"/>
      <c r="C23311" s="2"/>
      <c r="E23311" s="2"/>
    </row>
    <row r="23312" spans="2:5" x14ac:dyDescent="0.35">
      <c r="B23312" s="42"/>
      <c r="C23312" s="2"/>
      <c r="E23312" s="2"/>
    </row>
    <row r="23313" spans="2:5" x14ac:dyDescent="0.35">
      <c r="B23313" s="42"/>
      <c r="C23313" s="2"/>
      <c r="E23313" s="2"/>
    </row>
    <row r="23314" spans="2:5" x14ac:dyDescent="0.35">
      <c r="B23314" s="42"/>
      <c r="C23314" s="2"/>
      <c r="E23314" s="2"/>
    </row>
    <row r="23315" spans="2:5" x14ac:dyDescent="0.35">
      <c r="B23315" s="42"/>
      <c r="C23315" s="2"/>
      <c r="E23315" s="2"/>
    </row>
    <row r="23316" spans="2:5" x14ac:dyDescent="0.35">
      <c r="B23316" s="42"/>
      <c r="C23316" s="2"/>
      <c r="E23316" s="2"/>
    </row>
    <row r="23317" spans="2:5" x14ac:dyDescent="0.35">
      <c r="B23317" s="42"/>
      <c r="C23317" s="2"/>
      <c r="E23317" s="2"/>
    </row>
    <row r="23318" spans="2:5" x14ac:dyDescent="0.35">
      <c r="B23318" s="42"/>
      <c r="C23318" s="2"/>
      <c r="E23318" s="2"/>
    </row>
    <row r="23319" spans="2:5" x14ac:dyDescent="0.35">
      <c r="B23319" s="42"/>
      <c r="C23319" s="2"/>
      <c r="E23319" s="2"/>
    </row>
    <row r="23320" spans="2:5" x14ac:dyDescent="0.35">
      <c r="B23320" s="42"/>
      <c r="C23320" s="2"/>
      <c r="E23320" s="2"/>
    </row>
    <row r="23321" spans="2:5" x14ac:dyDescent="0.35">
      <c r="B23321" s="42"/>
      <c r="C23321" s="2"/>
      <c r="E23321" s="2"/>
    </row>
    <row r="23322" spans="2:5" x14ac:dyDescent="0.35">
      <c r="B23322" s="42"/>
      <c r="C23322" s="2"/>
      <c r="E23322" s="2"/>
    </row>
    <row r="23323" spans="2:5" x14ac:dyDescent="0.35">
      <c r="B23323" s="42"/>
      <c r="C23323" s="2"/>
      <c r="E23323" s="2"/>
    </row>
    <row r="23324" spans="2:5" x14ac:dyDescent="0.35">
      <c r="B23324" s="42"/>
      <c r="C23324" s="2"/>
      <c r="E23324" s="2"/>
    </row>
    <row r="23325" spans="2:5" x14ac:dyDescent="0.35">
      <c r="B23325" s="42"/>
      <c r="C23325" s="2"/>
      <c r="E23325" s="2"/>
    </row>
    <row r="23326" spans="2:5" x14ac:dyDescent="0.35">
      <c r="B23326" s="42"/>
      <c r="C23326" s="2"/>
      <c r="E23326" s="2"/>
    </row>
    <row r="23327" spans="2:5" x14ac:dyDescent="0.35">
      <c r="B23327" s="42"/>
      <c r="C23327" s="2"/>
      <c r="E23327" s="2"/>
    </row>
    <row r="23328" spans="2:5" x14ac:dyDescent="0.35">
      <c r="B23328" s="42"/>
      <c r="C23328" s="2"/>
      <c r="E23328" s="2"/>
    </row>
    <row r="23329" spans="2:5" x14ac:dyDescent="0.35">
      <c r="B23329" s="42"/>
      <c r="C23329" s="2"/>
      <c r="E23329" s="2"/>
    </row>
    <row r="23330" spans="2:5" x14ac:dyDescent="0.35">
      <c r="B23330" s="42"/>
      <c r="C23330" s="2"/>
      <c r="E23330" s="2"/>
    </row>
    <row r="23331" spans="2:5" x14ac:dyDescent="0.35">
      <c r="B23331" s="42"/>
      <c r="C23331" s="2"/>
      <c r="E23331" s="2"/>
    </row>
    <row r="23332" spans="2:5" x14ac:dyDescent="0.35">
      <c r="B23332" s="42"/>
      <c r="C23332" s="2"/>
      <c r="E23332" s="2"/>
    </row>
    <row r="23333" spans="2:5" x14ac:dyDescent="0.35">
      <c r="B23333" s="42"/>
      <c r="C23333" s="2"/>
      <c r="E23333" s="2"/>
    </row>
    <row r="23334" spans="2:5" x14ac:dyDescent="0.35">
      <c r="B23334" s="42"/>
      <c r="C23334" s="2"/>
      <c r="E23334" s="2"/>
    </row>
    <row r="23335" spans="2:5" x14ac:dyDescent="0.35">
      <c r="B23335" s="42"/>
      <c r="C23335" s="2"/>
      <c r="E23335" s="2"/>
    </row>
    <row r="23336" spans="2:5" x14ac:dyDescent="0.35">
      <c r="B23336" s="42"/>
      <c r="C23336" s="2"/>
      <c r="E23336" s="2"/>
    </row>
    <row r="23337" spans="2:5" x14ac:dyDescent="0.35">
      <c r="B23337" s="42"/>
      <c r="C23337" s="2"/>
      <c r="E23337" s="2"/>
    </row>
    <row r="23338" spans="2:5" x14ac:dyDescent="0.35">
      <c r="B23338" s="42"/>
      <c r="C23338" s="2"/>
      <c r="E23338" s="2"/>
    </row>
    <row r="23339" spans="2:5" x14ac:dyDescent="0.35">
      <c r="B23339" s="42"/>
      <c r="C23339" s="2"/>
      <c r="E23339" s="2"/>
    </row>
    <row r="23340" spans="2:5" x14ac:dyDescent="0.35">
      <c r="B23340" s="42"/>
      <c r="C23340" s="2"/>
      <c r="E23340" s="2"/>
    </row>
    <row r="23341" spans="2:5" x14ac:dyDescent="0.35">
      <c r="B23341" s="42"/>
      <c r="C23341" s="2"/>
      <c r="E23341" s="2"/>
    </row>
    <row r="23342" spans="2:5" x14ac:dyDescent="0.35">
      <c r="B23342" s="42"/>
      <c r="C23342" s="2"/>
      <c r="E23342" s="2"/>
    </row>
    <row r="23343" spans="2:5" x14ac:dyDescent="0.35">
      <c r="B23343" s="42"/>
      <c r="C23343" s="2"/>
      <c r="E23343" s="2"/>
    </row>
    <row r="23344" spans="2:5" x14ac:dyDescent="0.35">
      <c r="B23344" s="42"/>
      <c r="C23344" s="2"/>
      <c r="E23344" s="2"/>
    </row>
    <row r="23345" spans="2:5" x14ac:dyDescent="0.35">
      <c r="B23345" s="42"/>
      <c r="C23345" s="2"/>
      <c r="E23345" s="2"/>
    </row>
    <row r="23346" spans="2:5" x14ac:dyDescent="0.35">
      <c r="B23346" s="42"/>
      <c r="C23346" s="2"/>
      <c r="E23346" s="2"/>
    </row>
    <row r="23347" spans="2:5" x14ac:dyDescent="0.35">
      <c r="B23347" s="42"/>
      <c r="C23347" s="2"/>
      <c r="E23347" s="2"/>
    </row>
    <row r="23348" spans="2:5" x14ac:dyDescent="0.35">
      <c r="B23348" s="42"/>
      <c r="C23348" s="2"/>
      <c r="E23348" s="2"/>
    </row>
    <row r="23349" spans="2:5" x14ac:dyDescent="0.35">
      <c r="B23349" s="42"/>
      <c r="C23349" s="2"/>
      <c r="E23349" s="2"/>
    </row>
    <row r="23350" spans="2:5" x14ac:dyDescent="0.35">
      <c r="B23350" s="42"/>
      <c r="C23350" s="2"/>
      <c r="E23350" s="2"/>
    </row>
    <row r="23351" spans="2:5" x14ac:dyDescent="0.35">
      <c r="B23351" s="42"/>
      <c r="C23351" s="2"/>
      <c r="E23351" s="2"/>
    </row>
    <row r="23352" spans="2:5" x14ac:dyDescent="0.35">
      <c r="B23352" s="42"/>
      <c r="C23352" s="2"/>
      <c r="E23352" s="2"/>
    </row>
    <row r="23353" spans="2:5" x14ac:dyDescent="0.35">
      <c r="B23353" s="42"/>
      <c r="C23353" s="2"/>
      <c r="E23353" s="2"/>
    </row>
    <row r="23354" spans="2:5" x14ac:dyDescent="0.35">
      <c r="B23354" s="42"/>
      <c r="C23354" s="2"/>
      <c r="E23354" s="2"/>
    </row>
    <row r="23355" spans="2:5" x14ac:dyDescent="0.35">
      <c r="B23355" s="42"/>
      <c r="C23355" s="2"/>
      <c r="E23355" s="2"/>
    </row>
    <row r="23356" spans="2:5" x14ac:dyDescent="0.35">
      <c r="B23356" s="42"/>
      <c r="C23356" s="2"/>
      <c r="E23356" s="2"/>
    </row>
    <row r="23357" spans="2:5" x14ac:dyDescent="0.35">
      <c r="B23357" s="42"/>
      <c r="C23357" s="2"/>
      <c r="E23357" s="2"/>
    </row>
    <row r="23358" spans="2:5" x14ac:dyDescent="0.35">
      <c r="B23358" s="42"/>
      <c r="C23358" s="2"/>
      <c r="E23358" s="2"/>
    </row>
    <row r="23359" spans="2:5" x14ac:dyDescent="0.35">
      <c r="B23359" s="42"/>
      <c r="C23359" s="2"/>
      <c r="E23359" s="2"/>
    </row>
    <row r="23360" spans="2:5" x14ac:dyDescent="0.35">
      <c r="B23360" s="42"/>
      <c r="C23360" s="2"/>
      <c r="E23360" s="2"/>
    </row>
    <row r="23361" spans="2:5" x14ac:dyDescent="0.35">
      <c r="B23361" s="42"/>
      <c r="C23361" s="2"/>
      <c r="E23361" s="2"/>
    </row>
    <row r="23362" spans="2:5" x14ac:dyDescent="0.35">
      <c r="B23362" s="42"/>
      <c r="C23362" s="2"/>
      <c r="E23362" s="2"/>
    </row>
    <row r="23363" spans="2:5" x14ac:dyDescent="0.35">
      <c r="B23363" s="42"/>
      <c r="C23363" s="2"/>
      <c r="E23363" s="2"/>
    </row>
    <row r="23364" spans="2:5" x14ac:dyDescent="0.35">
      <c r="B23364" s="42"/>
      <c r="C23364" s="2"/>
      <c r="E23364" s="2"/>
    </row>
    <row r="23365" spans="2:5" x14ac:dyDescent="0.35">
      <c r="B23365" s="42"/>
      <c r="C23365" s="2"/>
      <c r="E23365" s="2"/>
    </row>
    <row r="23366" spans="2:5" x14ac:dyDescent="0.35">
      <c r="B23366" s="42"/>
      <c r="C23366" s="2"/>
      <c r="E23366" s="2"/>
    </row>
    <row r="23367" spans="2:5" x14ac:dyDescent="0.35">
      <c r="B23367" s="42"/>
      <c r="C23367" s="2"/>
      <c r="E23367" s="2"/>
    </row>
    <row r="23368" spans="2:5" x14ac:dyDescent="0.35">
      <c r="B23368" s="42"/>
      <c r="C23368" s="2"/>
      <c r="E23368" s="2"/>
    </row>
    <row r="23369" spans="2:5" x14ac:dyDescent="0.35">
      <c r="B23369" s="42"/>
      <c r="C23369" s="2"/>
      <c r="E23369" s="2"/>
    </row>
    <row r="23370" spans="2:5" x14ac:dyDescent="0.35">
      <c r="B23370" s="42"/>
      <c r="C23370" s="2"/>
      <c r="E23370" s="2"/>
    </row>
    <row r="23371" spans="2:5" x14ac:dyDescent="0.35">
      <c r="B23371" s="42"/>
      <c r="C23371" s="2"/>
      <c r="E23371" s="2"/>
    </row>
    <row r="23372" spans="2:5" x14ac:dyDescent="0.35">
      <c r="B23372" s="42"/>
      <c r="C23372" s="2"/>
      <c r="E23372" s="2"/>
    </row>
    <row r="23373" spans="2:5" x14ac:dyDescent="0.35">
      <c r="B23373" s="42"/>
      <c r="C23373" s="2"/>
      <c r="E23373" s="2"/>
    </row>
    <row r="23374" spans="2:5" x14ac:dyDescent="0.35">
      <c r="B23374" s="42"/>
      <c r="C23374" s="2"/>
      <c r="E23374" s="2"/>
    </row>
    <row r="23375" spans="2:5" x14ac:dyDescent="0.35">
      <c r="B23375" s="42"/>
      <c r="C23375" s="2"/>
      <c r="E23375" s="2"/>
    </row>
    <row r="23376" spans="2:5" x14ac:dyDescent="0.35">
      <c r="B23376" s="42"/>
      <c r="C23376" s="2"/>
      <c r="E23376" s="2"/>
    </row>
    <row r="23377" spans="2:5" x14ac:dyDescent="0.35">
      <c r="B23377" s="42"/>
      <c r="C23377" s="2"/>
      <c r="E23377" s="2"/>
    </row>
    <row r="23378" spans="2:5" x14ac:dyDescent="0.35">
      <c r="B23378" s="42"/>
      <c r="C23378" s="2"/>
      <c r="E23378" s="2"/>
    </row>
    <row r="23379" spans="2:5" x14ac:dyDescent="0.35">
      <c r="B23379" s="42"/>
      <c r="C23379" s="2"/>
      <c r="E23379" s="2"/>
    </row>
    <row r="23380" spans="2:5" x14ac:dyDescent="0.35">
      <c r="B23380" s="42"/>
      <c r="C23380" s="2"/>
      <c r="E23380" s="2"/>
    </row>
    <row r="23381" spans="2:5" x14ac:dyDescent="0.35">
      <c r="B23381" s="42"/>
      <c r="C23381" s="2"/>
      <c r="E23381" s="2"/>
    </row>
    <row r="23382" spans="2:5" x14ac:dyDescent="0.35">
      <c r="B23382" s="42"/>
      <c r="C23382" s="2"/>
      <c r="E23382" s="2"/>
    </row>
    <row r="23383" spans="2:5" x14ac:dyDescent="0.35">
      <c r="B23383" s="42"/>
      <c r="C23383" s="2"/>
      <c r="E23383" s="2"/>
    </row>
    <row r="23384" spans="2:5" x14ac:dyDescent="0.35">
      <c r="B23384" s="42"/>
      <c r="C23384" s="2"/>
      <c r="E23384" s="2"/>
    </row>
    <row r="23385" spans="2:5" x14ac:dyDescent="0.35">
      <c r="B23385" s="42"/>
      <c r="C23385" s="2"/>
      <c r="E23385" s="2"/>
    </row>
    <row r="23386" spans="2:5" x14ac:dyDescent="0.35">
      <c r="B23386" s="42"/>
      <c r="C23386" s="2"/>
      <c r="E23386" s="2"/>
    </row>
    <row r="23387" spans="2:5" x14ac:dyDescent="0.35">
      <c r="B23387" s="42"/>
      <c r="C23387" s="2"/>
      <c r="E23387" s="2"/>
    </row>
    <row r="23388" spans="2:5" x14ac:dyDescent="0.35">
      <c r="B23388" s="42"/>
      <c r="C23388" s="2"/>
      <c r="E23388" s="2"/>
    </row>
    <row r="23389" spans="2:5" x14ac:dyDescent="0.35">
      <c r="B23389" s="42"/>
      <c r="C23389" s="2"/>
      <c r="E23389" s="2"/>
    </row>
    <row r="23390" spans="2:5" x14ac:dyDescent="0.35">
      <c r="B23390" s="42"/>
      <c r="C23390" s="2"/>
      <c r="E23390" s="2"/>
    </row>
    <row r="23391" spans="2:5" x14ac:dyDescent="0.35">
      <c r="B23391" s="42"/>
      <c r="C23391" s="2"/>
      <c r="E23391" s="2"/>
    </row>
    <row r="23392" spans="2:5" x14ac:dyDescent="0.35">
      <c r="B23392" s="42"/>
      <c r="C23392" s="2"/>
      <c r="E23392" s="2"/>
    </row>
    <row r="23393" spans="2:5" x14ac:dyDescent="0.35">
      <c r="B23393" s="42"/>
      <c r="C23393" s="2"/>
      <c r="E23393" s="2"/>
    </row>
    <row r="23394" spans="2:5" x14ac:dyDescent="0.35">
      <c r="B23394" s="42"/>
      <c r="C23394" s="2"/>
      <c r="E23394" s="2"/>
    </row>
    <row r="23395" spans="2:5" x14ac:dyDescent="0.35">
      <c r="B23395" s="42"/>
      <c r="C23395" s="2"/>
      <c r="E23395" s="2"/>
    </row>
    <row r="23396" spans="2:5" x14ac:dyDescent="0.35">
      <c r="B23396" s="42"/>
      <c r="C23396" s="2"/>
      <c r="E23396" s="2"/>
    </row>
    <row r="23397" spans="2:5" x14ac:dyDescent="0.35">
      <c r="B23397" s="42"/>
      <c r="C23397" s="2"/>
      <c r="E23397" s="2"/>
    </row>
    <row r="23398" spans="2:5" x14ac:dyDescent="0.35">
      <c r="B23398" s="42"/>
      <c r="C23398" s="2"/>
      <c r="E23398" s="2"/>
    </row>
    <row r="23399" spans="2:5" x14ac:dyDescent="0.35">
      <c r="B23399" s="42"/>
      <c r="C23399" s="2"/>
      <c r="E23399" s="2"/>
    </row>
    <row r="23400" spans="2:5" x14ac:dyDescent="0.35">
      <c r="B23400" s="42"/>
      <c r="C23400" s="2"/>
      <c r="E23400" s="2"/>
    </row>
    <row r="23401" spans="2:5" x14ac:dyDescent="0.35">
      <c r="B23401" s="42"/>
      <c r="C23401" s="2"/>
      <c r="E23401" s="2"/>
    </row>
    <row r="23402" spans="2:5" x14ac:dyDescent="0.35">
      <c r="B23402" s="42"/>
      <c r="C23402" s="2"/>
      <c r="E23402" s="2"/>
    </row>
    <row r="23403" spans="2:5" x14ac:dyDescent="0.35">
      <c r="B23403" s="42"/>
      <c r="C23403" s="2"/>
      <c r="E23403" s="2"/>
    </row>
    <row r="23404" spans="2:5" x14ac:dyDescent="0.35">
      <c r="B23404" s="42"/>
      <c r="C23404" s="2"/>
      <c r="E23404" s="2"/>
    </row>
    <row r="23405" spans="2:5" x14ac:dyDescent="0.35">
      <c r="B23405" s="42"/>
      <c r="C23405" s="2"/>
      <c r="E23405" s="2"/>
    </row>
    <row r="23406" spans="2:5" x14ac:dyDescent="0.35">
      <c r="B23406" s="42"/>
      <c r="C23406" s="2"/>
      <c r="E23406" s="2"/>
    </row>
    <row r="23407" spans="2:5" x14ac:dyDescent="0.35">
      <c r="B23407" s="42"/>
      <c r="C23407" s="2"/>
      <c r="E23407" s="2"/>
    </row>
    <row r="23408" spans="2:5" x14ac:dyDescent="0.35">
      <c r="B23408" s="42"/>
      <c r="C23408" s="2"/>
      <c r="E23408" s="2"/>
    </row>
    <row r="23409" spans="2:5" x14ac:dyDescent="0.35">
      <c r="B23409" s="42"/>
      <c r="C23409" s="2"/>
      <c r="E23409" s="2"/>
    </row>
    <row r="23410" spans="2:5" x14ac:dyDescent="0.35">
      <c r="B23410" s="42"/>
      <c r="C23410" s="2"/>
      <c r="E23410" s="2"/>
    </row>
    <row r="23411" spans="2:5" x14ac:dyDescent="0.35">
      <c r="B23411" s="42"/>
      <c r="C23411" s="2"/>
      <c r="E23411" s="2"/>
    </row>
    <row r="23412" spans="2:5" x14ac:dyDescent="0.35">
      <c r="B23412" s="42"/>
      <c r="C23412" s="2"/>
      <c r="E23412" s="2"/>
    </row>
    <row r="23413" spans="2:5" x14ac:dyDescent="0.35">
      <c r="B23413" s="42"/>
      <c r="C23413" s="2"/>
      <c r="E23413" s="2"/>
    </row>
    <row r="23414" spans="2:5" x14ac:dyDescent="0.35">
      <c r="B23414" s="42"/>
      <c r="C23414" s="2"/>
      <c r="E23414" s="2"/>
    </row>
    <row r="23415" spans="2:5" x14ac:dyDescent="0.35">
      <c r="B23415" s="42"/>
      <c r="C23415" s="2"/>
      <c r="E23415" s="2"/>
    </row>
    <row r="23416" spans="2:5" x14ac:dyDescent="0.35">
      <c r="B23416" s="42"/>
      <c r="C23416" s="2"/>
      <c r="E23416" s="2"/>
    </row>
    <row r="23417" spans="2:5" x14ac:dyDescent="0.35">
      <c r="B23417" s="42"/>
      <c r="C23417" s="2"/>
      <c r="E23417" s="2"/>
    </row>
    <row r="23418" spans="2:5" x14ac:dyDescent="0.35">
      <c r="B23418" s="42"/>
      <c r="C23418" s="2"/>
      <c r="E23418" s="2"/>
    </row>
    <row r="23419" spans="2:5" x14ac:dyDescent="0.35">
      <c r="B23419" s="42"/>
      <c r="C23419" s="2"/>
      <c r="E23419" s="2"/>
    </row>
    <row r="23420" spans="2:5" x14ac:dyDescent="0.35">
      <c r="B23420" s="42"/>
      <c r="C23420" s="2"/>
      <c r="E23420" s="2"/>
    </row>
    <row r="23421" spans="2:5" x14ac:dyDescent="0.35">
      <c r="B23421" s="42"/>
      <c r="C23421" s="2"/>
      <c r="E23421" s="2"/>
    </row>
    <row r="23422" spans="2:5" x14ac:dyDescent="0.35">
      <c r="B23422" s="42"/>
      <c r="C23422" s="2"/>
      <c r="E23422" s="2"/>
    </row>
    <row r="23423" spans="2:5" x14ac:dyDescent="0.35">
      <c r="B23423" s="42"/>
      <c r="C23423" s="2"/>
      <c r="E23423" s="2"/>
    </row>
    <row r="23424" spans="2:5" x14ac:dyDescent="0.35">
      <c r="B23424" s="42"/>
      <c r="C23424" s="2"/>
      <c r="E23424" s="2"/>
    </row>
    <row r="23425" spans="2:5" x14ac:dyDescent="0.35">
      <c r="B23425" s="42"/>
      <c r="C23425" s="2"/>
      <c r="E23425" s="2"/>
    </row>
    <row r="23426" spans="2:5" x14ac:dyDescent="0.35">
      <c r="B23426" s="42"/>
      <c r="C23426" s="2"/>
      <c r="E23426" s="2"/>
    </row>
    <row r="23427" spans="2:5" x14ac:dyDescent="0.35">
      <c r="B23427" s="42"/>
      <c r="C23427" s="2"/>
      <c r="E23427" s="2"/>
    </row>
    <row r="23428" spans="2:5" x14ac:dyDescent="0.35">
      <c r="B23428" s="42"/>
      <c r="C23428" s="2"/>
      <c r="E23428" s="2"/>
    </row>
    <row r="23429" spans="2:5" x14ac:dyDescent="0.35">
      <c r="B23429" s="42"/>
      <c r="C23429" s="2"/>
      <c r="E23429" s="2"/>
    </row>
    <row r="23430" spans="2:5" x14ac:dyDescent="0.35">
      <c r="B23430" s="42"/>
      <c r="C23430" s="2"/>
      <c r="E23430" s="2"/>
    </row>
    <row r="23431" spans="2:5" x14ac:dyDescent="0.35">
      <c r="B23431" s="42"/>
      <c r="C23431" s="2"/>
      <c r="E23431" s="2"/>
    </row>
    <row r="23432" spans="2:5" x14ac:dyDescent="0.35">
      <c r="B23432" s="42"/>
      <c r="C23432" s="2"/>
      <c r="E23432" s="2"/>
    </row>
    <row r="23433" spans="2:5" x14ac:dyDescent="0.35">
      <c r="B23433" s="42"/>
      <c r="C23433" s="2"/>
      <c r="E23433" s="2"/>
    </row>
    <row r="23434" spans="2:5" x14ac:dyDescent="0.35">
      <c r="B23434" s="42"/>
      <c r="C23434" s="2"/>
      <c r="E23434" s="2"/>
    </row>
    <row r="23435" spans="2:5" x14ac:dyDescent="0.35">
      <c r="B23435" s="42"/>
      <c r="C23435" s="2"/>
      <c r="E23435" s="2"/>
    </row>
    <row r="23436" spans="2:5" x14ac:dyDescent="0.35">
      <c r="B23436" s="42"/>
      <c r="C23436" s="2"/>
      <c r="E23436" s="2"/>
    </row>
    <row r="23437" spans="2:5" x14ac:dyDescent="0.35">
      <c r="B23437" s="42"/>
      <c r="C23437" s="2"/>
      <c r="E23437" s="2"/>
    </row>
    <row r="23438" spans="2:5" x14ac:dyDescent="0.35">
      <c r="B23438" s="42"/>
      <c r="C23438" s="2"/>
      <c r="E23438" s="2"/>
    </row>
    <row r="23439" spans="2:5" x14ac:dyDescent="0.35">
      <c r="B23439" s="42"/>
      <c r="C23439" s="2"/>
      <c r="E23439" s="2"/>
    </row>
    <row r="23440" spans="2:5" x14ac:dyDescent="0.35">
      <c r="B23440" s="42"/>
      <c r="C23440" s="2"/>
      <c r="E23440" s="2"/>
    </row>
    <row r="23441" spans="2:5" x14ac:dyDescent="0.35">
      <c r="B23441" s="42"/>
      <c r="C23441" s="2"/>
      <c r="E23441" s="2"/>
    </row>
    <row r="23442" spans="2:5" x14ac:dyDescent="0.35">
      <c r="B23442" s="42"/>
      <c r="C23442" s="2"/>
      <c r="E23442" s="2"/>
    </row>
    <row r="23443" spans="2:5" x14ac:dyDescent="0.35">
      <c r="B23443" s="42"/>
      <c r="C23443" s="2"/>
      <c r="E23443" s="2"/>
    </row>
    <row r="23444" spans="2:5" x14ac:dyDescent="0.35">
      <c r="B23444" s="42"/>
      <c r="C23444" s="2"/>
      <c r="E23444" s="2"/>
    </row>
    <row r="23445" spans="2:5" x14ac:dyDescent="0.35">
      <c r="B23445" s="42"/>
      <c r="C23445" s="2"/>
      <c r="E23445" s="2"/>
    </row>
    <row r="23446" spans="2:5" x14ac:dyDescent="0.35">
      <c r="B23446" s="42"/>
      <c r="C23446" s="2"/>
      <c r="E23446" s="2"/>
    </row>
    <row r="23447" spans="2:5" x14ac:dyDescent="0.35">
      <c r="B23447" s="42"/>
      <c r="C23447" s="2"/>
      <c r="E23447" s="2"/>
    </row>
    <row r="23448" spans="2:5" x14ac:dyDescent="0.35">
      <c r="B23448" s="42"/>
      <c r="C23448" s="2"/>
      <c r="E23448" s="2"/>
    </row>
    <row r="23449" spans="2:5" x14ac:dyDescent="0.35">
      <c r="B23449" s="42"/>
      <c r="C23449" s="2"/>
      <c r="E23449" s="2"/>
    </row>
    <row r="23450" spans="2:5" x14ac:dyDescent="0.35">
      <c r="B23450" s="42"/>
      <c r="C23450" s="2"/>
      <c r="E23450" s="2"/>
    </row>
    <row r="23451" spans="2:5" x14ac:dyDescent="0.35">
      <c r="B23451" s="42"/>
      <c r="C23451" s="2"/>
      <c r="E23451" s="2"/>
    </row>
    <row r="23452" spans="2:5" x14ac:dyDescent="0.35">
      <c r="B23452" s="42"/>
      <c r="C23452" s="2"/>
      <c r="E23452" s="2"/>
    </row>
    <row r="23453" spans="2:5" x14ac:dyDescent="0.35">
      <c r="B23453" s="42"/>
      <c r="C23453" s="2"/>
      <c r="E23453" s="2"/>
    </row>
    <row r="23454" spans="2:5" x14ac:dyDescent="0.35">
      <c r="B23454" s="42"/>
      <c r="C23454" s="2"/>
      <c r="E23454" s="2"/>
    </row>
    <row r="23455" spans="2:5" x14ac:dyDescent="0.35">
      <c r="B23455" s="42"/>
      <c r="C23455" s="2"/>
      <c r="E23455" s="2"/>
    </row>
    <row r="23456" spans="2:5" x14ac:dyDescent="0.35">
      <c r="B23456" s="42"/>
      <c r="C23456" s="2"/>
      <c r="E23456" s="2"/>
    </row>
    <row r="23457" spans="2:5" x14ac:dyDescent="0.35">
      <c r="B23457" s="42"/>
      <c r="C23457" s="2"/>
      <c r="E23457" s="2"/>
    </row>
    <row r="23458" spans="2:5" x14ac:dyDescent="0.35">
      <c r="B23458" s="42"/>
      <c r="C23458" s="2"/>
      <c r="E23458" s="2"/>
    </row>
    <row r="23459" spans="2:5" x14ac:dyDescent="0.35">
      <c r="B23459" s="42"/>
      <c r="C23459" s="2"/>
      <c r="E23459" s="2"/>
    </row>
    <row r="23460" spans="2:5" x14ac:dyDescent="0.35">
      <c r="B23460" s="42"/>
      <c r="C23460" s="2"/>
      <c r="E23460" s="2"/>
    </row>
    <row r="23461" spans="2:5" x14ac:dyDescent="0.35">
      <c r="B23461" s="42"/>
      <c r="C23461" s="2"/>
      <c r="E23461" s="2"/>
    </row>
    <row r="23462" spans="2:5" x14ac:dyDescent="0.35">
      <c r="B23462" s="42"/>
      <c r="C23462" s="2"/>
      <c r="E23462" s="2"/>
    </row>
    <row r="23463" spans="2:5" x14ac:dyDescent="0.35">
      <c r="B23463" s="42"/>
      <c r="C23463" s="2"/>
      <c r="E23463" s="2"/>
    </row>
    <row r="23464" spans="2:5" x14ac:dyDescent="0.35">
      <c r="B23464" s="42"/>
      <c r="C23464" s="2"/>
      <c r="E23464" s="2"/>
    </row>
    <row r="23465" spans="2:5" x14ac:dyDescent="0.35">
      <c r="B23465" s="42"/>
      <c r="C23465" s="2"/>
      <c r="E23465" s="2"/>
    </row>
    <row r="23466" spans="2:5" x14ac:dyDescent="0.35">
      <c r="B23466" s="42"/>
      <c r="C23466" s="2"/>
      <c r="E23466" s="2"/>
    </row>
    <row r="23467" spans="2:5" x14ac:dyDescent="0.35">
      <c r="B23467" s="42"/>
      <c r="C23467" s="2"/>
      <c r="E23467" s="2"/>
    </row>
    <row r="23468" spans="2:5" x14ac:dyDescent="0.35">
      <c r="B23468" s="42"/>
      <c r="C23468" s="2"/>
      <c r="E23468" s="2"/>
    </row>
    <row r="23469" spans="2:5" x14ac:dyDescent="0.35">
      <c r="B23469" s="42"/>
      <c r="C23469" s="2"/>
      <c r="E23469" s="2"/>
    </row>
    <row r="23470" spans="2:5" x14ac:dyDescent="0.35">
      <c r="B23470" s="42"/>
      <c r="C23470" s="2"/>
      <c r="E23470" s="2"/>
    </row>
    <row r="23471" spans="2:5" x14ac:dyDescent="0.35">
      <c r="B23471" s="42"/>
      <c r="C23471" s="2"/>
      <c r="E23471" s="2"/>
    </row>
    <row r="23472" spans="2:5" x14ac:dyDescent="0.35">
      <c r="B23472" s="42"/>
      <c r="C23472" s="2"/>
      <c r="E23472" s="2"/>
    </row>
    <row r="23473" spans="2:5" x14ac:dyDescent="0.35">
      <c r="B23473" s="42"/>
      <c r="C23473" s="2"/>
      <c r="E23473" s="2"/>
    </row>
    <row r="23474" spans="2:5" x14ac:dyDescent="0.35">
      <c r="B23474" s="42"/>
      <c r="C23474" s="2"/>
      <c r="E23474" s="2"/>
    </row>
    <row r="23475" spans="2:5" x14ac:dyDescent="0.35">
      <c r="B23475" s="42"/>
      <c r="C23475" s="2"/>
      <c r="E23475" s="2"/>
    </row>
    <row r="23476" spans="2:5" x14ac:dyDescent="0.35">
      <c r="B23476" s="42"/>
      <c r="C23476" s="2"/>
      <c r="E23476" s="2"/>
    </row>
    <row r="23477" spans="2:5" x14ac:dyDescent="0.35">
      <c r="B23477" s="42"/>
      <c r="C23477" s="2"/>
      <c r="E23477" s="2"/>
    </row>
    <row r="23478" spans="2:5" x14ac:dyDescent="0.35">
      <c r="B23478" s="42"/>
      <c r="C23478" s="2"/>
      <c r="E23478" s="2"/>
    </row>
    <row r="23479" spans="2:5" x14ac:dyDescent="0.35">
      <c r="B23479" s="42"/>
      <c r="C23479" s="2"/>
      <c r="E23479" s="2"/>
    </row>
    <row r="23480" spans="2:5" x14ac:dyDescent="0.35">
      <c r="B23480" s="42"/>
      <c r="C23480" s="2"/>
      <c r="E23480" s="2"/>
    </row>
    <row r="23481" spans="2:5" x14ac:dyDescent="0.35">
      <c r="B23481" s="42"/>
      <c r="C23481" s="2"/>
      <c r="E23481" s="2"/>
    </row>
    <row r="23482" spans="2:5" x14ac:dyDescent="0.35">
      <c r="B23482" s="42"/>
      <c r="C23482" s="2"/>
      <c r="E23482" s="2"/>
    </row>
    <row r="23483" spans="2:5" x14ac:dyDescent="0.35">
      <c r="B23483" s="42"/>
      <c r="C23483" s="2"/>
      <c r="E23483" s="2"/>
    </row>
    <row r="23484" spans="2:5" x14ac:dyDescent="0.35">
      <c r="B23484" s="42"/>
      <c r="C23484" s="2"/>
      <c r="E23484" s="2"/>
    </row>
    <row r="23485" spans="2:5" x14ac:dyDescent="0.35">
      <c r="B23485" s="42"/>
      <c r="C23485" s="2"/>
      <c r="E23485" s="2"/>
    </row>
    <row r="23486" spans="2:5" x14ac:dyDescent="0.35">
      <c r="B23486" s="42"/>
      <c r="C23486" s="2"/>
      <c r="E23486" s="2"/>
    </row>
    <row r="23487" spans="2:5" x14ac:dyDescent="0.35">
      <c r="B23487" s="42"/>
      <c r="C23487" s="2"/>
      <c r="E23487" s="2"/>
    </row>
    <row r="23488" spans="2:5" x14ac:dyDescent="0.35">
      <c r="B23488" s="42"/>
      <c r="C23488" s="2"/>
      <c r="E23488" s="2"/>
    </row>
    <row r="23489" spans="2:5" x14ac:dyDescent="0.35">
      <c r="B23489" s="42"/>
      <c r="C23489" s="2"/>
      <c r="E23489" s="2"/>
    </row>
    <row r="23490" spans="2:5" x14ac:dyDescent="0.35">
      <c r="B23490" s="42"/>
      <c r="C23490" s="2"/>
      <c r="E23490" s="2"/>
    </row>
    <row r="23491" spans="2:5" x14ac:dyDescent="0.35">
      <c r="B23491" s="42"/>
      <c r="C23491" s="2"/>
      <c r="E23491" s="2"/>
    </row>
    <row r="23492" spans="2:5" x14ac:dyDescent="0.35">
      <c r="B23492" s="42"/>
      <c r="C23492" s="2"/>
      <c r="E23492" s="2"/>
    </row>
    <row r="23493" spans="2:5" x14ac:dyDescent="0.35">
      <c r="B23493" s="42"/>
      <c r="C23493" s="2"/>
      <c r="E23493" s="2"/>
    </row>
    <row r="23494" spans="2:5" x14ac:dyDescent="0.35">
      <c r="B23494" s="42"/>
      <c r="C23494" s="2"/>
      <c r="E23494" s="2"/>
    </row>
    <row r="23495" spans="2:5" x14ac:dyDescent="0.35">
      <c r="B23495" s="42"/>
      <c r="C23495" s="2"/>
      <c r="E23495" s="2"/>
    </row>
    <row r="23496" spans="2:5" x14ac:dyDescent="0.35">
      <c r="B23496" s="42"/>
      <c r="C23496" s="2"/>
      <c r="E23496" s="2"/>
    </row>
    <row r="23497" spans="2:5" x14ac:dyDescent="0.35">
      <c r="B23497" s="42"/>
      <c r="C23497" s="2"/>
      <c r="E23497" s="2"/>
    </row>
    <row r="23498" spans="2:5" x14ac:dyDescent="0.35">
      <c r="B23498" s="42"/>
      <c r="C23498" s="2"/>
      <c r="E23498" s="2"/>
    </row>
    <row r="23499" spans="2:5" x14ac:dyDescent="0.35">
      <c r="B23499" s="42"/>
      <c r="C23499" s="2"/>
      <c r="E23499" s="2"/>
    </row>
    <row r="23500" spans="2:5" x14ac:dyDescent="0.35">
      <c r="B23500" s="42"/>
      <c r="C23500" s="2"/>
      <c r="E23500" s="2"/>
    </row>
    <row r="23501" spans="2:5" x14ac:dyDescent="0.35">
      <c r="B23501" s="42"/>
      <c r="C23501" s="2"/>
      <c r="E23501" s="2"/>
    </row>
    <row r="23502" spans="2:5" x14ac:dyDescent="0.35">
      <c r="B23502" s="42"/>
      <c r="C23502" s="2"/>
      <c r="E23502" s="2"/>
    </row>
    <row r="23503" spans="2:5" x14ac:dyDescent="0.35">
      <c r="B23503" s="42"/>
      <c r="C23503" s="2"/>
      <c r="E23503" s="2"/>
    </row>
    <row r="23504" spans="2:5" x14ac:dyDescent="0.35">
      <c r="B23504" s="42"/>
      <c r="C23504" s="2"/>
      <c r="E23504" s="2"/>
    </row>
    <row r="23505" spans="2:5" x14ac:dyDescent="0.35">
      <c r="B23505" s="42"/>
      <c r="C23505" s="2"/>
      <c r="E23505" s="2"/>
    </row>
    <row r="23506" spans="2:5" x14ac:dyDescent="0.35">
      <c r="B23506" s="42"/>
      <c r="C23506" s="2"/>
      <c r="E23506" s="2"/>
    </row>
    <row r="23507" spans="2:5" x14ac:dyDescent="0.35">
      <c r="B23507" s="42"/>
      <c r="C23507" s="2"/>
      <c r="E23507" s="2"/>
    </row>
    <row r="23508" spans="2:5" x14ac:dyDescent="0.35">
      <c r="B23508" s="42"/>
      <c r="C23508" s="2"/>
      <c r="E23508" s="2"/>
    </row>
    <row r="23509" spans="2:5" x14ac:dyDescent="0.35">
      <c r="B23509" s="42"/>
      <c r="C23509" s="2"/>
      <c r="E23509" s="2"/>
    </row>
    <row r="23510" spans="2:5" x14ac:dyDescent="0.35">
      <c r="B23510" s="42"/>
      <c r="C23510" s="2"/>
      <c r="E23510" s="2"/>
    </row>
    <row r="23511" spans="2:5" x14ac:dyDescent="0.35">
      <c r="B23511" s="42"/>
      <c r="C23511" s="2"/>
      <c r="E23511" s="2"/>
    </row>
    <row r="23512" spans="2:5" x14ac:dyDescent="0.35">
      <c r="B23512" s="42"/>
      <c r="C23512" s="2"/>
      <c r="E23512" s="2"/>
    </row>
    <row r="23513" spans="2:5" x14ac:dyDescent="0.35">
      <c r="B23513" s="42"/>
      <c r="C23513" s="2"/>
      <c r="E23513" s="2"/>
    </row>
    <row r="23514" spans="2:5" x14ac:dyDescent="0.35">
      <c r="B23514" s="42"/>
      <c r="C23514" s="2"/>
      <c r="E23514" s="2"/>
    </row>
    <row r="23515" spans="2:5" x14ac:dyDescent="0.35">
      <c r="B23515" s="42"/>
      <c r="C23515" s="2"/>
      <c r="E23515" s="2"/>
    </row>
    <row r="23516" spans="2:5" x14ac:dyDescent="0.35">
      <c r="B23516" s="42"/>
      <c r="C23516" s="2"/>
      <c r="E23516" s="2"/>
    </row>
    <row r="23517" spans="2:5" x14ac:dyDescent="0.35">
      <c r="B23517" s="42"/>
      <c r="C23517" s="2"/>
      <c r="E23517" s="2"/>
    </row>
    <row r="23518" spans="2:5" x14ac:dyDescent="0.35">
      <c r="B23518" s="42"/>
      <c r="C23518" s="2"/>
      <c r="E23518" s="2"/>
    </row>
    <row r="23519" spans="2:5" x14ac:dyDescent="0.35">
      <c r="B23519" s="42"/>
      <c r="C23519" s="2"/>
      <c r="E23519" s="2"/>
    </row>
    <row r="23520" spans="2:5" x14ac:dyDescent="0.35">
      <c r="B23520" s="42"/>
      <c r="C23520" s="2"/>
      <c r="E23520" s="2"/>
    </row>
    <row r="23521" spans="2:5" x14ac:dyDescent="0.35">
      <c r="B23521" s="42"/>
      <c r="C23521" s="2"/>
      <c r="E23521" s="2"/>
    </row>
    <row r="23522" spans="2:5" x14ac:dyDescent="0.35">
      <c r="B23522" s="42"/>
      <c r="C23522" s="2"/>
      <c r="E23522" s="2"/>
    </row>
    <row r="23523" spans="2:5" x14ac:dyDescent="0.35">
      <c r="B23523" s="42"/>
      <c r="C23523" s="2"/>
      <c r="E23523" s="2"/>
    </row>
    <row r="23524" spans="2:5" x14ac:dyDescent="0.35">
      <c r="B23524" s="42"/>
      <c r="C23524" s="2"/>
      <c r="E23524" s="2"/>
    </row>
    <row r="23525" spans="2:5" x14ac:dyDescent="0.35">
      <c r="B23525" s="42"/>
      <c r="C23525" s="2"/>
      <c r="E23525" s="2"/>
    </row>
    <row r="23526" spans="2:5" x14ac:dyDescent="0.35">
      <c r="B23526" s="42"/>
      <c r="C23526" s="2"/>
      <c r="E23526" s="2"/>
    </row>
    <row r="23527" spans="2:5" x14ac:dyDescent="0.35">
      <c r="B23527" s="42"/>
      <c r="C23527" s="2"/>
      <c r="E23527" s="2"/>
    </row>
    <row r="23528" spans="2:5" x14ac:dyDescent="0.35">
      <c r="B23528" s="42"/>
      <c r="C23528" s="2"/>
      <c r="E23528" s="2"/>
    </row>
    <row r="23529" spans="2:5" x14ac:dyDescent="0.35">
      <c r="B23529" s="42"/>
      <c r="C23529" s="2"/>
      <c r="E23529" s="2"/>
    </row>
    <row r="23530" spans="2:5" x14ac:dyDescent="0.35">
      <c r="B23530" s="42"/>
      <c r="C23530" s="2"/>
      <c r="E23530" s="2"/>
    </row>
    <row r="23531" spans="2:5" x14ac:dyDescent="0.35">
      <c r="B23531" s="42"/>
      <c r="C23531" s="2"/>
      <c r="E23531" s="2"/>
    </row>
    <row r="23532" spans="2:5" x14ac:dyDescent="0.35">
      <c r="B23532" s="42"/>
      <c r="C23532" s="2"/>
      <c r="E23532" s="2"/>
    </row>
    <row r="23533" spans="2:5" x14ac:dyDescent="0.35">
      <c r="B23533" s="42"/>
      <c r="C23533" s="2"/>
      <c r="E23533" s="2"/>
    </row>
    <row r="23534" spans="2:5" x14ac:dyDescent="0.35">
      <c r="B23534" s="42"/>
      <c r="C23534" s="2"/>
      <c r="E23534" s="2"/>
    </row>
    <row r="23535" spans="2:5" x14ac:dyDescent="0.35">
      <c r="B23535" s="42"/>
      <c r="C23535" s="2"/>
      <c r="E23535" s="2"/>
    </row>
    <row r="23536" spans="2:5" x14ac:dyDescent="0.35">
      <c r="B23536" s="42"/>
      <c r="C23536" s="2"/>
      <c r="E23536" s="2"/>
    </row>
    <row r="23537" spans="2:5" x14ac:dyDescent="0.35">
      <c r="B23537" s="42"/>
      <c r="C23537" s="2"/>
      <c r="E23537" s="2"/>
    </row>
    <row r="23538" spans="2:5" x14ac:dyDescent="0.35">
      <c r="B23538" s="42"/>
      <c r="C23538" s="2"/>
      <c r="E23538" s="2"/>
    </row>
    <row r="23539" spans="2:5" x14ac:dyDescent="0.35">
      <c r="B23539" s="42"/>
      <c r="C23539" s="2"/>
      <c r="E23539" s="2"/>
    </row>
    <row r="23540" spans="2:5" x14ac:dyDescent="0.35">
      <c r="B23540" s="42"/>
      <c r="C23540" s="2"/>
      <c r="E23540" s="2"/>
    </row>
    <row r="23541" spans="2:5" x14ac:dyDescent="0.35">
      <c r="B23541" s="42"/>
      <c r="C23541" s="2"/>
      <c r="E23541" s="2"/>
    </row>
    <row r="23542" spans="2:5" x14ac:dyDescent="0.35">
      <c r="B23542" s="42"/>
      <c r="C23542" s="2"/>
      <c r="E23542" s="2"/>
    </row>
    <row r="23543" spans="2:5" x14ac:dyDescent="0.35">
      <c r="B23543" s="42"/>
      <c r="C23543" s="2"/>
      <c r="E23543" s="2"/>
    </row>
    <row r="23544" spans="2:5" x14ac:dyDescent="0.35">
      <c r="B23544" s="42"/>
      <c r="C23544" s="2"/>
      <c r="E23544" s="2"/>
    </row>
    <row r="23545" spans="2:5" x14ac:dyDescent="0.35">
      <c r="B23545" s="42"/>
      <c r="C23545" s="2"/>
      <c r="E23545" s="2"/>
    </row>
    <row r="23546" spans="2:5" x14ac:dyDescent="0.35">
      <c r="B23546" s="42"/>
      <c r="C23546" s="2"/>
      <c r="E23546" s="2"/>
    </row>
    <row r="23547" spans="2:5" x14ac:dyDescent="0.35">
      <c r="B23547" s="42"/>
      <c r="C23547" s="2"/>
      <c r="E23547" s="2"/>
    </row>
    <row r="23548" spans="2:5" x14ac:dyDescent="0.35">
      <c r="B23548" s="42"/>
      <c r="C23548" s="2"/>
      <c r="E23548" s="2"/>
    </row>
    <row r="23549" spans="2:5" x14ac:dyDescent="0.35">
      <c r="B23549" s="42"/>
      <c r="C23549" s="2"/>
      <c r="E23549" s="2"/>
    </row>
    <row r="23550" spans="2:5" x14ac:dyDescent="0.35">
      <c r="B23550" s="42"/>
      <c r="C23550" s="2"/>
      <c r="E23550" s="2"/>
    </row>
    <row r="23551" spans="2:5" x14ac:dyDescent="0.35">
      <c r="B23551" s="42"/>
      <c r="C23551" s="2"/>
      <c r="E23551" s="2"/>
    </row>
    <row r="23552" spans="2:5" x14ac:dyDescent="0.35">
      <c r="B23552" s="42"/>
      <c r="C23552" s="2"/>
      <c r="E23552" s="2"/>
    </row>
    <row r="23553" spans="2:5" x14ac:dyDescent="0.35">
      <c r="B23553" s="42"/>
      <c r="C23553" s="2"/>
      <c r="E23553" s="2"/>
    </row>
    <row r="23554" spans="2:5" x14ac:dyDescent="0.35">
      <c r="B23554" s="42"/>
      <c r="C23554" s="2"/>
      <c r="E23554" s="2"/>
    </row>
    <row r="23555" spans="2:5" x14ac:dyDescent="0.35">
      <c r="B23555" s="42"/>
      <c r="C23555" s="2"/>
      <c r="E23555" s="2"/>
    </row>
    <row r="23556" spans="2:5" x14ac:dyDescent="0.35">
      <c r="B23556" s="42"/>
      <c r="C23556" s="2"/>
      <c r="E23556" s="2"/>
    </row>
    <row r="23557" spans="2:5" x14ac:dyDescent="0.35">
      <c r="B23557" s="42"/>
      <c r="C23557" s="2"/>
      <c r="E23557" s="2"/>
    </row>
    <row r="23558" spans="2:5" x14ac:dyDescent="0.35">
      <c r="B23558" s="42"/>
      <c r="C23558" s="2"/>
      <c r="E23558" s="2"/>
    </row>
    <row r="23559" spans="2:5" x14ac:dyDescent="0.35">
      <c r="B23559" s="42"/>
      <c r="C23559" s="2"/>
      <c r="E23559" s="2"/>
    </row>
    <row r="23560" spans="2:5" x14ac:dyDescent="0.35">
      <c r="B23560" s="42"/>
      <c r="C23560" s="2"/>
      <c r="E23560" s="2"/>
    </row>
    <row r="23561" spans="2:5" x14ac:dyDescent="0.35">
      <c r="B23561" s="42"/>
      <c r="C23561" s="2"/>
      <c r="E23561" s="2"/>
    </row>
    <row r="23562" spans="2:5" x14ac:dyDescent="0.35">
      <c r="B23562" s="42"/>
      <c r="C23562" s="2"/>
      <c r="E23562" s="2"/>
    </row>
    <row r="23563" spans="2:5" x14ac:dyDescent="0.35">
      <c r="B23563" s="42"/>
      <c r="C23563" s="2"/>
      <c r="E23563" s="2"/>
    </row>
    <row r="23564" spans="2:5" x14ac:dyDescent="0.35">
      <c r="B23564" s="42"/>
      <c r="C23564" s="2"/>
      <c r="E23564" s="2"/>
    </row>
    <row r="23565" spans="2:5" x14ac:dyDescent="0.35">
      <c r="B23565" s="42"/>
      <c r="C23565" s="2"/>
      <c r="E23565" s="2"/>
    </row>
    <row r="23566" spans="2:5" x14ac:dyDescent="0.35">
      <c r="B23566" s="42"/>
      <c r="C23566" s="2"/>
      <c r="E23566" s="2"/>
    </row>
    <row r="23567" spans="2:5" x14ac:dyDescent="0.35">
      <c r="B23567" s="42"/>
      <c r="C23567" s="2"/>
      <c r="E23567" s="2"/>
    </row>
    <row r="23568" spans="2:5" x14ac:dyDescent="0.35">
      <c r="B23568" s="42"/>
      <c r="C23568" s="2"/>
      <c r="E23568" s="2"/>
    </row>
    <row r="23569" spans="2:5" x14ac:dyDescent="0.35">
      <c r="B23569" s="42"/>
      <c r="C23569" s="2"/>
      <c r="E23569" s="2"/>
    </row>
    <row r="23570" spans="2:5" x14ac:dyDescent="0.35">
      <c r="B23570" s="42"/>
      <c r="C23570" s="2"/>
      <c r="E23570" s="2"/>
    </row>
    <row r="23571" spans="2:5" x14ac:dyDescent="0.35">
      <c r="B23571" s="42"/>
      <c r="C23571" s="2"/>
      <c r="E23571" s="2"/>
    </row>
    <row r="23572" spans="2:5" x14ac:dyDescent="0.35">
      <c r="B23572" s="42"/>
      <c r="C23572" s="2"/>
      <c r="E23572" s="2"/>
    </row>
    <row r="23573" spans="2:5" x14ac:dyDescent="0.35">
      <c r="B23573" s="42"/>
      <c r="C23573" s="2"/>
      <c r="E23573" s="2"/>
    </row>
    <row r="23574" spans="2:5" x14ac:dyDescent="0.35">
      <c r="B23574" s="42"/>
      <c r="C23574" s="2"/>
      <c r="E23574" s="2"/>
    </row>
    <row r="23575" spans="2:5" x14ac:dyDescent="0.35">
      <c r="B23575" s="42"/>
      <c r="C23575" s="2"/>
      <c r="E23575" s="2"/>
    </row>
    <row r="23576" spans="2:5" x14ac:dyDescent="0.35">
      <c r="B23576" s="42"/>
      <c r="C23576" s="2"/>
      <c r="E23576" s="2"/>
    </row>
    <row r="23577" spans="2:5" x14ac:dyDescent="0.35">
      <c r="B23577" s="42"/>
      <c r="C23577" s="2"/>
      <c r="E23577" s="2"/>
    </row>
    <row r="23578" spans="2:5" x14ac:dyDescent="0.35">
      <c r="B23578" s="42"/>
      <c r="C23578" s="2"/>
      <c r="E23578" s="2"/>
    </row>
    <row r="23579" spans="2:5" x14ac:dyDescent="0.35">
      <c r="B23579" s="42"/>
      <c r="C23579" s="2"/>
      <c r="E23579" s="2"/>
    </row>
    <row r="23580" spans="2:5" x14ac:dyDescent="0.35">
      <c r="B23580" s="42"/>
      <c r="C23580" s="2"/>
      <c r="E23580" s="2"/>
    </row>
    <row r="23581" spans="2:5" x14ac:dyDescent="0.35">
      <c r="B23581" s="42"/>
      <c r="C23581" s="2"/>
      <c r="E23581" s="2"/>
    </row>
    <row r="23582" spans="2:5" x14ac:dyDescent="0.35">
      <c r="B23582" s="42"/>
      <c r="C23582" s="2"/>
      <c r="E23582" s="2"/>
    </row>
    <row r="23583" spans="2:5" x14ac:dyDescent="0.35">
      <c r="B23583" s="42"/>
      <c r="C23583" s="2"/>
      <c r="E23583" s="2"/>
    </row>
    <row r="23584" spans="2:5" x14ac:dyDescent="0.35">
      <c r="B23584" s="42"/>
      <c r="C23584" s="2"/>
      <c r="E23584" s="2"/>
    </row>
    <row r="23585" spans="2:5" x14ac:dyDescent="0.35">
      <c r="B23585" s="42"/>
      <c r="C23585" s="2"/>
      <c r="E23585" s="2"/>
    </row>
    <row r="23586" spans="2:5" x14ac:dyDescent="0.35">
      <c r="B23586" s="42"/>
      <c r="C23586" s="2"/>
      <c r="E23586" s="2"/>
    </row>
    <row r="23587" spans="2:5" x14ac:dyDescent="0.35">
      <c r="B23587" s="42"/>
      <c r="C23587" s="2"/>
      <c r="E23587" s="2"/>
    </row>
    <row r="23588" spans="2:5" x14ac:dyDescent="0.35">
      <c r="B23588" s="42"/>
      <c r="C23588" s="2"/>
      <c r="E23588" s="2"/>
    </row>
    <row r="23589" spans="2:5" x14ac:dyDescent="0.35">
      <c r="B23589" s="42"/>
      <c r="C23589" s="2"/>
      <c r="E23589" s="2"/>
    </row>
    <row r="23590" spans="2:5" x14ac:dyDescent="0.35">
      <c r="B23590" s="42"/>
      <c r="C23590" s="2"/>
      <c r="E23590" s="2"/>
    </row>
    <row r="23591" spans="2:5" x14ac:dyDescent="0.35">
      <c r="B23591" s="42"/>
      <c r="C23591" s="2"/>
      <c r="E23591" s="2"/>
    </row>
    <row r="23592" spans="2:5" x14ac:dyDescent="0.35">
      <c r="B23592" s="42"/>
      <c r="C23592" s="2"/>
      <c r="E23592" s="2"/>
    </row>
    <row r="23593" spans="2:5" x14ac:dyDescent="0.35">
      <c r="B23593" s="42"/>
      <c r="C23593" s="2"/>
      <c r="E23593" s="2"/>
    </row>
    <row r="23594" spans="2:5" x14ac:dyDescent="0.35">
      <c r="B23594" s="42"/>
      <c r="C23594" s="2"/>
      <c r="E23594" s="2"/>
    </row>
    <row r="23595" spans="2:5" x14ac:dyDescent="0.35">
      <c r="B23595" s="42"/>
      <c r="C23595" s="2"/>
      <c r="E23595" s="2"/>
    </row>
    <row r="23596" spans="2:5" x14ac:dyDescent="0.35">
      <c r="B23596" s="42"/>
      <c r="C23596" s="2"/>
      <c r="E23596" s="2"/>
    </row>
    <row r="23597" spans="2:5" x14ac:dyDescent="0.35">
      <c r="B23597" s="42"/>
      <c r="C23597" s="2"/>
      <c r="E23597" s="2"/>
    </row>
    <row r="23598" spans="2:5" x14ac:dyDescent="0.35">
      <c r="B23598" s="42"/>
      <c r="C23598" s="2"/>
      <c r="E23598" s="2"/>
    </row>
    <row r="23599" spans="2:5" x14ac:dyDescent="0.35">
      <c r="B23599" s="42"/>
      <c r="C23599" s="2"/>
      <c r="E23599" s="2"/>
    </row>
    <row r="23600" spans="2:5" x14ac:dyDescent="0.35">
      <c r="B23600" s="42"/>
      <c r="C23600" s="2"/>
      <c r="E23600" s="2"/>
    </row>
    <row r="23601" spans="2:5" x14ac:dyDescent="0.35">
      <c r="B23601" s="42"/>
      <c r="C23601" s="2"/>
      <c r="E23601" s="2"/>
    </row>
    <row r="23602" spans="2:5" x14ac:dyDescent="0.35">
      <c r="B23602" s="42"/>
      <c r="C23602" s="2"/>
      <c r="E23602" s="2"/>
    </row>
    <row r="23603" spans="2:5" x14ac:dyDescent="0.35">
      <c r="B23603" s="42"/>
      <c r="C23603" s="2"/>
      <c r="E23603" s="2"/>
    </row>
    <row r="23604" spans="2:5" x14ac:dyDescent="0.35">
      <c r="B23604" s="42"/>
      <c r="C23604" s="2"/>
      <c r="E23604" s="2"/>
    </row>
    <row r="23605" spans="2:5" x14ac:dyDescent="0.35">
      <c r="B23605" s="42"/>
      <c r="C23605" s="2"/>
      <c r="E23605" s="2"/>
    </row>
    <row r="23606" spans="2:5" x14ac:dyDescent="0.35">
      <c r="B23606" s="42"/>
      <c r="C23606" s="2"/>
      <c r="E23606" s="2"/>
    </row>
    <row r="23607" spans="2:5" x14ac:dyDescent="0.35">
      <c r="B23607" s="42"/>
      <c r="C23607" s="2"/>
      <c r="E23607" s="2"/>
    </row>
    <row r="23608" spans="2:5" x14ac:dyDescent="0.35">
      <c r="B23608" s="42"/>
      <c r="C23608" s="2"/>
      <c r="E23608" s="2"/>
    </row>
    <row r="23609" spans="2:5" x14ac:dyDescent="0.35">
      <c r="B23609" s="42"/>
      <c r="C23609" s="2"/>
      <c r="E23609" s="2"/>
    </row>
    <row r="23610" spans="2:5" x14ac:dyDescent="0.35">
      <c r="B23610" s="42"/>
      <c r="C23610" s="2"/>
      <c r="E23610" s="2"/>
    </row>
    <row r="23611" spans="2:5" x14ac:dyDescent="0.35">
      <c r="B23611" s="42"/>
      <c r="C23611" s="2"/>
      <c r="E23611" s="2"/>
    </row>
    <row r="23612" spans="2:5" x14ac:dyDescent="0.35">
      <c r="B23612" s="42"/>
      <c r="C23612" s="2"/>
      <c r="E23612" s="2"/>
    </row>
    <row r="23613" spans="2:5" x14ac:dyDescent="0.35">
      <c r="B23613" s="42"/>
      <c r="C23613" s="2"/>
      <c r="E23613" s="2"/>
    </row>
    <row r="23614" spans="2:5" x14ac:dyDescent="0.35">
      <c r="B23614" s="42"/>
      <c r="C23614" s="2"/>
      <c r="E23614" s="2"/>
    </row>
    <row r="23615" spans="2:5" x14ac:dyDescent="0.35">
      <c r="B23615" s="42"/>
      <c r="C23615" s="2"/>
      <c r="E23615" s="2"/>
    </row>
    <row r="23616" spans="2:5" x14ac:dyDescent="0.35">
      <c r="B23616" s="42"/>
      <c r="C23616" s="2"/>
      <c r="E23616" s="2"/>
    </row>
    <row r="23617" spans="2:5" x14ac:dyDescent="0.35">
      <c r="B23617" s="42"/>
      <c r="C23617" s="2"/>
      <c r="E23617" s="2"/>
    </row>
    <row r="23618" spans="2:5" x14ac:dyDescent="0.35">
      <c r="B23618" s="42"/>
      <c r="C23618" s="2"/>
      <c r="E23618" s="2"/>
    </row>
    <row r="23619" spans="2:5" x14ac:dyDescent="0.35">
      <c r="B23619" s="42"/>
      <c r="C23619" s="2"/>
      <c r="E23619" s="2"/>
    </row>
    <row r="23620" spans="2:5" x14ac:dyDescent="0.35">
      <c r="B23620" s="42"/>
      <c r="C23620" s="2"/>
      <c r="E23620" s="2"/>
    </row>
    <row r="23621" spans="2:5" x14ac:dyDescent="0.35">
      <c r="B23621" s="42"/>
      <c r="C23621" s="2"/>
      <c r="E23621" s="2"/>
    </row>
    <row r="23622" spans="2:5" x14ac:dyDescent="0.35">
      <c r="B23622" s="42"/>
      <c r="C23622" s="2"/>
      <c r="E23622" s="2"/>
    </row>
    <row r="23623" spans="2:5" x14ac:dyDescent="0.35">
      <c r="B23623" s="42"/>
      <c r="C23623" s="2"/>
      <c r="E23623" s="2"/>
    </row>
    <row r="23624" spans="2:5" x14ac:dyDescent="0.35">
      <c r="B23624" s="42"/>
      <c r="C23624" s="2"/>
      <c r="E23624" s="2"/>
    </row>
    <row r="23625" spans="2:5" x14ac:dyDescent="0.35">
      <c r="B23625" s="42"/>
      <c r="C23625" s="2"/>
      <c r="E23625" s="2"/>
    </row>
    <row r="23626" spans="2:5" x14ac:dyDescent="0.35">
      <c r="B23626" s="42"/>
      <c r="C23626" s="2"/>
      <c r="E23626" s="2"/>
    </row>
    <row r="23627" spans="2:5" x14ac:dyDescent="0.35">
      <c r="B23627" s="42"/>
      <c r="C23627" s="2"/>
      <c r="E23627" s="2"/>
    </row>
    <row r="23628" spans="2:5" x14ac:dyDescent="0.35">
      <c r="B23628" s="42"/>
      <c r="C23628" s="2"/>
      <c r="E23628" s="2"/>
    </row>
    <row r="23629" spans="2:5" x14ac:dyDescent="0.35">
      <c r="B23629" s="42"/>
      <c r="C23629" s="2"/>
      <c r="E23629" s="2"/>
    </row>
    <row r="23630" spans="2:5" x14ac:dyDescent="0.35">
      <c r="B23630" s="42"/>
      <c r="C23630" s="2"/>
      <c r="E23630" s="2"/>
    </row>
    <row r="23631" spans="2:5" x14ac:dyDescent="0.35">
      <c r="B23631" s="42"/>
      <c r="C23631" s="2"/>
      <c r="E23631" s="2"/>
    </row>
    <row r="23632" spans="2:5" x14ac:dyDescent="0.35">
      <c r="B23632" s="42"/>
      <c r="C23632" s="2"/>
      <c r="E23632" s="2"/>
    </row>
    <row r="23633" spans="2:5" x14ac:dyDescent="0.35">
      <c r="B23633" s="42"/>
      <c r="C23633" s="2"/>
      <c r="E23633" s="2"/>
    </row>
    <row r="23634" spans="2:5" x14ac:dyDescent="0.35">
      <c r="B23634" s="42"/>
      <c r="C23634" s="2"/>
      <c r="E23634" s="2"/>
    </row>
    <row r="23635" spans="2:5" x14ac:dyDescent="0.35">
      <c r="B23635" s="42"/>
      <c r="C23635" s="2"/>
      <c r="E23635" s="2"/>
    </row>
    <row r="23636" spans="2:5" x14ac:dyDescent="0.35">
      <c r="B23636" s="42"/>
      <c r="C23636" s="2"/>
      <c r="E23636" s="2"/>
    </row>
    <row r="23637" spans="2:5" x14ac:dyDescent="0.35">
      <c r="B23637" s="42"/>
      <c r="C23637" s="2"/>
      <c r="E23637" s="2"/>
    </row>
    <row r="23638" spans="2:5" x14ac:dyDescent="0.35">
      <c r="B23638" s="42"/>
      <c r="C23638" s="2"/>
      <c r="E23638" s="2"/>
    </row>
    <row r="23639" spans="2:5" x14ac:dyDescent="0.35">
      <c r="B23639" s="42"/>
      <c r="C23639" s="2"/>
      <c r="E23639" s="2"/>
    </row>
    <row r="23640" spans="2:5" x14ac:dyDescent="0.35">
      <c r="B23640" s="42"/>
      <c r="C23640" s="2"/>
      <c r="E23640" s="2"/>
    </row>
    <row r="23641" spans="2:5" x14ac:dyDescent="0.35">
      <c r="B23641" s="42"/>
      <c r="C23641" s="2"/>
      <c r="E23641" s="2"/>
    </row>
    <row r="23642" spans="2:5" x14ac:dyDescent="0.35">
      <c r="B23642" s="42"/>
      <c r="C23642" s="2"/>
      <c r="E23642" s="2"/>
    </row>
    <row r="23643" spans="2:5" x14ac:dyDescent="0.35">
      <c r="B23643" s="42"/>
      <c r="C23643" s="2"/>
      <c r="E23643" s="2"/>
    </row>
    <row r="23644" spans="2:5" x14ac:dyDescent="0.35">
      <c r="B23644" s="42"/>
      <c r="C23644" s="2"/>
      <c r="E23644" s="2"/>
    </row>
    <row r="23645" spans="2:5" x14ac:dyDescent="0.35">
      <c r="B23645" s="42"/>
      <c r="C23645" s="2"/>
      <c r="E23645" s="2"/>
    </row>
    <row r="23646" spans="2:5" x14ac:dyDescent="0.35">
      <c r="B23646" s="42"/>
      <c r="C23646" s="2"/>
      <c r="E23646" s="2"/>
    </row>
    <row r="23647" spans="2:5" x14ac:dyDescent="0.35">
      <c r="B23647" s="42"/>
      <c r="C23647" s="2"/>
      <c r="E23647" s="2"/>
    </row>
    <row r="23648" spans="2:5" x14ac:dyDescent="0.35">
      <c r="B23648" s="42"/>
      <c r="C23648" s="2"/>
      <c r="E23648" s="2"/>
    </row>
    <row r="23649" spans="2:5" x14ac:dyDescent="0.35">
      <c r="B23649" s="42"/>
      <c r="C23649" s="2"/>
      <c r="E23649" s="2"/>
    </row>
    <row r="23650" spans="2:5" x14ac:dyDescent="0.35">
      <c r="B23650" s="42"/>
      <c r="C23650" s="2"/>
      <c r="E23650" s="2"/>
    </row>
    <row r="23651" spans="2:5" x14ac:dyDescent="0.35">
      <c r="B23651" s="42"/>
      <c r="C23651" s="2"/>
      <c r="E23651" s="2"/>
    </row>
    <row r="23652" spans="2:5" x14ac:dyDescent="0.35">
      <c r="B23652" s="42"/>
      <c r="C23652" s="2"/>
      <c r="E23652" s="2"/>
    </row>
    <row r="23653" spans="2:5" x14ac:dyDescent="0.35">
      <c r="B23653" s="42"/>
      <c r="C23653" s="2"/>
      <c r="E23653" s="2"/>
    </row>
    <row r="23654" spans="2:5" x14ac:dyDescent="0.35">
      <c r="B23654" s="42"/>
      <c r="C23654" s="2"/>
      <c r="E23654" s="2"/>
    </row>
    <row r="23655" spans="2:5" x14ac:dyDescent="0.35">
      <c r="B23655" s="42"/>
      <c r="C23655" s="2"/>
      <c r="E23655" s="2"/>
    </row>
    <row r="23656" spans="2:5" x14ac:dyDescent="0.35">
      <c r="B23656" s="42"/>
      <c r="C23656" s="2"/>
      <c r="E23656" s="2"/>
    </row>
    <row r="23657" spans="2:5" x14ac:dyDescent="0.35">
      <c r="B23657" s="42"/>
      <c r="C23657" s="2"/>
      <c r="E23657" s="2"/>
    </row>
    <row r="23658" spans="2:5" x14ac:dyDescent="0.35">
      <c r="B23658" s="42"/>
      <c r="C23658" s="2"/>
      <c r="E23658" s="2"/>
    </row>
    <row r="23659" spans="2:5" x14ac:dyDescent="0.35">
      <c r="B23659" s="42"/>
      <c r="C23659" s="2"/>
      <c r="E23659" s="2"/>
    </row>
    <row r="23660" spans="2:5" x14ac:dyDescent="0.35">
      <c r="B23660" s="42"/>
      <c r="C23660" s="2"/>
      <c r="E23660" s="2"/>
    </row>
    <row r="23661" spans="2:5" x14ac:dyDescent="0.35">
      <c r="B23661" s="42"/>
      <c r="C23661" s="2"/>
      <c r="E23661" s="2"/>
    </row>
    <row r="23662" spans="2:5" x14ac:dyDescent="0.35">
      <c r="B23662" s="42"/>
      <c r="C23662" s="2"/>
      <c r="E23662" s="2"/>
    </row>
    <row r="23663" spans="2:5" x14ac:dyDescent="0.35">
      <c r="B23663" s="42"/>
      <c r="C23663" s="2"/>
      <c r="E23663" s="2"/>
    </row>
    <row r="23664" spans="2:5" x14ac:dyDescent="0.35">
      <c r="B23664" s="42"/>
      <c r="C23664" s="2"/>
      <c r="E23664" s="2"/>
    </row>
    <row r="23665" spans="2:5" x14ac:dyDescent="0.35">
      <c r="B23665" s="42"/>
      <c r="C23665" s="2"/>
      <c r="E23665" s="2"/>
    </row>
    <row r="23666" spans="2:5" x14ac:dyDescent="0.35">
      <c r="B23666" s="42"/>
      <c r="C23666" s="2"/>
      <c r="E23666" s="2"/>
    </row>
    <row r="23667" spans="2:5" x14ac:dyDescent="0.35">
      <c r="B23667" s="42"/>
      <c r="C23667" s="2"/>
      <c r="E23667" s="2"/>
    </row>
    <row r="23668" spans="2:5" x14ac:dyDescent="0.35">
      <c r="B23668" s="42"/>
      <c r="C23668" s="2"/>
      <c r="E23668" s="2"/>
    </row>
    <row r="23669" spans="2:5" x14ac:dyDescent="0.35">
      <c r="B23669" s="42"/>
      <c r="C23669" s="2"/>
      <c r="E23669" s="2"/>
    </row>
    <row r="23670" spans="2:5" x14ac:dyDescent="0.35">
      <c r="B23670" s="42"/>
      <c r="C23670" s="2"/>
      <c r="E23670" s="2"/>
    </row>
    <row r="23671" spans="2:5" x14ac:dyDescent="0.35">
      <c r="B23671" s="42"/>
      <c r="C23671" s="2"/>
      <c r="E23671" s="2"/>
    </row>
    <row r="23672" spans="2:5" x14ac:dyDescent="0.35">
      <c r="B23672" s="42"/>
      <c r="C23672" s="2"/>
      <c r="E23672" s="2"/>
    </row>
    <row r="23673" spans="2:5" x14ac:dyDescent="0.35">
      <c r="B23673" s="42"/>
      <c r="C23673" s="2"/>
      <c r="E23673" s="2"/>
    </row>
    <row r="23674" spans="2:5" x14ac:dyDescent="0.35">
      <c r="B23674" s="42"/>
      <c r="C23674" s="2"/>
      <c r="E23674" s="2"/>
    </row>
    <row r="23675" spans="2:5" x14ac:dyDescent="0.35">
      <c r="B23675" s="42"/>
      <c r="C23675" s="2"/>
      <c r="E23675" s="2"/>
    </row>
    <row r="23676" spans="2:5" x14ac:dyDescent="0.35">
      <c r="B23676" s="42"/>
      <c r="C23676" s="2"/>
      <c r="E23676" s="2"/>
    </row>
    <row r="23677" spans="2:5" x14ac:dyDescent="0.35">
      <c r="B23677" s="42"/>
      <c r="C23677" s="2"/>
      <c r="E23677" s="2"/>
    </row>
    <row r="23678" spans="2:5" x14ac:dyDescent="0.35">
      <c r="B23678" s="42"/>
      <c r="C23678" s="2"/>
      <c r="E23678" s="2"/>
    </row>
    <row r="23679" spans="2:5" x14ac:dyDescent="0.35">
      <c r="B23679" s="42"/>
      <c r="C23679" s="2"/>
      <c r="E23679" s="2"/>
    </row>
    <row r="23680" spans="2:5" x14ac:dyDescent="0.35">
      <c r="B23680" s="42"/>
      <c r="C23680" s="2"/>
      <c r="E23680" s="2"/>
    </row>
    <row r="23681" spans="2:5" x14ac:dyDescent="0.35">
      <c r="B23681" s="42"/>
      <c r="C23681" s="2"/>
      <c r="E23681" s="2"/>
    </row>
    <row r="23682" spans="2:5" x14ac:dyDescent="0.35">
      <c r="B23682" s="42"/>
      <c r="C23682" s="2"/>
      <c r="E23682" s="2"/>
    </row>
    <row r="23683" spans="2:5" x14ac:dyDescent="0.35">
      <c r="B23683" s="42"/>
      <c r="C23683" s="2"/>
      <c r="E23683" s="2"/>
    </row>
    <row r="23684" spans="2:5" x14ac:dyDescent="0.35">
      <c r="B23684" s="42"/>
      <c r="C23684" s="2"/>
      <c r="E23684" s="2"/>
    </row>
    <row r="23685" spans="2:5" x14ac:dyDescent="0.35">
      <c r="B23685" s="42"/>
      <c r="C23685" s="2"/>
      <c r="E23685" s="2"/>
    </row>
    <row r="23686" spans="2:5" x14ac:dyDescent="0.35">
      <c r="B23686" s="42"/>
      <c r="C23686" s="2"/>
      <c r="E23686" s="2"/>
    </row>
    <row r="23687" spans="2:5" x14ac:dyDescent="0.35">
      <c r="B23687" s="42"/>
      <c r="C23687" s="2"/>
      <c r="E23687" s="2"/>
    </row>
    <row r="23688" spans="2:5" x14ac:dyDescent="0.35">
      <c r="B23688" s="42"/>
      <c r="C23688" s="2"/>
      <c r="E23688" s="2"/>
    </row>
    <row r="23689" spans="2:5" x14ac:dyDescent="0.35">
      <c r="B23689" s="42"/>
      <c r="C23689" s="2"/>
      <c r="E23689" s="2"/>
    </row>
    <row r="23690" spans="2:5" x14ac:dyDescent="0.35">
      <c r="B23690" s="42"/>
      <c r="C23690" s="2"/>
      <c r="E23690" s="2"/>
    </row>
    <row r="23691" spans="2:5" x14ac:dyDescent="0.35">
      <c r="B23691" s="42"/>
      <c r="C23691" s="2"/>
      <c r="E23691" s="2"/>
    </row>
    <row r="23692" spans="2:5" x14ac:dyDescent="0.35">
      <c r="B23692" s="42"/>
      <c r="C23692" s="2"/>
      <c r="E23692" s="2"/>
    </row>
    <row r="23693" spans="2:5" x14ac:dyDescent="0.35">
      <c r="B23693" s="42"/>
      <c r="C23693" s="2"/>
      <c r="E23693" s="2"/>
    </row>
    <row r="23694" spans="2:5" x14ac:dyDescent="0.35">
      <c r="B23694" s="42"/>
      <c r="C23694" s="2"/>
      <c r="E23694" s="2"/>
    </row>
    <row r="23695" spans="2:5" x14ac:dyDescent="0.35">
      <c r="B23695" s="42"/>
      <c r="C23695" s="2"/>
      <c r="E23695" s="2"/>
    </row>
    <row r="23696" spans="2:5" x14ac:dyDescent="0.35">
      <c r="B23696" s="42"/>
      <c r="C23696" s="2"/>
      <c r="E23696" s="2"/>
    </row>
    <row r="23697" spans="2:5" x14ac:dyDescent="0.35">
      <c r="B23697" s="42"/>
      <c r="C23697" s="2"/>
      <c r="E23697" s="2"/>
    </row>
    <row r="23698" spans="2:5" x14ac:dyDescent="0.35">
      <c r="B23698" s="42"/>
      <c r="C23698" s="2"/>
      <c r="E23698" s="2"/>
    </row>
    <row r="23699" spans="2:5" x14ac:dyDescent="0.35">
      <c r="B23699" s="42"/>
      <c r="C23699" s="2"/>
      <c r="E23699" s="2"/>
    </row>
    <row r="23700" spans="2:5" x14ac:dyDescent="0.35">
      <c r="B23700" s="42"/>
      <c r="C23700" s="2"/>
      <c r="E23700" s="2"/>
    </row>
    <row r="23701" spans="2:5" x14ac:dyDescent="0.35">
      <c r="B23701" s="42"/>
      <c r="C23701" s="2"/>
      <c r="E23701" s="2"/>
    </row>
    <row r="23702" spans="2:5" x14ac:dyDescent="0.35">
      <c r="B23702" s="42"/>
      <c r="C23702" s="2"/>
      <c r="E23702" s="2"/>
    </row>
    <row r="23703" spans="2:5" x14ac:dyDescent="0.35">
      <c r="B23703" s="42"/>
      <c r="C23703" s="2"/>
      <c r="E23703" s="2"/>
    </row>
    <row r="23704" spans="2:5" x14ac:dyDescent="0.35">
      <c r="B23704" s="42"/>
      <c r="C23704" s="2"/>
      <c r="E23704" s="2"/>
    </row>
    <row r="23705" spans="2:5" x14ac:dyDescent="0.35">
      <c r="B23705" s="42"/>
      <c r="C23705" s="2"/>
      <c r="E23705" s="2"/>
    </row>
    <row r="23706" spans="2:5" x14ac:dyDescent="0.35">
      <c r="B23706" s="42"/>
      <c r="C23706" s="2"/>
      <c r="E23706" s="2"/>
    </row>
    <row r="23707" spans="2:5" x14ac:dyDescent="0.35">
      <c r="B23707" s="42"/>
      <c r="C23707" s="2"/>
      <c r="E23707" s="2"/>
    </row>
    <row r="23708" spans="2:5" x14ac:dyDescent="0.35">
      <c r="B23708" s="42"/>
      <c r="C23708" s="2"/>
      <c r="E23708" s="2"/>
    </row>
    <row r="23709" spans="2:5" x14ac:dyDescent="0.35">
      <c r="B23709" s="42"/>
      <c r="C23709" s="2"/>
      <c r="E23709" s="2"/>
    </row>
    <row r="23710" spans="2:5" x14ac:dyDescent="0.35">
      <c r="B23710" s="42"/>
      <c r="C23710" s="2"/>
      <c r="E23710" s="2"/>
    </row>
    <row r="23711" spans="2:5" x14ac:dyDescent="0.35">
      <c r="B23711" s="42"/>
      <c r="C23711" s="2"/>
      <c r="E23711" s="2"/>
    </row>
    <row r="23712" spans="2:5" x14ac:dyDescent="0.35">
      <c r="B23712" s="42"/>
      <c r="C23712" s="2"/>
      <c r="E23712" s="2"/>
    </row>
    <row r="23713" spans="2:5" x14ac:dyDescent="0.35">
      <c r="B23713" s="42"/>
      <c r="C23713" s="2"/>
      <c r="E23713" s="2"/>
    </row>
    <row r="23714" spans="2:5" x14ac:dyDescent="0.35">
      <c r="B23714" s="42"/>
      <c r="C23714" s="2"/>
      <c r="E23714" s="2"/>
    </row>
    <row r="23715" spans="2:5" x14ac:dyDescent="0.35">
      <c r="B23715" s="42"/>
      <c r="C23715" s="2"/>
      <c r="E23715" s="2"/>
    </row>
    <row r="23716" spans="2:5" x14ac:dyDescent="0.35">
      <c r="B23716" s="42"/>
      <c r="C23716" s="2"/>
      <c r="E23716" s="2"/>
    </row>
    <row r="23717" spans="2:5" x14ac:dyDescent="0.35">
      <c r="B23717" s="42"/>
      <c r="C23717" s="2"/>
      <c r="E23717" s="2"/>
    </row>
    <row r="23718" spans="2:5" x14ac:dyDescent="0.35">
      <c r="B23718" s="42"/>
      <c r="C23718" s="2"/>
      <c r="E23718" s="2"/>
    </row>
    <row r="23719" spans="2:5" x14ac:dyDescent="0.35">
      <c r="B23719" s="42"/>
      <c r="C23719" s="2"/>
      <c r="E23719" s="2"/>
    </row>
    <row r="23720" spans="2:5" x14ac:dyDescent="0.35">
      <c r="B23720" s="42"/>
      <c r="C23720" s="2"/>
      <c r="E23720" s="2"/>
    </row>
    <row r="23721" spans="2:5" x14ac:dyDescent="0.35">
      <c r="B23721" s="42"/>
      <c r="C23721" s="2"/>
      <c r="E23721" s="2"/>
    </row>
    <row r="23722" spans="2:5" x14ac:dyDescent="0.35">
      <c r="B23722" s="42"/>
      <c r="C23722" s="2"/>
      <c r="E23722" s="2"/>
    </row>
    <row r="23723" spans="2:5" x14ac:dyDescent="0.35">
      <c r="B23723" s="42"/>
      <c r="C23723" s="2"/>
      <c r="E23723" s="2"/>
    </row>
    <row r="23724" spans="2:5" x14ac:dyDescent="0.35">
      <c r="B23724" s="42"/>
      <c r="C23724" s="2"/>
      <c r="E23724" s="2"/>
    </row>
    <row r="23725" spans="2:5" x14ac:dyDescent="0.35">
      <c r="B23725" s="42"/>
      <c r="C23725" s="2"/>
      <c r="E23725" s="2"/>
    </row>
    <row r="23726" spans="2:5" x14ac:dyDescent="0.35">
      <c r="B23726" s="42"/>
      <c r="C23726" s="2"/>
      <c r="E23726" s="2"/>
    </row>
    <row r="23727" spans="2:5" x14ac:dyDescent="0.35">
      <c r="B23727" s="42"/>
      <c r="C23727" s="2"/>
      <c r="E23727" s="2"/>
    </row>
    <row r="23728" spans="2:5" x14ac:dyDescent="0.35">
      <c r="B23728" s="42"/>
      <c r="C23728" s="2"/>
      <c r="E23728" s="2"/>
    </row>
    <row r="23729" spans="2:5" x14ac:dyDescent="0.35">
      <c r="B23729" s="42"/>
      <c r="C23729" s="2"/>
      <c r="E23729" s="2"/>
    </row>
    <row r="23730" spans="2:5" x14ac:dyDescent="0.35">
      <c r="B23730" s="42"/>
      <c r="C23730" s="2"/>
      <c r="E23730" s="2"/>
    </row>
    <row r="23731" spans="2:5" x14ac:dyDescent="0.35">
      <c r="B23731" s="42"/>
      <c r="C23731" s="2"/>
      <c r="E23731" s="2"/>
    </row>
    <row r="23732" spans="2:5" x14ac:dyDescent="0.35">
      <c r="B23732" s="42"/>
      <c r="C23732" s="2"/>
      <c r="E23732" s="2"/>
    </row>
    <row r="23733" spans="2:5" x14ac:dyDescent="0.35">
      <c r="B23733" s="42"/>
      <c r="C23733" s="2"/>
      <c r="E23733" s="2"/>
    </row>
    <row r="23734" spans="2:5" x14ac:dyDescent="0.35">
      <c r="B23734" s="42"/>
      <c r="C23734" s="2"/>
      <c r="E23734" s="2"/>
    </row>
    <row r="23735" spans="2:5" x14ac:dyDescent="0.35">
      <c r="B23735" s="42"/>
      <c r="C23735" s="2"/>
      <c r="E23735" s="2"/>
    </row>
    <row r="23736" spans="2:5" x14ac:dyDescent="0.35">
      <c r="B23736" s="42"/>
      <c r="C23736" s="2"/>
      <c r="E23736" s="2"/>
    </row>
    <row r="23737" spans="2:5" x14ac:dyDescent="0.35">
      <c r="B23737" s="42"/>
      <c r="C23737" s="2"/>
      <c r="E23737" s="2"/>
    </row>
    <row r="23738" spans="2:5" x14ac:dyDescent="0.35">
      <c r="B23738" s="42"/>
      <c r="C23738" s="2"/>
      <c r="E23738" s="2"/>
    </row>
    <row r="23739" spans="2:5" x14ac:dyDescent="0.35">
      <c r="B23739" s="42"/>
      <c r="C23739" s="2"/>
      <c r="E23739" s="2"/>
    </row>
    <row r="23740" spans="2:5" x14ac:dyDescent="0.35">
      <c r="B23740" s="42"/>
      <c r="C23740" s="2"/>
      <c r="E23740" s="2"/>
    </row>
    <row r="23741" spans="2:5" x14ac:dyDescent="0.35">
      <c r="B23741" s="42"/>
      <c r="C23741" s="2"/>
      <c r="E23741" s="2"/>
    </row>
    <row r="23742" spans="2:5" x14ac:dyDescent="0.35">
      <c r="B23742" s="42"/>
      <c r="C23742" s="2"/>
      <c r="E23742" s="2"/>
    </row>
    <row r="23743" spans="2:5" x14ac:dyDescent="0.35">
      <c r="B23743" s="42"/>
      <c r="C23743" s="2"/>
      <c r="E23743" s="2"/>
    </row>
    <row r="23744" spans="2:5" x14ac:dyDescent="0.35">
      <c r="B23744" s="42"/>
      <c r="C23744" s="2"/>
      <c r="E23744" s="2"/>
    </row>
    <row r="23745" spans="2:5" x14ac:dyDescent="0.35">
      <c r="B23745" s="42"/>
      <c r="C23745" s="2"/>
      <c r="E23745" s="2"/>
    </row>
    <row r="23746" spans="2:5" x14ac:dyDescent="0.35">
      <c r="B23746" s="42"/>
      <c r="C23746" s="2"/>
      <c r="E23746" s="2"/>
    </row>
    <row r="23747" spans="2:5" x14ac:dyDescent="0.35">
      <c r="B23747" s="42"/>
      <c r="C23747" s="2"/>
      <c r="E23747" s="2"/>
    </row>
    <row r="23748" spans="2:5" x14ac:dyDescent="0.35">
      <c r="B23748" s="42"/>
      <c r="C23748" s="2"/>
      <c r="E23748" s="2"/>
    </row>
    <row r="23749" spans="2:5" x14ac:dyDescent="0.35">
      <c r="B23749" s="42"/>
      <c r="C23749" s="2"/>
      <c r="E23749" s="2"/>
    </row>
    <row r="23750" spans="2:5" x14ac:dyDescent="0.35">
      <c r="B23750" s="42"/>
      <c r="C23750" s="2"/>
      <c r="E23750" s="2"/>
    </row>
    <row r="23751" spans="2:5" x14ac:dyDescent="0.35">
      <c r="B23751" s="42"/>
      <c r="C23751" s="2"/>
      <c r="E23751" s="2"/>
    </row>
    <row r="23752" spans="2:5" x14ac:dyDescent="0.35">
      <c r="B23752" s="42"/>
      <c r="C23752" s="2"/>
      <c r="E23752" s="2"/>
    </row>
    <row r="23753" spans="2:5" x14ac:dyDescent="0.35">
      <c r="B23753" s="42"/>
      <c r="C23753" s="2"/>
      <c r="E23753" s="2"/>
    </row>
    <row r="23754" spans="2:5" x14ac:dyDescent="0.35">
      <c r="B23754" s="42"/>
      <c r="C23754" s="2"/>
      <c r="E23754" s="2"/>
    </row>
    <row r="23755" spans="2:5" x14ac:dyDescent="0.35">
      <c r="B23755" s="42"/>
      <c r="C23755" s="2"/>
      <c r="E23755" s="2"/>
    </row>
    <row r="23756" spans="2:5" x14ac:dyDescent="0.35">
      <c r="B23756" s="42"/>
      <c r="C23756" s="2"/>
      <c r="E23756" s="2"/>
    </row>
    <row r="23757" spans="2:5" x14ac:dyDescent="0.35">
      <c r="B23757" s="42"/>
      <c r="C23757" s="2"/>
      <c r="E23757" s="2"/>
    </row>
    <row r="23758" spans="2:5" x14ac:dyDescent="0.35">
      <c r="B23758" s="42"/>
      <c r="C23758" s="2"/>
      <c r="E23758" s="2"/>
    </row>
    <row r="23759" spans="2:5" x14ac:dyDescent="0.35">
      <c r="B23759" s="42"/>
      <c r="C23759" s="2"/>
      <c r="E23759" s="2"/>
    </row>
    <row r="23760" spans="2:5" x14ac:dyDescent="0.35">
      <c r="B23760" s="42"/>
      <c r="C23760" s="2"/>
      <c r="E23760" s="2"/>
    </row>
    <row r="23761" spans="2:5" x14ac:dyDescent="0.35">
      <c r="B23761" s="42"/>
      <c r="C23761" s="2"/>
      <c r="E23761" s="2"/>
    </row>
    <row r="23762" spans="2:5" x14ac:dyDescent="0.35">
      <c r="B23762" s="42"/>
      <c r="C23762" s="2"/>
      <c r="E23762" s="2"/>
    </row>
    <row r="23763" spans="2:5" x14ac:dyDescent="0.35">
      <c r="B23763" s="42"/>
      <c r="C23763" s="2"/>
      <c r="E23763" s="2"/>
    </row>
    <row r="23764" spans="2:5" x14ac:dyDescent="0.35">
      <c r="B23764" s="42"/>
      <c r="C23764" s="2"/>
      <c r="E23764" s="2"/>
    </row>
    <row r="23765" spans="2:5" x14ac:dyDescent="0.35">
      <c r="B23765" s="42"/>
      <c r="C23765" s="2"/>
      <c r="E23765" s="2"/>
    </row>
    <row r="23766" spans="2:5" x14ac:dyDescent="0.35">
      <c r="B23766" s="42"/>
      <c r="C23766" s="2"/>
      <c r="E23766" s="2"/>
    </row>
    <row r="23767" spans="2:5" x14ac:dyDescent="0.35">
      <c r="B23767" s="42"/>
      <c r="C23767" s="2"/>
      <c r="E23767" s="2"/>
    </row>
    <row r="23768" spans="2:5" x14ac:dyDescent="0.35">
      <c r="B23768" s="42"/>
      <c r="C23768" s="2"/>
      <c r="E23768" s="2"/>
    </row>
    <row r="23769" spans="2:5" x14ac:dyDescent="0.35">
      <c r="B23769" s="42"/>
      <c r="C23769" s="2"/>
      <c r="E23769" s="2"/>
    </row>
    <row r="23770" spans="2:5" x14ac:dyDescent="0.35">
      <c r="B23770" s="42"/>
      <c r="C23770" s="2"/>
      <c r="E23770" s="2"/>
    </row>
    <row r="23771" spans="2:5" x14ac:dyDescent="0.35">
      <c r="B23771" s="42"/>
      <c r="C23771" s="2"/>
      <c r="E23771" s="2"/>
    </row>
    <row r="23772" spans="2:5" x14ac:dyDescent="0.35">
      <c r="B23772" s="42"/>
      <c r="C23772" s="2"/>
      <c r="E23772" s="2"/>
    </row>
    <row r="23773" spans="2:5" x14ac:dyDescent="0.35">
      <c r="B23773" s="42"/>
      <c r="C23773" s="2"/>
      <c r="E23773" s="2"/>
    </row>
    <row r="23774" spans="2:5" x14ac:dyDescent="0.35">
      <c r="B23774" s="42"/>
      <c r="C23774" s="2"/>
      <c r="E23774" s="2"/>
    </row>
    <row r="23775" spans="2:5" x14ac:dyDescent="0.35">
      <c r="B23775" s="42"/>
      <c r="C23775" s="2"/>
      <c r="E23775" s="2"/>
    </row>
    <row r="23776" spans="2:5" x14ac:dyDescent="0.35">
      <c r="B23776" s="42"/>
      <c r="C23776" s="2"/>
      <c r="E23776" s="2"/>
    </row>
    <row r="23777" spans="2:5" x14ac:dyDescent="0.35">
      <c r="B23777" s="42"/>
      <c r="C23777" s="2"/>
      <c r="E23777" s="2"/>
    </row>
    <row r="23778" spans="2:5" x14ac:dyDescent="0.35">
      <c r="B23778" s="42"/>
      <c r="C23778" s="2"/>
      <c r="E23778" s="2"/>
    </row>
    <row r="23779" spans="2:5" x14ac:dyDescent="0.35">
      <c r="B23779" s="42"/>
      <c r="C23779" s="2"/>
      <c r="E23779" s="2"/>
    </row>
    <row r="23780" spans="2:5" x14ac:dyDescent="0.35">
      <c r="B23780" s="42"/>
      <c r="C23780" s="2"/>
      <c r="E23780" s="2"/>
    </row>
    <row r="23781" spans="2:5" x14ac:dyDescent="0.35">
      <c r="B23781" s="42"/>
      <c r="C23781" s="2"/>
      <c r="E23781" s="2"/>
    </row>
    <row r="23782" spans="2:5" x14ac:dyDescent="0.35">
      <c r="B23782" s="42"/>
      <c r="C23782" s="2"/>
      <c r="E23782" s="2"/>
    </row>
    <row r="23783" spans="2:5" x14ac:dyDescent="0.35">
      <c r="B23783" s="42"/>
      <c r="C23783" s="2"/>
      <c r="E23783" s="2"/>
    </row>
    <row r="23784" spans="2:5" x14ac:dyDescent="0.35">
      <c r="B23784" s="42"/>
      <c r="C23784" s="2"/>
      <c r="E23784" s="2"/>
    </row>
    <row r="23785" spans="2:5" x14ac:dyDescent="0.35">
      <c r="B23785" s="42"/>
      <c r="C23785" s="2"/>
      <c r="E23785" s="2"/>
    </row>
    <row r="23786" spans="2:5" x14ac:dyDescent="0.35">
      <c r="B23786" s="42"/>
      <c r="C23786" s="2"/>
      <c r="E23786" s="2"/>
    </row>
    <row r="23787" spans="2:5" x14ac:dyDescent="0.35">
      <c r="B23787" s="42"/>
      <c r="C23787" s="2"/>
      <c r="E23787" s="2"/>
    </row>
    <row r="23788" spans="2:5" x14ac:dyDescent="0.35">
      <c r="B23788" s="42"/>
      <c r="C23788" s="2"/>
      <c r="E23788" s="2"/>
    </row>
    <row r="23789" spans="2:5" x14ac:dyDescent="0.35">
      <c r="B23789" s="42"/>
      <c r="C23789" s="2"/>
      <c r="E23789" s="2"/>
    </row>
    <row r="23790" spans="2:5" x14ac:dyDescent="0.35">
      <c r="B23790" s="42"/>
      <c r="C23790" s="2"/>
      <c r="E23790" s="2"/>
    </row>
    <row r="23791" spans="2:5" x14ac:dyDescent="0.35">
      <c r="B23791" s="42"/>
      <c r="C23791" s="2"/>
      <c r="E23791" s="2"/>
    </row>
    <row r="23792" spans="2:5" x14ac:dyDescent="0.35">
      <c r="B23792" s="42"/>
      <c r="C23792" s="2"/>
      <c r="E23792" s="2"/>
    </row>
    <row r="23793" spans="2:5" x14ac:dyDescent="0.35">
      <c r="B23793" s="42"/>
      <c r="C23793" s="2"/>
      <c r="E23793" s="2"/>
    </row>
    <row r="23794" spans="2:5" x14ac:dyDescent="0.35">
      <c r="B23794" s="42"/>
      <c r="C23794" s="2"/>
      <c r="E23794" s="2"/>
    </row>
    <row r="23795" spans="2:5" x14ac:dyDescent="0.35">
      <c r="B23795" s="42"/>
      <c r="C23795" s="2"/>
      <c r="E23795" s="2"/>
    </row>
    <row r="23796" spans="2:5" x14ac:dyDescent="0.35">
      <c r="B23796" s="42"/>
      <c r="C23796" s="2"/>
      <c r="E23796" s="2"/>
    </row>
    <row r="23797" spans="2:5" x14ac:dyDescent="0.35">
      <c r="B23797" s="42"/>
      <c r="C23797" s="2"/>
      <c r="E23797" s="2"/>
    </row>
    <row r="23798" spans="2:5" x14ac:dyDescent="0.35">
      <c r="B23798" s="42"/>
      <c r="C23798" s="2"/>
      <c r="E23798" s="2"/>
    </row>
    <row r="23799" spans="2:5" x14ac:dyDescent="0.35">
      <c r="B23799" s="42"/>
      <c r="C23799" s="2"/>
      <c r="E23799" s="2"/>
    </row>
    <row r="23800" spans="2:5" x14ac:dyDescent="0.35">
      <c r="B23800" s="42"/>
      <c r="C23800" s="2"/>
      <c r="E23800" s="2"/>
    </row>
    <row r="23801" spans="2:5" x14ac:dyDescent="0.35">
      <c r="B23801" s="42"/>
      <c r="C23801" s="2"/>
      <c r="E23801" s="2"/>
    </row>
    <row r="23802" spans="2:5" x14ac:dyDescent="0.35">
      <c r="B23802" s="42"/>
      <c r="C23802" s="2"/>
      <c r="E23802" s="2"/>
    </row>
    <row r="23803" spans="2:5" x14ac:dyDescent="0.35">
      <c r="B23803" s="42"/>
      <c r="C23803" s="2"/>
      <c r="E23803" s="2"/>
    </row>
    <row r="23804" spans="2:5" x14ac:dyDescent="0.35">
      <c r="B23804" s="42"/>
      <c r="C23804" s="2"/>
      <c r="E23804" s="2"/>
    </row>
    <row r="23805" spans="2:5" x14ac:dyDescent="0.35">
      <c r="B23805" s="42"/>
      <c r="C23805" s="2"/>
      <c r="E23805" s="2"/>
    </row>
    <row r="23806" spans="2:5" x14ac:dyDescent="0.35">
      <c r="B23806" s="42"/>
      <c r="C23806" s="2"/>
      <c r="E23806" s="2"/>
    </row>
    <row r="23807" spans="2:5" x14ac:dyDescent="0.35">
      <c r="B23807" s="42"/>
      <c r="C23807" s="2"/>
      <c r="E23807" s="2"/>
    </row>
    <row r="23808" spans="2:5" x14ac:dyDescent="0.35">
      <c r="B23808" s="42"/>
      <c r="C23808" s="2"/>
      <c r="E23808" s="2"/>
    </row>
    <row r="23809" spans="2:5" x14ac:dyDescent="0.35">
      <c r="B23809" s="42"/>
      <c r="C23809" s="2"/>
      <c r="E23809" s="2"/>
    </row>
    <row r="23810" spans="2:5" x14ac:dyDescent="0.35">
      <c r="B23810" s="42"/>
      <c r="C23810" s="2"/>
      <c r="E23810" s="2"/>
    </row>
    <row r="23811" spans="2:5" x14ac:dyDescent="0.35">
      <c r="B23811" s="42"/>
      <c r="C23811" s="2"/>
      <c r="E23811" s="2"/>
    </row>
    <row r="23812" spans="2:5" x14ac:dyDescent="0.35">
      <c r="B23812" s="42"/>
      <c r="C23812" s="2"/>
      <c r="E23812" s="2"/>
    </row>
    <row r="23813" spans="2:5" x14ac:dyDescent="0.35">
      <c r="B23813" s="42"/>
      <c r="C23813" s="2"/>
      <c r="E23813" s="2"/>
    </row>
    <row r="23814" spans="2:5" x14ac:dyDescent="0.35">
      <c r="B23814" s="42"/>
      <c r="C23814" s="2"/>
      <c r="E23814" s="2"/>
    </row>
    <row r="23815" spans="2:5" x14ac:dyDescent="0.35">
      <c r="B23815" s="42"/>
      <c r="C23815" s="2"/>
      <c r="E23815" s="2"/>
    </row>
    <row r="23816" spans="2:5" x14ac:dyDescent="0.35">
      <c r="B23816" s="42"/>
      <c r="C23816" s="2"/>
      <c r="E23816" s="2"/>
    </row>
    <row r="23817" spans="2:5" x14ac:dyDescent="0.35">
      <c r="B23817" s="42"/>
      <c r="C23817" s="2"/>
      <c r="E23817" s="2"/>
    </row>
    <row r="23818" spans="2:5" x14ac:dyDescent="0.35">
      <c r="B23818" s="42"/>
      <c r="C23818" s="2"/>
      <c r="E23818" s="2"/>
    </row>
    <row r="23819" spans="2:5" x14ac:dyDescent="0.35">
      <c r="B23819" s="42"/>
      <c r="C23819" s="2"/>
      <c r="E23819" s="2"/>
    </row>
    <row r="23820" spans="2:5" x14ac:dyDescent="0.35">
      <c r="B23820" s="42"/>
      <c r="C23820" s="2"/>
      <c r="E23820" s="2"/>
    </row>
    <row r="23821" spans="2:5" x14ac:dyDescent="0.35">
      <c r="B23821" s="42"/>
      <c r="C23821" s="2"/>
      <c r="E23821" s="2"/>
    </row>
    <row r="23822" spans="2:5" x14ac:dyDescent="0.35">
      <c r="B23822" s="42"/>
      <c r="C23822" s="2"/>
      <c r="E23822" s="2"/>
    </row>
    <row r="23823" spans="2:5" x14ac:dyDescent="0.35">
      <c r="B23823" s="42"/>
      <c r="C23823" s="2"/>
      <c r="E23823" s="2"/>
    </row>
    <row r="23824" spans="2:5" x14ac:dyDescent="0.35">
      <c r="B23824" s="42"/>
      <c r="C23824" s="2"/>
      <c r="E23824" s="2"/>
    </row>
    <row r="23825" spans="2:5" x14ac:dyDescent="0.35">
      <c r="B23825" s="42"/>
      <c r="C23825" s="2"/>
      <c r="E23825" s="2"/>
    </row>
    <row r="23826" spans="2:5" x14ac:dyDescent="0.35">
      <c r="B23826" s="42"/>
      <c r="C23826" s="2"/>
      <c r="E23826" s="2"/>
    </row>
    <row r="23827" spans="2:5" x14ac:dyDescent="0.35">
      <c r="B23827" s="42"/>
      <c r="C23827" s="2"/>
      <c r="E23827" s="2"/>
    </row>
    <row r="23828" spans="2:5" x14ac:dyDescent="0.35">
      <c r="B23828" s="42"/>
      <c r="C23828" s="2"/>
      <c r="E23828" s="2"/>
    </row>
    <row r="23829" spans="2:5" x14ac:dyDescent="0.35">
      <c r="B23829" s="42"/>
      <c r="C23829" s="2"/>
      <c r="E23829" s="2"/>
    </row>
    <row r="23830" spans="2:5" x14ac:dyDescent="0.35">
      <c r="B23830" s="42"/>
      <c r="C23830" s="2"/>
      <c r="E23830" s="2"/>
    </row>
    <row r="23831" spans="2:5" x14ac:dyDescent="0.35">
      <c r="B23831" s="42"/>
      <c r="C23831" s="2"/>
      <c r="E23831" s="2"/>
    </row>
    <row r="23832" spans="2:5" x14ac:dyDescent="0.35">
      <c r="B23832" s="42"/>
      <c r="C23832" s="2"/>
      <c r="E23832" s="2"/>
    </row>
    <row r="23833" spans="2:5" x14ac:dyDescent="0.35">
      <c r="B23833" s="42"/>
      <c r="C23833" s="2"/>
      <c r="E23833" s="2"/>
    </row>
    <row r="23834" spans="2:5" x14ac:dyDescent="0.35">
      <c r="B23834" s="42"/>
      <c r="C23834" s="2"/>
      <c r="E23834" s="2"/>
    </row>
    <row r="23835" spans="2:5" x14ac:dyDescent="0.35">
      <c r="B23835" s="42"/>
      <c r="C23835" s="2"/>
      <c r="E23835" s="2"/>
    </row>
    <row r="23836" spans="2:5" x14ac:dyDescent="0.35">
      <c r="B23836" s="42"/>
      <c r="C23836" s="2"/>
      <c r="E23836" s="2"/>
    </row>
    <row r="23837" spans="2:5" x14ac:dyDescent="0.35">
      <c r="B23837" s="42"/>
      <c r="C23837" s="2"/>
      <c r="E23837" s="2"/>
    </row>
    <row r="23838" spans="2:5" x14ac:dyDescent="0.35">
      <c r="B23838" s="42"/>
      <c r="C23838" s="2"/>
      <c r="E23838" s="2"/>
    </row>
    <row r="23839" spans="2:5" x14ac:dyDescent="0.35">
      <c r="B23839" s="42"/>
      <c r="C23839" s="2"/>
      <c r="E23839" s="2"/>
    </row>
    <row r="23840" spans="2:5" x14ac:dyDescent="0.35">
      <c r="B23840" s="42"/>
      <c r="C23840" s="2"/>
      <c r="E23840" s="2"/>
    </row>
    <row r="23841" spans="2:5" x14ac:dyDescent="0.35">
      <c r="B23841" s="42"/>
      <c r="C23841" s="2"/>
      <c r="E23841" s="2"/>
    </row>
    <row r="23842" spans="2:5" x14ac:dyDescent="0.35">
      <c r="B23842" s="42"/>
      <c r="C23842" s="2"/>
      <c r="E23842" s="2"/>
    </row>
    <row r="23843" spans="2:5" x14ac:dyDescent="0.35">
      <c r="B23843" s="42"/>
      <c r="C23843" s="2"/>
      <c r="E23843" s="2"/>
    </row>
    <row r="23844" spans="2:5" x14ac:dyDescent="0.35">
      <c r="B23844" s="42"/>
      <c r="C23844" s="2"/>
      <c r="E23844" s="2"/>
    </row>
    <row r="23845" spans="2:5" x14ac:dyDescent="0.35">
      <c r="B23845" s="42"/>
      <c r="C23845" s="2"/>
      <c r="E23845" s="2"/>
    </row>
    <row r="23846" spans="2:5" x14ac:dyDescent="0.35">
      <c r="B23846" s="42"/>
      <c r="C23846" s="2"/>
      <c r="E23846" s="2"/>
    </row>
    <row r="23847" spans="2:5" x14ac:dyDescent="0.35">
      <c r="B23847" s="42"/>
      <c r="C23847" s="2"/>
      <c r="E23847" s="2"/>
    </row>
    <row r="23848" spans="2:5" x14ac:dyDescent="0.35">
      <c r="B23848" s="42"/>
      <c r="C23848" s="2"/>
      <c r="E23848" s="2"/>
    </row>
    <row r="23849" spans="2:5" x14ac:dyDescent="0.35">
      <c r="B23849" s="42"/>
      <c r="C23849" s="2"/>
      <c r="E23849" s="2"/>
    </row>
    <row r="23850" spans="2:5" x14ac:dyDescent="0.35">
      <c r="B23850" s="42"/>
      <c r="C23850" s="2"/>
      <c r="E23850" s="2"/>
    </row>
    <row r="23851" spans="2:5" x14ac:dyDescent="0.35">
      <c r="B23851" s="42"/>
      <c r="C23851" s="2"/>
      <c r="E23851" s="2"/>
    </row>
    <row r="23852" spans="2:5" x14ac:dyDescent="0.35">
      <c r="B23852" s="42"/>
      <c r="C23852" s="2"/>
      <c r="E23852" s="2"/>
    </row>
    <row r="23853" spans="2:5" x14ac:dyDescent="0.35">
      <c r="B23853" s="42"/>
      <c r="C23853" s="2"/>
      <c r="E23853" s="2"/>
    </row>
    <row r="23854" spans="2:5" x14ac:dyDescent="0.35">
      <c r="B23854" s="42"/>
      <c r="C23854" s="2"/>
      <c r="E23854" s="2"/>
    </row>
    <row r="23855" spans="2:5" x14ac:dyDescent="0.35">
      <c r="B23855" s="42"/>
      <c r="C23855" s="2"/>
      <c r="E23855" s="2"/>
    </row>
    <row r="23856" spans="2:5" x14ac:dyDescent="0.35">
      <c r="B23856" s="42"/>
      <c r="C23856" s="2"/>
      <c r="E23856" s="2"/>
    </row>
    <row r="23857" spans="2:5" x14ac:dyDescent="0.35">
      <c r="B23857" s="42"/>
      <c r="C23857" s="2"/>
      <c r="E23857" s="2"/>
    </row>
    <row r="23858" spans="2:5" x14ac:dyDescent="0.35">
      <c r="B23858" s="42"/>
      <c r="C23858" s="2"/>
      <c r="E23858" s="2"/>
    </row>
    <row r="23859" spans="2:5" x14ac:dyDescent="0.35">
      <c r="B23859" s="42"/>
      <c r="C23859" s="2"/>
      <c r="E23859" s="2"/>
    </row>
    <row r="23860" spans="2:5" x14ac:dyDescent="0.35">
      <c r="B23860" s="42"/>
      <c r="C23860" s="2"/>
      <c r="E23860" s="2"/>
    </row>
    <row r="23861" spans="2:5" x14ac:dyDescent="0.35">
      <c r="B23861" s="42"/>
      <c r="C23861" s="2"/>
      <c r="E23861" s="2"/>
    </row>
    <row r="23862" spans="2:5" x14ac:dyDescent="0.35">
      <c r="B23862" s="42"/>
      <c r="C23862" s="2"/>
      <c r="E23862" s="2"/>
    </row>
    <row r="23863" spans="2:5" x14ac:dyDescent="0.35">
      <c r="B23863" s="42"/>
      <c r="C23863" s="2"/>
      <c r="E23863" s="2"/>
    </row>
    <row r="23864" spans="2:5" x14ac:dyDescent="0.35">
      <c r="B23864" s="42"/>
      <c r="C23864" s="2"/>
      <c r="E23864" s="2"/>
    </row>
    <row r="23865" spans="2:5" x14ac:dyDescent="0.35">
      <c r="B23865" s="42"/>
      <c r="C23865" s="2"/>
      <c r="E23865" s="2"/>
    </row>
    <row r="23866" spans="2:5" x14ac:dyDescent="0.35">
      <c r="B23866" s="42"/>
      <c r="C23866" s="2"/>
      <c r="E23866" s="2"/>
    </row>
    <row r="23867" spans="2:5" x14ac:dyDescent="0.35">
      <c r="B23867" s="42"/>
      <c r="C23867" s="2"/>
      <c r="E23867" s="2"/>
    </row>
    <row r="23868" spans="2:5" x14ac:dyDescent="0.35">
      <c r="B23868" s="42"/>
      <c r="C23868" s="2"/>
      <c r="E23868" s="2"/>
    </row>
    <row r="23869" spans="2:5" x14ac:dyDescent="0.35">
      <c r="B23869" s="42"/>
      <c r="C23869" s="2"/>
      <c r="E23869" s="2"/>
    </row>
    <row r="23870" spans="2:5" x14ac:dyDescent="0.35">
      <c r="B23870" s="42"/>
      <c r="C23870" s="2"/>
      <c r="E23870" s="2"/>
    </row>
    <row r="23871" spans="2:5" x14ac:dyDescent="0.35">
      <c r="B23871" s="42"/>
      <c r="C23871" s="2"/>
      <c r="E23871" s="2"/>
    </row>
    <row r="23872" spans="2:5" x14ac:dyDescent="0.35">
      <c r="B23872" s="42"/>
      <c r="C23872" s="2"/>
      <c r="E23872" s="2"/>
    </row>
    <row r="23873" spans="2:5" x14ac:dyDescent="0.35">
      <c r="B23873" s="42"/>
      <c r="C23873" s="2"/>
      <c r="E23873" s="2"/>
    </row>
    <row r="23874" spans="2:5" x14ac:dyDescent="0.35">
      <c r="B23874" s="42"/>
      <c r="C23874" s="2"/>
      <c r="E23874" s="2"/>
    </row>
    <row r="23875" spans="2:5" x14ac:dyDescent="0.35">
      <c r="B23875" s="42"/>
      <c r="C23875" s="2"/>
      <c r="E23875" s="2"/>
    </row>
    <row r="23876" spans="2:5" x14ac:dyDescent="0.35">
      <c r="B23876" s="42"/>
      <c r="C23876" s="2"/>
      <c r="E23876" s="2"/>
    </row>
    <row r="23877" spans="2:5" x14ac:dyDescent="0.35">
      <c r="B23877" s="42"/>
      <c r="C23877" s="2"/>
      <c r="E23877" s="2"/>
    </row>
    <row r="23878" spans="2:5" x14ac:dyDescent="0.35">
      <c r="B23878" s="42"/>
      <c r="C23878" s="2"/>
      <c r="E23878" s="2"/>
    </row>
    <row r="23879" spans="2:5" x14ac:dyDescent="0.35">
      <c r="B23879" s="42"/>
      <c r="C23879" s="2"/>
      <c r="E23879" s="2"/>
    </row>
    <row r="23880" spans="2:5" x14ac:dyDescent="0.35">
      <c r="B23880" s="42"/>
      <c r="C23880" s="2"/>
      <c r="E23880" s="2"/>
    </row>
    <row r="23881" spans="2:5" x14ac:dyDescent="0.35">
      <c r="B23881" s="42"/>
      <c r="C23881" s="2"/>
      <c r="E23881" s="2"/>
    </row>
    <row r="23882" spans="2:5" x14ac:dyDescent="0.35">
      <c r="B23882" s="42"/>
      <c r="C23882" s="2"/>
      <c r="E23882" s="2"/>
    </row>
    <row r="23883" spans="2:5" x14ac:dyDescent="0.35">
      <c r="B23883" s="42"/>
      <c r="C23883" s="2"/>
      <c r="E23883" s="2"/>
    </row>
    <row r="23884" spans="2:5" x14ac:dyDescent="0.35">
      <c r="B23884" s="42"/>
      <c r="C23884" s="2"/>
      <c r="E23884" s="2"/>
    </row>
    <row r="23885" spans="2:5" x14ac:dyDescent="0.35">
      <c r="B23885" s="42"/>
      <c r="C23885" s="2"/>
      <c r="E23885" s="2"/>
    </row>
    <row r="23886" spans="2:5" x14ac:dyDescent="0.35">
      <c r="B23886" s="42"/>
      <c r="C23886" s="2"/>
      <c r="E23886" s="2"/>
    </row>
    <row r="23887" spans="2:5" x14ac:dyDescent="0.35">
      <c r="B23887" s="42"/>
      <c r="C23887" s="2"/>
      <c r="E23887" s="2"/>
    </row>
    <row r="23888" spans="2:5" x14ac:dyDescent="0.35">
      <c r="B23888" s="42"/>
      <c r="C23888" s="2"/>
      <c r="E23888" s="2"/>
    </row>
    <row r="23889" spans="2:5" x14ac:dyDescent="0.35">
      <c r="B23889" s="42"/>
      <c r="C23889" s="2"/>
      <c r="E23889" s="2"/>
    </row>
    <row r="23890" spans="2:5" x14ac:dyDescent="0.35">
      <c r="B23890" s="42"/>
      <c r="C23890" s="2"/>
      <c r="E23890" s="2"/>
    </row>
    <row r="23891" spans="2:5" x14ac:dyDescent="0.35">
      <c r="B23891" s="42"/>
      <c r="C23891" s="2"/>
      <c r="E23891" s="2"/>
    </row>
    <row r="23892" spans="2:5" x14ac:dyDescent="0.35">
      <c r="B23892" s="42"/>
      <c r="C23892" s="2"/>
      <c r="E23892" s="2"/>
    </row>
    <row r="23893" spans="2:5" x14ac:dyDescent="0.35">
      <c r="B23893" s="42"/>
      <c r="C23893" s="2"/>
      <c r="E23893" s="2"/>
    </row>
    <row r="23894" spans="2:5" x14ac:dyDescent="0.35">
      <c r="B23894" s="42"/>
      <c r="C23894" s="2"/>
      <c r="E23894" s="2"/>
    </row>
    <row r="23895" spans="2:5" x14ac:dyDescent="0.35">
      <c r="B23895" s="42"/>
      <c r="C23895" s="2"/>
      <c r="E23895" s="2"/>
    </row>
    <row r="23896" spans="2:5" x14ac:dyDescent="0.35">
      <c r="B23896" s="42"/>
      <c r="C23896" s="2"/>
      <c r="E23896" s="2"/>
    </row>
    <row r="23897" spans="2:5" x14ac:dyDescent="0.35">
      <c r="B23897" s="42"/>
      <c r="C23897" s="2"/>
      <c r="E23897" s="2"/>
    </row>
    <row r="23898" spans="2:5" x14ac:dyDescent="0.35">
      <c r="B23898" s="42"/>
      <c r="C23898" s="2"/>
      <c r="E23898" s="2"/>
    </row>
    <row r="23899" spans="2:5" x14ac:dyDescent="0.35">
      <c r="B23899" s="42"/>
      <c r="C23899" s="2"/>
      <c r="E23899" s="2"/>
    </row>
    <row r="23900" spans="2:5" x14ac:dyDescent="0.35">
      <c r="B23900" s="42"/>
      <c r="C23900" s="2"/>
      <c r="E23900" s="2"/>
    </row>
    <row r="23901" spans="2:5" x14ac:dyDescent="0.35">
      <c r="B23901" s="42"/>
      <c r="C23901" s="2"/>
      <c r="E23901" s="2"/>
    </row>
    <row r="23902" spans="2:5" x14ac:dyDescent="0.35">
      <c r="B23902" s="42"/>
      <c r="C23902" s="2"/>
      <c r="E23902" s="2"/>
    </row>
    <row r="23903" spans="2:5" x14ac:dyDescent="0.35">
      <c r="B23903" s="42"/>
      <c r="C23903" s="2"/>
      <c r="E23903" s="2"/>
    </row>
    <row r="23904" spans="2:5" x14ac:dyDescent="0.35">
      <c r="B23904" s="42"/>
      <c r="C23904" s="2"/>
      <c r="E23904" s="2"/>
    </row>
    <row r="23905" spans="2:5" x14ac:dyDescent="0.35">
      <c r="B23905" s="42"/>
      <c r="C23905" s="2"/>
      <c r="E23905" s="2"/>
    </row>
    <row r="23906" spans="2:5" x14ac:dyDescent="0.35">
      <c r="B23906" s="42"/>
      <c r="C23906" s="2"/>
      <c r="E23906" s="2"/>
    </row>
    <row r="23907" spans="2:5" x14ac:dyDescent="0.35">
      <c r="B23907" s="42"/>
      <c r="C23907" s="2"/>
      <c r="E23907" s="2"/>
    </row>
    <row r="23908" spans="2:5" x14ac:dyDescent="0.35">
      <c r="B23908" s="42"/>
      <c r="C23908" s="2"/>
      <c r="E23908" s="2"/>
    </row>
    <row r="23909" spans="2:5" x14ac:dyDescent="0.35">
      <c r="B23909" s="42"/>
      <c r="C23909" s="2"/>
      <c r="E23909" s="2"/>
    </row>
    <row r="23910" spans="2:5" x14ac:dyDescent="0.35">
      <c r="B23910" s="42"/>
      <c r="C23910" s="2"/>
      <c r="E23910" s="2"/>
    </row>
    <row r="23911" spans="2:5" x14ac:dyDescent="0.35">
      <c r="B23911" s="42"/>
      <c r="C23911" s="2"/>
      <c r="E23911" s="2"/>
    </row>
    <row r="23912" spans="2:5" x14ac:dyDescent="0.35">
      <c r="B23912" s="42"/>
      <c r="C23912" s="2"/>
      <c r="E23912" s="2"/>
    </row>
    <row r="23913" spans="2:5" x14ac:dyDescent="0.35">
      <c r="B23913" s="42"/>
      <c r="C23913" s="2"/>
      <c r="E23913" s="2"/>
    </row>
    <row r="23914" spans="2:5" x14ac:dyDescent="0.35">
      <c r="B23914" s="42"/>
      <c r="C23914" s="2"/>
      <c r="E23914" s="2"/>
    </row>
    <row r="23915" spans="2:5" x14ac:dyDescent="0.35">
      <c r="B23915" s="42"/>
      <c r="C23915" s="2"/>
      <c r="E23915" s="2"/>
    </row>
    <row r="23916" spans="2:5" x14ac:dyDescent="0.35">
      <c r="B23916" s="42"/>
      <c r="C23916" s="2"/>
      <c r="E23916" s="2"/>
    </row>
    <row r="23917" spans="2:5" x14ac:dyDescent="0.35">
      <c r="B23917" s="42"/>
      <c r="C23917" s="2"/>
      <c r="E23917" s="2"/>
    </row>
    <row r="23918" spans="2:5" x14ac:dyDescent="0.35">
      <c r="B23918" s="42"/>
      <c r="C23918" s="2"/>
      <c r="E23918" s="2"/>
    </row>
    <row r="23919" spans="2:5" x14ac:dyDescent="0.35">
      <c r="B23919" s="42"/>
      <c r="C23919" s="2"/>
      <c r="E23919" s="2"/>
    </row>
    <row r="23920" spans="2:5" x14ac:dyDescent="0.35">
      <c r="B23920" s="42"/>
      <c r="C23920" s="2"/>
      <c r="E23920" s="2"/>
    </row>
    <row r="23921" spans="2:5" x14ac:dyDescent="0.35">
      <c r="B23921" s="42"/>
      <c r="C23921" s="2"/>
      <c r="E23921" s="2"/>
    </row>
    <row r="23922" spans="2:5" x14ac:dyDescent="0.35">
      <c r="B23922" s="42"/>
      <c r="C23922" s="2"/>
      <c r="E23922" s="2"/>
    </row>
    <row r="23923" spans="2:5" x14ac:dyDescent="0.35">
      <c r="B23923" s="42"/>
      <c r="C23923" s="2"/>
      <c r="E23923" s="2"/>
    </row>
    <row r="23924" spans="2:5" x14ac:dyDescent="0.35">
      <c r="B23924" s="42"/>
      <c r="C23924" s="2"/>
      <c r="E23924" s="2"/>
    </row>
    <row r="23925" spans="2:5" x14ac:dyDescent="0.35">
      <c r="B23925" s="42"/>
      <c r="C23925" s="2"/>
      <c r="E23925" s="2"/>
    </row>
    <row r="23926" spans="2:5" x14ac:dyDescent="0.35">
      <c r="B23926" s="42"/>
      <c r="C23926" s="2"/>
      <c r="E23926" s="2"/>
    </row>
    <row r="23927" spans="2:5" x14ac:dyDescent="0.35">
      <c r="B23927" s="42"/>
      <c r="C23927" s="2"/>
      <c r="E23927" s="2"/>
    </row>
    <row r="23928" spans="2:5" x14ac:dyDescent="0.35">
      <c r="B23928" s="42"/>
      <c r="C23928" s="2"/>
      <c r="E23928" s="2"/>
    </row>
    <row r="23929" spans="2:5" x14ac:dyDescent="0.35">
      <c r="B23929" s="42"/>
      <c r="C23929" s="2"/>
      <c r="E23929" s="2"/>
    </row>
    <row r="23930" spans="2:5" x14ac:dyDescent="0.35">
      <c r="B23930" s="42"/>
      <c r="C23930" s="2"/>
      <c r="E23930" s="2"/>
    </row>
    <row r="23931" spans="2:5" x14ac:dyDescent="0.35">
      <c r="B23931" s="42"/>
      <c r="C23931" s="2"/>
      <c r="E23931" s="2"/>
    </row>
    <row r="23932" spans="2:5" x14ac:dyDescent="0.35">
      <c r="B23932" s="42"/>
      <c r="C23932" s="2"/>
      <c r="E23932" s="2"/>
    </row>
    <row r="23933" spans="2:5" x14ac:dyDescent="0.35">
      <c r="B23933" s="42"/>
      <c r="C23933" s="2"/>
      <c r="E23933" s="2"/>
    </row>
    <row r="23934" spans="2:5" x14ac:dyDescent="0.35">
      <c r="B23934" s="42"/>
      <c r="C23934" s="2"/>
      <c r="E23934" s="2"/>
    </row>
    <row r="23935" spans="2:5" x14ac:dyDescent="0.35">
      <c r="B23935" s="42"/>
      <c r="C23935" s="2"/>
      <c r="E23935" s="2"/>
    </row>
    <row r="23936" spans="2:5" x14ac:dyDescent="0.35">
      <c r="B23936" s="42"/>
      <c r="C23936" s="2"/>
      <c r="E23936" s="2"/>
    </row>
    <row r="23937" spans="2:5" x14ac:dyDescent="0.35">
      <c r="B23937" s="42"/>
      <c r="C23937" s="2"/>
      <c r="E23937" s="2"/>
    </row>
    <row r="23938" spans="2:5" x14ac:dyDescent="0.35">
      <c r="B23938" s="42"/>
      <c r="C23938" s="2"/>
      <c r="E23938" s="2"/>
    </row>
    <row r="23939" spans="2:5" x14ac:dyDescent="0.35">
      <c r="B23939" s="42"/>
      <c r="C23939" s="2"/>
      <c r="E23939" s="2"/>
    </row>
    <row r="23940" spans="2:5" x14ac:dyDescent="0.35">
      <c r="B23940" s="42"/>
      <c r="C23940" s="2"/>
      <c r="E23940" s="2"/>
    </row>
    <row r="23941" spans="2:5" x14ac:dyDescent="0.35">
      <c r="B23941" s="42"/>
      <c r="C23941" s="2"/>
      <c r="E23941" s="2"/>
    </row>
    <row r="23942" spans="2:5" x14ac:dyDescent="0.35">
      <c r="B23942" s="42"/>
      <c r="C23942" s="2"/>
      <c r="E23942" s="2"/>
    </row>
    <row r="23943" spans="2:5" x14ac:dyDescent="0.35">
      <c r="B23943" s="42"/>
      <c r="C23943" s="2"/>
      <c r="E23943" s="2"/>
    </row>
    <row r="23944" spans="2:5" x14ac:dyDescent="0.35">
      <c r="B23944" s="42"/>
      <c r="C23944" s="2"/>
      <c r="E23944" s="2"/>
    </row>
    <row r="23945" spans="2:5" x14ac:dyDescent="0.35">
      <c r="B23945" s="42"/>
      <c r="C23945" s="2"/>
      <c r="E23945" s="2"/>
    </row>
    <row r="23946" spans="2:5" x14ac:dyDescent="0.35">
      <c r="B23946" s="42"/>
      <c r="C23946" s="2"/>
      <c r="E23946" s="2"/>
    </row>
    <row r="23947" spans="2:5" x14ac:dyDescent="0.35">
      <c r="B23947" s="42"/>
      <c r="C23947" s="2"/>
      <c r="E23947" s="2"/>
    </row>
    <row r="23948" spans="2:5" x14ac:dyDescent="0.35">
      <c r="B23948" s="42"/>
      <c r="C23948" s="2"/>
      <c r="E23948" s="2"/>
    </row>
    <row r="23949" spans="2:5" x14ac:dyDescent="0.35">
      <c r="B23949" s="42"/>
      <c r="C23949" s="2"/>
      <c r="E23949" s="2"/>
    </row>
    <row r="23950" spans="2:5" x14ac:dyDescent="0.35">
      <c r="B23950" s="42"/>
      <c r="C23950" s="2"/>
      <c r="E23950" s="2"/>
    </row>
    <row r="23951" spans="2:5" x14ac:dyDescent="0.35">
      <c r="B23951" s="42"/>
      <c r="C23951" s="2"/>
      <c r="E23951" s="2"/>
    </row>
    <row r="23952" spans="2:5" x14ac:dyDescent="0.35">
      <c r="B23952" s="42"/>
      <c r="C23952" s="2"/>
      <c r="E23952" s="2"/>
    </row>
    <row r="23953" spans="2:5" x14ac:dyDescent="0.35">
      <c r="B23953" s="42"/>
      <c r="C23953" s="2"/>
      <c r="E23953" s="2"/>
    </row>
    <row r="23954" spans="2:5" x14ac:dyDescent="0.35">
      <c r="B23954" s="42"/>
      <c r="C23954" s="2"/>
      <c r="E23954" s="2"/>
    </row>
    <row r="23955" spans="2:5" x14ac:dyDescent="0.35">
      <c r="B23955" s="42"/>
      <c r="C23955" s="2"/>
      <c r="E23955" s="2"/>
    </row>
    <row r="23956" spans="2:5" x14ac:dyDescent="0.35">
      <c r="B23956" s="42"/>
      <c r="C23956" s="2"/>
      <c r="E23956" s="2"/>
    </row>
    <row r="23957" spans="2:5" x14ac:dyDescent="0.35">
      <c r="B23957" s="42"/>
      <c r="C23957" s="2"/>
      <c r="E23957" s="2"/>
    </row>
    <row r="23958" spans="2:5" x14ac:dyDescent="0.35">
      <c r="B23958" s="42"/>
      <c r="C23958" s="2"/>
      <c r="E23958" s="2"/>
    </row>
    <row r="23959" spans="2:5" x14ac:dyDescent="0.35">
      <c r="B23959" s="42"/>
      <c r="C23959" s="2"/>
      <c r="E23959" s="2"/>
    </row>
    <row r="23960" spans="2:5" x14ac:dyDescent="0.35">
      <c r="B23960" s="42"/>
      <c r="C23960" s="2"/>
      <c r="E23960" s="2"/>
    </row>
    <row r="23961" spans="2:5" x14ac:dyDescent="0.35">
      <c r="B23961" s="42"/>
      <c r="C23961" s="2"/>
      <c r="E23961" s="2"/>
    </row>
    <row r="23962" spans="2:5" x14ac:dyDescent="0.35">
      <c r="B23962" s="42"/>
      <c r="C23962" s="2"/>
      <c r="E23962" s="2"/>
    </row>
    <row r="23963" spans="2:5" x14ac:dyDescent="0.35">
      <c r="B23963" s="42"/>
      <c r="C23963" s="2"/>
      <c r="E23963" s="2"/>
    </row>
    <row r="23964" spans="2:5" x14ac:dyDescent="0.35">
      <c r="B23964" s="42"/>
      <c r="C23964" s="2"/>
      <c r="E23964" s="2"/>
    </row>
    <row r="23965" spans="2:5" x14ac:dyDescent="0.35">
      <c r="B23965" s="42"/>
      <c r="C23965" s="2"/>
      <c r="E23965" s="2"/>
    </row>
    <row r="23966" spans="2:5" x14ac:dyDescent="0.35">
      <c r="B23966" s="42"/>
      <c r="C23966" s="2"/>
      <c r="E23966" s="2"/>
    </row>
    <row r="23967" spans="2:5" x14ac:dyDescent="0.35">
      <c r="B23967" s="42"/>
      <c r="C23967" s="2"/>
      <c r="E23967" s="2"/>
    </row>
    <row r="23968" spans="2:5" x14ac:dyDescent="0.35">
      <c r="B23968" s="42"/>
      <c r="C23968" s="2"/>
      <c r="E23968" s="2"/>
    </row>
    <row r="23969" spans="2:5" x14ac:dyDescent="0.35">
      <c r="B23969" s="42"/>
      <c r="C23969" s="2"/>
      <c r="E23969" s="2"/>
    </row>
    <row r="23970" spans="2:5" x14ac:dyDescent="0.35">
      <c r="B23970" s="42"/>
      <c r="C23970" s="2"/>
      <c r="E23970" s="2"/>
    </row>
    <row r="23971" spans="2:5" x14ac:dyDescent="0.35">
      <c r="B23971" s="42"/>
      <c r="C23971" s="2"/>
      <c r="E23971" s="2"/>
    </row>
    <row r="23972" spans="2:5" x14ac:dyDescent="0.35">
      <c r="B23972" s="42"/>
      <c r="C23972" s="2"/>
      <c r="E23972" s="2"/>
    </row>
    <row r="23973" spans="2:5" x14ac:dyDescent="0.35">
      <c r="B23973" s="42"/>
      <c r="C23973" s="2"/>
      <c r="E23973" s="2"/>
    </row>
    <row r="23974" spans="2:5" x14ac:dyDescent="0.35">
      <c r="B23974" s="42"/>
      <c r="C23974" s="2"/>
      <c r="E23974" s="2"/>
    </row>
    <row r="23975" spans="2:5" x14ac:dyDescent="0.35">
      <c r="B23975" s="42"/>
      <c r="C23975" s="2"/>
      <c r="E23975" s="2"/>
    </row>
    <row r="23976" spans="2:5" x14ac:dyDescent="0.35">
      <c r="B23976" s="42"/>
      <c r="C23976" s="2"/>
      <c r="E23976" s="2"/>
    </row>
    <row r="23977" spans="2:5" x14ac:dyDescent="0.35">
      <c r="B23977" s="42"/>
      <c r="C23977" s="2"/>
      <c r="E23977" s="2"/>
    </row>
    <row r="23978" spans="2:5" x14ac:dyDescent="0.35">
      <c r="B23978" s="42"/>
      <c r="C23978" s="2"/>
      <c r="E23978" s="2"/>
    </row>
    <row r="23979" spans="2:5" x14ac:dyDescent="0.35">
      <c r="B23979" s="42"/>
      <c r="C23979" s="2"/>
      <c r="E23979" s="2"/>
    </row>
    <row r="23980" spans="2:5" x14ac:dyDescent="0.35">
      <c r="B23980" s="42"/>
      <c r="C23980" s="2"/>
      <c r="E23980" s="2"/>
    </row>
    <row r="23981" spans="2:5" x14ac:dyDescent="0.35">
      <c r="B23981" s="42"/>
      <c r="C23981" s="2"/>
      <c r="E23981" s="2"/>
    </row>
    <row r="23982" spans="2:5" x14ac:dyDescent="0.35">
      <c r="B23982" s="42"/>
      <c r="C23982" s="2"/>
      <c r="E23982" s="2"/>
    </row>
    <row r="23983" spans="2:5" x14ac:dyDescent="0.35">
      <c r="B23983" s="42"/>
      <c r="C23983" s="2"/>
      <c r="E23983" s="2"/>
    </row>
    <row r="23984" spans="2:5" x14ac:dyDescent="0.35">
      <c r="B23984" s="42"/>
      <c r="C23984" s="2"/>
      <c r="E23984" s="2"/>
    </row>
    <row r="23985" spans="2:5" x14ac:dyDescent="0.35">
      <c r="B23985" s="42"/>
      <c r="C23985" s="2"/>
      <c r="E23985" s="2"/>
    </row>
    <row r="23986" spans="2:5" x14ac:dyDescent="0.35">
      <c r="B23986" s="42"/>
      <c r="C23986" s="2"/>
      <c r="E23986" s="2"/>
    </row>
    <row r="23987" spans="2:5" x14ac:dyDescent="0.35">
      <c r="B23987" s="42"/>
      <c r="C23987" s="2"/>
      <c r="E23987" s="2"/>
    </row>
    <row r="23988" spans="2:5" x14ac:dyDescent="0.35">
      <c r="B23988" s="42"/>
      <c r="C23988" s="2"/>
      <c r="E23988" s="2"/>
    </row>
    <row r="23989" spans="2:5" x14ac:dyDescent="0.35">
      <c r="B23989" s="42"/>
      <c r="C23989" s="2"/>
      <c r="E23989" s="2"/>
    </row>
    <row r="23990" spans="2:5" x14ac:dyDescent="0.35">
      <c r="B23990" s="42"/>
      <c r="C23990" s="2"/>
      <c r="E23990" s="2"/>
    </row>
    <row r="23991" spans="2:5" x14ac:dyDescent="0.35">
      <c r="B23991" s="42"/>
      <c r="C23991" s="2"/>
      <c r="E23991" s="2"/>
    </row>
    <row r="23992" spans="2:5" x14ac:dyDescent="0.35">
      <c r="B23992" s="42"/>
      <c r="C23992" s="2"/>
      <c r="E23992" s="2"/>
    </row>
    <row r="23993" spans="2:5" x14ac:dyDescent="0.35">
      <c r="B23993" s="42"/>
      <c r="C23993" s="2"/>
      <c r="E23993" s="2"/>
    </row>
    <row r="23994" spans="2:5" x14ac:dyDescent="0.35">
      <c r="B23994" s="42"/>
      <c r="C23994" s="2"/>
      <c r="E23994" s="2"/>
    </row>
    <row r="23995" spans="2:5" x14ac:dyDescent="0.35">
      <c r="B23995" s="42"/>
      <c r="C23995" s="2"/>
      <c r="E23995" s="2"/>
    </row>
    <row r="23996" spans="2:5" x14ac:dyDescent="0.35">
      <c r="B23996" s="42"/>
      <c r="C23996" s="2"/>
      <c r="E23996" s="2"/>
    </row>
    <row r="23997" spans="2:5" x14ac:dyDescent="0.35">
      <c r="B23997" s="42"/>
      <c r="C23997" s="2"/>
      <c r="E23997" s="2"/>
    </row>
    <row r="23998" spans="2:5" x14ac:dyDescent="0.35">
      <c r="B23998" s="42"/>
      <c r="C23998" s="2"/>
      <c r="E23998" s="2"/>
    </row>
    <row r="23999" spans="2:5" x14ac:dyDescent="0.35">
      <c r="B23999" s="42"/>
      <c r="C23999" s="2"/>
      <c r="E23999" s="2"/>
    </row>
    <row r="24000" spans="2:5" x14ac:dyDescent="0.35">
      <c r="B24000" s="42"/>
      <c r="C24000" s="2"/>
      <c r="E24000" s="2"/>
    </row>
    <row r="24001" spans="2:5" x14ac:dyDescent="0.35">
      <c r="B24001" s="42"/>
      <c r="C24001" s="2"/>
      <c r="E24001" s="2"/>
    </row>
    <row r="24002" spans="2:5" x14ac:dyDescent="0.35">
      <c r="B24002" s="42"/>
      <c r="C24002" s="2"/>
      <c r="E24002" s="2"/>
    </row>
    <row r="24003" spans="2:5" x14ac:dyDescent="0.35">
      <c r="B24003" s="42"/>
      <c r="C24003" s="2"/>
      <c r="E24003" s="2"/>
    </row>
    <row r="24004" spans="2:5" x14ac:dyDescent="0.35">
      <c r="B24004" s="42"/>
      <c r="C24004" s="2"/>
      <c r="E24004" s="2"/>
    </row>
    <row r="24005" spans="2:5" x14ac:dyDescent="0.35">
      <c r="B24005" s="42"/>
      <c r="C24005" s="2"/>
      <c r="E24005" s="2"/>
    </row>
    <row r="24006" spans="2:5" x14ac:dyDescent="0.35">
      <c r="B24006" s="42"/>
      <c r="C24006" s="2"/>
      <c r="E24006" s="2"/>
    </row>
    <row r="24007" spans="2:5" x14ac:dyDescent="0.35">
      <c r="B24007" s="42"/>
      <c r="C24007" s="2"/>
      <c r="E24007" s="2"/>
    </row>
    <row r="24008" spans="2:5" x14ac:dyDescent="0.35">
      <c r="B24008" s="42"/>
      <c r="C24008" s="2"/>
      <c r="E24008" s="2"/>
    </row>
    <row r="24009" spans="2:5" x14ac:dyDescent="0.35">
      <c r="B24009" s="42"/>
      <c r="C24009" s="2"/>
      <c r="E24009" s="2"/>
    </row>
    <row r="24010" spans="2:5" x14ac:dyDescent="0.35">
      <c r="B24010" s="42"/>
      <c r="C24010" s="2"/>
      <c r="E24010" s="2"/>
    </row>
    <row r="24011" spans="2:5" x14ac:dyDescent="0.35">
      <c r="B24011" s="42"/>
      <c r="C24011" s="2"/>
      <c r="E24011" s="2"/>
    </row>
    <row r="24012" spans="2:5" x14ac:dyDescent="0.35">
      <c r="B24012" s="42"/>
      <c r="C24012" s="2"/>
      <c r="E24012" s="2"/>
    </row>
    <row r="24013" spans="2:5" x14ac:dyDescent="0.35">
      <c r="B24013" s="42"/>
      <c r="C24013" s="2"/>
      <c r="E24013" s="2"/>
    </row>
    <row r="24014" spans="2:5" x14ac:dyDescent="0.35">
      <c r="B24014" s="42"/>
      <c r="C24014" s="2"/>
      <c r="E24014" s="2"/>
    </row>
    <row r="24015" spans="2:5" x14ac:dyDescent="0.35">
      <c r="B24015" s="42"/>
      <c r="C24015" s="2"/>
      <c r="E24015" s="2"/>
    </row>
    <row r="24016" spans="2:5" x14ac:dyDescent="0.35">
      <c r="B24016" s="42"/>
      <c r="C24016" s="2"/>
      <c r="E24016" s="2"/>
    </row>
    <row r="24017" spans="2:5" x14ac:dyDescent="0.35">
      <c r="B24017" s="42"/>
      <c r="C24017" s="2"/>
      <c r="E24017" s="2"/>
    </row>
    <row r="24018" spans="2:5" x14ac:dyDescent="0.35">
      <c r="B24018" s="42"/>
      <c r="C24018" s="2"/>
      <c r="E24018" s="2"/>
    </row>
    <row r="24019" spans="2:5" x14ac:dyDescent="0.35">
      <c r="B24019" s="42"/>
      <c r="C24019" s="2"/>
      <c r="E24019" s="2"/>
    </row>
    <row r="24020" spans="2:5" x14ac:dyDescent="0.35">
      <c r="B24020" s="42"/>
      <c r="C24020" s="2"/>
      <c r="E24020" s="2"/>
    </row>
    <row r="24021" spans="2:5" x14ac:dyDescent="0.35">
      <c r="B24021" s="42"/>
      <c r="C24021" s="2"/>
      <c r="E24021" s="2"/>
    </row>
    <row r="24022" spans="2:5" x14ac:dyDescent="0.35">
      <c r="B24022" s="42"/>
      <c r="C24022" s="2"/>
      <c r="E24022" s="2"/>
    </row>
    <row r="24023" spans="2:5" x14ac:dyDescent="0.35">
      <c r="B24023" s="42"/>
      <c r="C24023" s="2"/>
      <c r="E24023" s="2"/>
    </row>
    <row r="24024" spans="2:5" x14ac:dyDescent="0.35">
      <c r="B24024" s="42"/>
      <c r="C24024" s="2"/>
      <c r="E24024" s="2"/>
    </row>
    <row r="24025" spans="2:5" x14ac:dyDescent="0.35">
      <c r="B24025" s="42"/>
      <c r="C24025" s="2"/>
      <c r="E24025" s="2"/>
    </row>
    <row r="24026" spans="2:5" x14ac:dyDescent="0.35">
      <c r="B24026" s="42"/>
      <c r="C24026" s="2"/>
      <c r="E24026" s="2"/>
    </row>
    <row r="24027" spans="2:5" x14ac:dyDescent="0.35">
      <c r="B24027" s="42"/>
      <c r="C24027" s="2"/>
      <c r="E24027" s="2"/>
    </row>
    <row r="24028" spans="2:5" x14ac:dyDescent="0.35">
      <c r="B24028" s="42"/>
      <c r="C24028" s="2"/>
      <c r="E24028" s="2"/>
    </row>
    <row r="24029" spans="2:5" x14ac:dyDescent="0.35">
      <c r="B24029" s="42"/>
      <c r="C24029" s="2"/>
      <c r="E24029" s="2"/>
    </row>
    <row r="24030" spans="2:5" x14ac:dyDescent="0.35">
      <c r="B24030" s="42"/>
      <c r="C24030" s="2"/>
      <c r="E24030" s="2"/>
    </row>
    <row r="24031" spans="2:5" x14ac:dyDescent="0.35">
      <c r="B24031" s="42"/>
      <c r="C24031" s="2"/>
      <c r="E24031" s="2"/>
    </row>
    <row r="24032" spans="2:5" x14ac:dyDescent="0.35">
      <c r="B24032" s="42"/>
      <c r="C24032" s="2"/>
      <c r="E24032" s="2"/>
    </row>
    <row r="24033" spans="2:5" x14ac:dyDescent="0.35">
      <c r="B24033" s="42"/>
      <c r="C24033" s="2"/>
      <c r="E24033" s="2"/>
    </row>
    <row r="24034" spans="2:5" x14ac:dyDescent="0.35">
      <c r="B24034" s="42"/>
      <c r="C24034" s="2"/>
      <c r="E24034" s="2"/>
    </row>
    <row r="24035" spans="2:5" x14ac:dyDescent="0.35">
      <c r="B24035" s="42"/>
      <c r="C24035" s="2"/>
      <c r="E24035" s="2"/>
    </row>
    <row r="24036" spans="2:5" x14ac:dyDescent="0.35">
      <c r="B24036" s="42"/>
      <c r="C24036" s="2"/>
      <c r="E24036" s="2"/>
    </row>
    <row r="24037" spans="2:5" x14ac:dyDescent="0.35">
      <c r="B24037" s="42"/>
      <c r="C24037" s="2"/>
      <c r="E24037" s="2"/>
    </row>
    <row r="24038" spans="2:5" x14ac:dyDescent="0.35">
      <c r="B24038" s="42"/>
      <c r="C24038" s="2"/>
      <c r="E24038" s="2"/>
    </row>
    <row r="24039" spans="2:5" x14ac:dyDescent="0.35">
      <c r="B24039" s="42"/>
      <c r="C24039" s="2"/>
      <c r="E24039" s="2"/>
    </row>
    <row r="24040" spans="2:5" x14ac:dyDescent="0.35">
      <c r="B24040" s="42"/>
      <c r="C24040" s="2"/>
      <c r="E24040" s="2"/>
    </row>
    <row r="24041" spans="2:5" x14ac:dyDescent="0.35">
      <c r="B24041" s="42"/>
      <c r="C24041" s="2"/>
      <c r="E24041" s="2"/>
    </row>
    <row r="24042" spans="2:5" x14ac:dyDescent="0.35">
      <c r="B24042" s="42"/>
      <c r="C24042" s="2"/>
      <c r="E24042" s="2"/>
    </row>
    <row r="24043" spans="2:5" x14ac:dyDescent="0.35">
      <c r="B24043" s="42"/>
      <c r="C24043" s="2"/>
      <c r="E24043" s="2"/>
    </row>
    <row r="24044" spans="2:5" x14ac:dyDescent="0.35">
      <c r="B24044" s="42"/>
      <c r="C24044" s="2"/>
      <c r="E24044" s="2"/>
    </row>
    <row r="24045" spans="2:5" x14ac:dyDescent="0.35">
      <c r="B24045" s="42"/>
      <c r="C24045" s="2"/>
      <c r="E24045" s="2"/>
    </row>
    <row r="24046" spans="2:5" x14ac:dyDescent="0.35">
      <c r="B24046" s="42"/>
      <c r="C24046" s="2"/>
      <c r="E24046" s="2"/>
    </row>
    <row r="24047" spans="2:5" x14ac:dyDescent="0.35">
      <c r="B24047" s="42"/>
      <c r="C24047" s="2"/>
      <c r="E24047" s="2"/>
    </row>
    <row r="24048" spans="2:5" x14ac:dyDescent="0.35">
      <c r="B24048" s="42"/>
      <c r="C24048" s="2"/>
      <c r="E24048" s="2"/>
    </row>
    <row r="24049" spans="2:5" x14ac:dyDescent="0.35">
      <c r="B24049" s="42"/>
      <c r="C24049" s="2"/>
      <c r="E24049" s="2"/>
    </row>
    <row r="24050" spans="2:5" x14ac:dyDescent="0.35">
      <c r="B24050" s="42"/>
      <c r="C24050" s="2"/>
      <c r="E24050" s="2"/>
    </row>
    <row r="24051" spans="2:5" x14ac:dyDescent="0.35">
      <c r="B24051" s="42"/>
      <c r="C24051" s="2"/>
      <c r="E24051" s="2"/>
    </row>
    <row r="24052" spans="2:5" x14ac:dyDescent="0.35">
      <c r="B24052" s="42"/>
      <c r="C24052" s="2"/>
      <c r="E24052" s="2"/>
    </row>
    <row r="24053" spans="2:5" x14ac:dyDescent="0.35">
      <c r="B24053" s="42"/>
      <c r="C24053" s="2"/>
      <c r="E24053" s="2"/>
    </row>
    <row r="24054" spans="2:5" x14ac:dyDescent="0.35">
      <c r="B24054" s="42"/>
      <c r="C24054" s="2"/>
      <c r="E24054" s="2"/>
    </row>
    <row r="24055" spans="2:5" x14ac:dyDescent="0.35">
      <c r="B24055" s="42"/>
      <c r="C24055" s="2"/>
      <c r="E24055" s="2"/>
    </row>
    <row r="24056" spans="2:5" x14ac:dyDescent="0.35">
      <c r="B24056" s="42"/>
      <c r="C24056" s="2"/>
      <c r="E24056" s="2"/>
    </row>
    <row r="24057" spans="2:5" x14ac:dyDescent="0.35">
      <c r="B24057" s="42"/>
      <c r="C24057" s="2"/>
      <c r="E24057" s="2"/>
    </row>
    <row r="24058" spans="2:5" x14ac:dyDescent="0.35">
      <c r="B24058" s="42"/>
      <c r="C24058" s="2"/>
      <c r="E24058" s="2"/>
    </row>
    <row r="24059" spans="2:5" x14ac:dyDescent="0.35">
      <c r="B24059" s="42"/>
      <c r="C24059" s="2"/>
      <c r="E24059" s="2"/>
    </row>
    <row r="24060" spans="2:5" x14ac:dyDescent="0.35">
      <c r="B24060" s="42"/>
      <c r="C24060" s="2"/>
      <c r="E24060" s="2"/>
    </row>
    <row r="24061" spans="2:5" x14ac:dyDescent="0.35">
      <c r="B24061" s="42"/>
      <c r="C24061" s="2"/>
      <c r="E24061" s="2"/>
    </row>
    <row r="24062" spans="2:5" x14ac:dyDescent="0.35">
      <c r="B24062" s="42"/>
      <c r="C24062" s="2"/>
      <c r="E24062" s="2"/>
    </row>
    <row r="24063" spans="2:5" x14ac:dyDescent="0.35">
      <c r="B24063" s="42"/>
      <c r="C24063" s="2"/>
      <c r="E24063" s="2"/>
    </row>
    <row r="24064" spans="2:5" x14ac:dyDescent="0.35">
      <c r="B24064" s="42"/>
      <c r="C24064" s="2"/>
      <c r="E24064" s="2"/>
    </row>
    <row r="24065" spans="2:5" x14ac:dyDescent="0.35">
      <c r="B24065" s="42"/>
      <c r="C24065" s="2"/>
      <c r="E24065" s="2"/>
    </row>
    <row r="24066" spans="2:5" x14ac:dyDescent="0.35">
      <c r="B24066" s="42"/>
      <c r="C24066" s="2"/>
      <c r="E24066" s="2"/>
    </row>
    <row r="24067" spans="2:5" x14ac:dyDescent="0.35">
      <c r="B24067" s="42"/>
      <c r="C24067" s="2"/>
      <c r="E24067" s="2"/>
    </row>
    <row r="24068" spans="2:5" x14ac:dyDescent="0.35">
      <c r="B24068" s="42"/>
      <c r="C24068" s="2"/>
      <c r="E24068" s="2"/>
    </row>
    <row r="24069" spans="2:5" x14ac:dyDescent="0.35">
      <c r="B24069" s="42"/>
      <c r="C24069" s="2"/>
      <c r="E24069" s="2"/>
    </row>
    <row r="24070" spans="2:5" x14ac:dyDescent="0.35">
      <c r="B24070" s="42"/>
      <c r="C24070" s="2"/>
      <c r="E24070" s="2"/>
    </row>
    <row r="24071" spans="2:5" x14ac:dyDescent="0.35">
      <c r="B24071" s="42"/>
      <c r="C24071" s="2"/>
      <c r="E24071" s="2"/>
    </row>
    <row r="24072" spans="2:5" x14ac:dyDescent="0.35">
      <c r="B24072" s="42"/>
      <c r="C24072" s="2"/>
      <c r="E24072" s="2"/>
    </row>
    <row r="24073" spans="2:5" x14ac:dyDescent="0.35">
      <c r="B24073" s="42"/>
      <c r="C24073" s="2"/>
      <c r="E24073" s="2"/>
    </row>
    <row r="24074" spans="2:5" x14ac:dyDescent="0.35">
      <c r="B24074" s="42"/>
      <c r="C24074" s="2"/>
      <c r="E24074" s="2"/>
    </row>
    <row r="24075" spans="2:5" x14ac:dyDescent="0.35">
      <c r="B24075" s="42"/>
      <c r="C24075" s="2"/>
      <c r="E24075" s="2"/>
    </row>
    <row r="24076" spans="2:5" x14ac:dyDescent="0.35">
      <c r="B24076" s="42"/>
      <c r="C24076" s="2"/>
      <c r="E24076" s="2"/>
    </row>
    <row r="24077" spans="2:5" x14ac:dyDescent="0.35">
      <c r="B24077" s="42"/>
      <c r="C24077" s="2"/>
      <c r="E24077" s="2"/>
    </row>
    <row r="24078" spans="2:5" x14ac:dyDescent="0.35">
      <c r="B24078" s="42"/>
      <c r="C24078" s="2"/>
      <c r="E24078" s="2"/>
    </row>
    <row r="24079" spans="2:5" x14ac:dyDescent="0.35">
      <c r="B24079" s="42"/>
      <c r="C24079" s="2"/>
      <c r="E24079" s="2"/>
    </row>
    <row r="24080" spans="2:5" x14ac:dyDescent="0.35">
      <c r="B24080" s="42"/>
      <c r="C24080" s="2"/>
      <c r="E24080" s="2"/>
    </row>
    <row r="24081" spans="2:5" x14ac:dyDescent="0.35">
      <c r="B24081" s="42"/>
      <c r="C24081" s="2"/>
      <c r="E24081" s="2"/>
    </row>
    <row r="24082" spans="2:5" x14ac:dyDescent="0.35">
      <c r="B24082" s="42"/>
      <c r="C24082" s="2"/>
      <c r="E24082" s="2"/>
    </row>
    <row r="24083" spans="2:5" x14ac:dyDescent="0.35">
      <c r="B24083" s="42"/>
      <c r="C24083" s="2"/>
      <c r="E24083" s="2"/>
    </row>
    <row r="24084" spans="2:5" x14ac:dyDescent="0.35">
      <c r="B24084" s="42"/>
      <c r="C24084" s="2"/>
      <c r="E24084" s="2"/>
    </row>
    <row r="24085" spans="2:5" x14ac:dyDescent="0.35">
      <c r="B24085" s="42"/>
      <c r="C24085" s="2"/>
      <c r="E24085" s="2"/>
    </row>
    <row r="24086" spans="2:5" x14ac:dyDescent="0.35">
      <c r="B24086" s="42"/>
      <c r="C24086" s="2"/>
      <c r="E24086" s="2"/>
    </row>
    <row r="24087" spans="2:5" x14ac:dyDescent="0.35">
      <c r="B24087" s="42"/>
      <c r="C24087" s="2"/>
      <c r="E24087" s="2"/>
    </row>
    <row r="24088" spans="2:5" x14ac:dyDescent="0.35">
      <c r="B24088" s="42"/>
      <c r="C24088" s="2"/>
      <c r="E24088" s="2"/>
    </row>
    <row r="24089" spans="2:5" x14ac:dyDescent="0.35">
      <c r="B24089" s="42"/>
      <c r="C24089" s="2"/>
      <c r="E24089" s="2"/>
    </row>
    <row r="24090" spans="2:5" x14ac:dyDescent="0.35">
      <c r="B24090" s="42"/>
      <c r="C24090" s="2"/>
      <c r="E24090" s="2"/>
    </row>
    <row r="24091" spans="2:5" x14ac:dyDescent="0.35">
      <c r="B24091" s="42"/>
      <c r="C24091" s="2"/>
      <c r="E24091" s="2"/>
    </row>
    <row r="24092" spans="2:5" x14ac:dyDescent="0.35">
      <c r="B24092" s="42"/>
      <c r="C24092" s="2"/>
      <c r="E24092" s="2"/>
    </row>
    <row r="24093" spans="2:5" x14ac:dyDescent="0.35">
      <c r="B24093" s="42"/>
      <c r="C24093" s="2"/>
      <c r="E24093" s="2"/>
    </row>
    <row r="24094" spans="2:5" x14ac:dyDescent="0.35">
      <c r="B24094" s="42"/>
      <c r="C24094" s="2"/>
      <c r="E24094" s="2"/>
    </row>
    <row r="24095" spans="2:5" x14ac:dyDescent="0.35">
      <c r="B24095" s="42"/>
      <c r="C24095" s="2"/>
      <c r="E24095" s="2"/>
    </row>
    <row r="24096" spans="2:5" x14ac:dyDescent="0.35">
      <c r="B24096" s="42"/>
      <c r="C24096" s="2"/>
      <c r="E24096" s="2"/>
    </row>
    <row r="24097" spans="2:5" x14ac:dyDescent="0.35">
      <c r="B24097" s="42"/>
      <c r="C24097" s="2"/>
      <c r="E24097" s="2"/>
    </row>
    <row r="24098" spans="2:5" x14ac:dyDescent="0.35">
      <c r="B24098" s="42"/>
      <c r="C24098" s="2"/>
      <c r="E24098" s="2"/>
    </row>
    <row r="24099" spans="2:5" x14ac:dyDescent="0.35">
      <c r="B24099" s="42"/>
      <c r="C24099" s="2"/>
      <c r="E24099" s="2"/>
    </row>
    <row r="24100" spans="2:5" x14ac:dyDescent="0.35">
      <c r="B24100" s="42"/>
      <c r="C24100" s="2"/>
      <c r="E24100" s="2"/>
    </row>
    <row r="24101" spans="2:5" x14ac:dyDescent="0.35">
      <c r="B24101" s="42"/>
      <c r="C24101" s="2"/>
      <c r="E24101" s="2"/>
    </row>
    <row r="24102" spans="2:5" x14ac:dyDescent="0.35">
      <c r="B24102" s="42"/>
      <c r="C24102" s="2"/>
      <c r="E24102" s="2"/>
    </row>
    <row r="24103" spans="2:5" x14ac:dyDescent="0.35">
      <c r="B24103" s="42"/>
      <c r="C24103" s="2"/>
      <c r="E24103" s="2"/>
    </row>
    <row r="24104" spans="2:5" x14ac:dyDescent="0.35">
      <c r="B24104" s="42"/>
      <c r="C24104" s="2"/>
      <c r="E24104" s="2"/>
    </row>
    <row r="24105" spans="2:5" x14ac:dyDescent="0.35">
      <c r="B24105" s="42"/>
      <c r="C24105" s="2"/>
      <c r="E24105" s="2"/>
    </row>
    <row r="24106" spans="2:5" x14ac:dyDescent="0.35">
      <c r="B24106" s="42"/>
      <c r="C24106" s="2"/>
      <c r="E24106" s="2"/>
    </row>
    <row r="24107" spans="2:5" x14ac:dyDescent="0.35">
      <c r="B24107" s="42"/>
      <c r="C24107" s="2"/>
      <c r="E24107" s="2"/>
    </row>
    <row r="24108" spans="2:5" x14ac:dyDescent="0.35">
      <c r="B24108" s="42"/>
      <c r="C24108" s="2"/>
      <c r="E24108" s="2"/>
    </row>
    <row r="24109" spans="2:5" x14ac:dyDescent="0.35">
      <c r="B24109" s="42"/>
      <c r="C24109" s="2"/>
      <c r="E24109" s="2"/>
    </row>
    <row r="24110" spans="2:5" x14ac:dyDescent="0.35">
      <c r="B24110" s="42"/>
      <c r="C24110" s="2"/>
      <c r="E24110" s="2"/>
    </row>
    <row r="24111" spans="2:5" x14ac:dyDescent="0.35">
      <c r="B24111" s="42"/>
      <c r="C24111" s="2"/>
      <c r="E24111" s="2"/>
    </row>
    <row r="24112" spans="2:5" x14ac:dyDescent="0.35">
      <c r="B24112" s="42"/>
      <c r="C24112" s="2"/>
      <c r="E24112" s="2"/>
    </row>
    <row r="24113" spans="2:5" x14ac:dyDescent="0.35">
      <c r="B24113" s="42"/>
      <c r="C24113" s="2"/>
      <c r="E24113" s="2"/>
    </row>
    <row r="24114" spans="2:5" x14ac:dyDescent="0.35">
      <c r="B24114" s="42"/>
      <c r="C24114" s="2"/>
      <c r="E24114" s="2"/>
    </row>
    <row r="24115" spans="2:5" x14ac:dyDescent="0.35">
      <c r="B24115" s="42"/>
      <c r="C24115" s="2"/>
      <c r="E24115" s="2"/>
    </row>
    <row r="24116" spans="2:5" x14ac:dyDescent="0.35">
      <c r="B24116" s="42"/>
      <c r="C24116" s="2"/>
      <c r="E24116" s="2"/>
    </row>
    <row r="24117" spans="2:5" x14ac:dyDescent="0.35">
      <c r="B24117" s="42"/>
      <c r="C24117" s="2"/>
      <c r="E24117" s="2"/>
    </row>
    <row r="24118" spans="2:5" x14ac:dyDescent="0.35">
      <c r="B24118" s="42"/>
      <c r="C24118" s="2"/>
      <c r="E24118" s="2"/>
    </row>
    <row r="24119" spans="2:5" x14ac:dyDescent="0.35">
      <c r="B24119" s="42"/>
      <c r="C24119" s="2"/>
      <c r="E24119" s="2"/>
    </row>
    <row r="24120" spans="2:5" x14ac:dyDescent="0.35">
      <c r="B24120" s="42"/>
      <c r="C24120" s="2"/>
      <c r="E24120" s="2"/>
    </row>
    <row r="24121" spans="2:5" x14ac:dyDescent="0.35">
      <c r="B24121" s="42"/>
      <c r="C24121" s="2"/>
      <c r="E24121" s="2"/>
    </row>
    <row r="24122" spans="2:5" x14ac:dyDescent="0.35">
      <c r="B24122" s="42"/>
      <c r="C24122" s="2"/>
      <c r="E24122" s="2"/>
    </row>
    <row r="24123" spans="2:5" x14ac:dyDescent="0.35">
      <c r="B24123" s="42"/>
      <c r="C24123" s="2"/>
      <c r="E24123" s="2"/>
    </row>
    <row r="24124" spans="2:5" x14ac:dyDescent="0.35">
      <c r="B24124" s="42"/>
      <c r="C24124" s="2"/>
      <c r="E24124" s="2"/>
    </row>
    <row r="24125" spans="2:5" x14ac:dyDescent="0.35">
      <c r="B24125" s="42"/>
      <c r="C24125" s="2"/>
      <c r="E24125" s="2"/>
    </row>
    <row r="24126" spans="2:5" x14ac:dyDescent="0.35">
      <c r="B24126" s="42"/>
      <c r="C24126" s="2"/>
      <c r="E24126" s="2"/>
    </row>
    <row r="24127" spans="2:5" x14ac:dyDescent="0.35">
      <c r="B24127" s="42"/>
      <c r="C24127" s="2"/>
      <c r="E24127" s="2"/>
    </row>
    <row r="24128" spans="2:5" x14ac:dyDescent="0.35">
      <c r="B24128" s="42"/>
      <c r="C24128" s="2"/>
      <c r="E24128" s="2"/>
    </row>
    <row r="24129" spans="2:5" x14ac:dyDescent="0.35">
      <c r="B24129" s="42"/>
      <c r="C24129" s="2"/>
      <c r="E24129" s="2"/>
    </row>
    <row r="24130" spans="2:5" x14ac:dyDescent="0.35">
      <c r="B24130" s="42"/>
      <c r="C24130" s="2"/>
      <c r="E24130" s="2"/>
    </row>
    <row r="24131" spans="2:5" x14ac:dyDescent="0.35">
      <c r="B24131" s="42"/>
      <c r="C24131" s="2"/>
      <c r="E24131" s="2"/>
    </row>
    <row r="24132" spans="2:5" x14ac:dyDescent="0.35">
      <c r="B24132" s="42"/>
      <c r="C24132" s="2"/>
      <c r="E24132" s="2"/>
    </row>
    <row r="24133" spans="2:5" x14ac:dyDescent="0.35">
      <c r="B24133" s="42"/>
      <c r="C24133" s="2"/>
      <c r="E24133" s="2"/>
    </row>
    <row r="24134" spans="2:5" x14ac:dyDescent="0.35">
      <c r="B24134" s="42"/>
      <c r="C24134" s="2"/>
      <c r="E24134" s="2"/>
    </row>
    <row r="24135" spans="2:5" x14ac:dyDescent="0.35">
      <c r="B24135" s="42"/>
      <c r="C24135" s="2"/>
      <c r="E24135" s="2"/>
    </row>
    <row r="24136" spans="2:5" x14ac:dyDescent="0.35">
      <c r="B24136" s="42"/>
      <c r="C24136" s="2"/>
      <c r="E24136" s="2"/>
    </row>
    <row r="24137" spans="2:5" x14ac:dyDescent="0.35">
      <c r="B24137" s="42"/>
      <c r="C24137" s="2"/>
      <c r="E24137" s="2"/>
    </row>
    <row r="24138" spans="2:5" x14ac:dyDescent="0.35">
      <c r="B24138" s="42"/>
      <c r="C24138" s="2"/>
      <c r="E24138" s="2"/>
    </row>
    <row r="24139" spans="2:5" x14ac:dyDescent="0.35">
      <c r="B24139" s="42"/>
      <c r="C24139" s="2"/>
      <c r="E24139" s="2"/>
    </row>
    <row r="24140" spans="2:5" x14ac:dyDescent="0.35">
      <c r="B24140" s="42"/>
      <c r="C24140" s="2"/>
      <c r="E24140" s="2"/>
    </row>
    <row r="24141" spans="2:5" x14ac:dyDescent="0.35">
      <c r="B24141" s="42"/>
      <c r="C24141" s="2"/>
      <c r="E24141" s="2"/>
    </row>
    <row r="24142" spans="2:5" x14ac:dyDescent="0.35">
      <c r="B24142" s="42"/>
      <c r="C24142" s="2"/>
      <c r="E24142" s="2"/>
    </row>
    <row r="24143" spans="2:5" x14ac:dyDescent="0.35">
      <c r="B24143" s="42"/>
      <c r="C24143" s="2"/>
      <c r="E24143" s="2"/>
    </row>
    <row r="24144" spans="2:5" x14ac:dyDescent="0.35">
      <c r="B24144" s="42"/>
      <c r="C24144" s="2"/>
      <c r="E24144" s="2"/>
    </row>
    <row r="24145" spans="2:5" x14ac:dyDescent="0.35">
      <c r="B24145" s="42"/>
      <c r="C24145" s="2"/>
      <c r="E24145" s="2"/>
    </row>
    <row r="24146" spans="2:5" x14ac:dyDescent="0.35">
      <c r="B24146" s="42"/>
      <c r="C24146" s="2"/>
      <c r="E24146" s="2"/>
    </row>
    <row r="24147" spans="2:5" x14ac:dyDescent="0.35">
      <c r="B24147" s="42"/>
      <c r="C24147" s="2"/>
      <c r="E24147" s="2"/>
    </row>
    <row r="24148" spans="2:5" x14ac:dyDescent="0.35">
      <c r="B24148" s="42"/>
      <c r="C24148" s="2"/>
      <c r="E24148" s="2"/>
    </row>
    <row r="24149" spans="2:5" x14ac:dyDescent="0.35">
      <c r="B24149" s="42"/>
      <c r="C24149" s="2"/>
      <c r="E24149" s="2"/>
    </row>
    <row r="24150" spans="2:5" x14ac:dyDescent="0.35">
      <c r="B24150" s="42"/>
      <c r="C24150" s="2"/>
      <c r="E24150" s="2"/>
    </row>
    <row r="24151" spans="2:5" x14ac:dyDescent="0.35">
      <c r="B24151" s="42"/>
      <c r="C24151" s="2"/>
      <c r="E24151" s="2"/>
    </row>
    <row r="24152" spans="2:5" x14ac:dyDescent="0.35">
      <c r="B24152" s="42"/>
      <c r="C24152" s="2"/>
      <c r="E24152" s="2"/>
    </row>
    <row r="24153" spans="2:5" x14ac:dyDescent="0.35">
      <c r="B24153" s="42"/>
      <c r="C24153" s="2"/>
      <c r="E24153" s="2"/>
    </row>
    <row r="24154" spans="2:5" x14ac:dyDescent="0.35">
      <c r="B24154" s="42"/>
      <c r="C24154" s="2"/>
      <c r="E24154" s="2"/>
    </row>
    <row r="24155" spans="2:5" x14ac:dyDescent="0.35">
      <c r="B24155" s="42"/>
      <c r="C24155" s="2"/>
      <c r="E24155" s="2"/>
    </row>
    <row r="24156" spans="2:5" x14ac:dyDescent="0.35">
      <c r="B24156" s="42"/>
      <c r="C24156" s="2"/>
      <c r="E24156" s="2"/>
    </row>
    <row r="24157" spans="2:5" x14ac:dyDescent="0.35">
      <c r="B24157" s="42"/>
      <c r="C24157" s="2"/>
      <c r="E24157" s="2"/>
    </row>
    <row r="24158" spans="2:5" x14ac:dyDescent="0.35">
      <c r="B24158" s="42"/>
      <c r="C24158" s="2"/>
      <c r="E24158" s="2"/>
    </row>
    <row r="24159" spans="2:5" x14ac:dyDescent="0.35">
      <c r="B24159" s="42"/>
      <c r="C24159" s="2"/>
      <c r="E24159" s="2"/>
    </row>
    <row r="24160" spans="2:5" x14ac:dyDescent="0.35">
      <c r="B24160" s="42"/>
      <c r="C24160" s="2"/>
      <c r="E24160" s="2"/>
    </row>
    <row r="24161" spans="2:5" x14ac:dyDescent="0.35">
      <c r="B24161" s="42"/>
      <c r="C24161" s="2"/>
      <c r="E24161" s="2"/>
    </row>
    <row r="24162" spans="2:5" x14ac:dyDescent="0.35">
      <c r="B24162" s="42"/>
      <c r="C24162" s="2"/>
      <c r="E24162" s="2"/>
    </row>
    <row r="24163" spans="2:5" x14ac:dyDescent="0.35">
      <c r="B24163" s="42"/>
      <c r="C24163" s="2"/>
      <c r="E24163" s="2"/>
    </row>
    <row r="24164" spans="2:5" x14ac:dyDescent="0.35">
      <c r="B24164" s="42"/>
      <c r="C24164" s="2"/>
      <c r="E24164" s="2"/>
    </row>
    <row r="24165" spans="2:5" x14ac:dyDescent="0.35">
      <c r="B24165" s="42"/>
      <c r="C24165" s="2"/>
      <c r="E24165" s="2"/>
    </row>
    <row r="24166" spans="2:5" x14ac:dyDescent="0.35">
      <c r="B24166" s="42"/>
      <c r="C24166" s="2"/>
      <c r="E24166" s="2"/>
    </row>
    <row r="24167" spans="2:5" x14ac:dyDescent="0.35">
      <c r="B24167" s="42"/>
      <c r="C24167" s="2"/>
      <c r="E24167" s="2"/>
    </row>
    <row r="24168" spans="2:5" x14ac:dyDescent="0.35">
      <c r="B24168" s="42"/>
      <c r="C24168" s="2"/>
      <c r="E24168" s="2"/>
    </row>
    <row r="24169" spans="2:5" x14ac:dyDescent="0.35">
      <c r="B24169" s="42"/>
      <c r="C24169" s="2"/>
      <c r="E24169" s="2"/>
    </row>
    <row r="24170" spans="2:5" x14ac:dyDescent="0.35">
      <c r="B24170" s="42"/>
      <c r="C24170" s="2"/>
      <c r="E24170" s="2"/>
    </row>
    <row r="24171" spans="2:5" x14ac:dyDescent="0.35">
      <c r="B24171" s="42"/>
      <c r="C24171" s="2"/>
      <c r="E24171" s="2"/>
    </row>
    <row r="24172" spans="2:5" x14ac:dyDescent="0.35">
      <c r="B24172" s="42"/>
      <c r="C24172" s="2"/>
      <c r="E24172" s="2"/>
    </row>
    <row r="24173" spans="2:5" x14ac:dyDescent="0.35">
      <c r="B24173" s="42"/>
      <c r="C24173" s="2"/>
      <c r="E24173" s="2"/>
    </row>
    <row r="24174" spans="2:5" x14ac:dyDescent="0.35">
      <c r="B24174" s="42"/>
      <c r="C24174" s="2"/>
      <c r="E24174" s="2"/>
    </row>
    <row r="24175" spans="2:5" x14ac:dyDescent="0.35">
      <c r="B24175" s="42"/>
      <c r="C24175" s="2"/>
      <c r="E24175" s="2"/>
    </row>
    <row r="24176" spans="2:5" x14ac:dyDescent="0.35">
      <c r="B24176" s="42"/>
      <c r="C24176" s="2"/>
      <c r="E24176" s="2"/>
    </row>
    <row r="24177" spans="2:5" x14ac:dyDescent="0.35">
      <c r="B24177" s="42"/>
      <c r="C24177" s="2"/>
      <c r="E24177" s="2"/>
    </row>
    <row r="24178" spans="2:5" x14ac:dyDescent="0.35">
      <c r="B24178" s="42"/>
      <c r="C24178" s="2"/>
      <c r="E24178" s="2"/>
    </row>
    <row r="24179" spans="2:5" x14ac:dyDescent="0.35">
      <c r="B24179" s="42"/>
      <c r="C24179" s="2"/>
      <c r="E24179" s="2"/>
    </row>
    <row r="24180" spans="2:5" x14ac:dyDescent="0.35">
      <c r="B24180" s="42"/>
      <c r="C24180" s="2"/>
      <c r="E24180" s="2"/>
    </row>
    <row r="24181" spans="2:5" x14ac:dyDescent="0.35">
      <c r="B24181" s="42"/>
      <c r="C24181" s="2"/>
      <c r="E24181" s="2"/>
    </row>
    <row r="24182" spans="2:5" x14ac:dyDescent="0.35">
      <c r="B24182" s="42"/>
      <c r="C24182" s="2"/>
      <c r="E24182" s="2"/>
    </row>
    <row r="24183" spans="2:5" x14ac:dyDescent="0.35">
      <c r="B24183" s="42"/>
      <c r="C24183" s="2"/>
      <c r="E24183" s="2"/>
    </row>
    <row r="24184" spans="2:5" x14ac:dyDescent="0.35">
      <c r="B24184" s="42"/>
      <c r="C24184" s="2"/>
      <c r="E24184" s="2"/>
    </row>
    <row r="24185" spans="2:5" x14ac:dyDescent="0.35">
      <c r="B24185" s="42"/>
      <c r="C24185" s="2"/>
      <c r="E24185" s="2"/>
    </row>
    <row r="24186" spans="2:5" x14ac:dyDescent="0.35">
      <c r="B24186" s="42"/>
      <c r="C24186" s="2"/>
      <c r="E24186" s="2"/>
    </row>
    <row r="24187" spans="2:5" x14ac:dyDescent="0.35">
      <c r="B24187" s="42"/>
      <c r="C24187" s="2"/>
      <c r="E24187" s="2"/>
    </row>
    <row r="24188" spans="2:5" x14ac:dyDescent="0.35">
      <c r="B24188" s="42"/>
      <c r="C24188" s="2"/>
      <c r="E24188" s="2"/>
    </row>
    <row r="24189" spans="2:5" x14ac:dyDescent="0.35">
      <c r="B24189" s="42"/>
      <c r="C24189" s="2"/>
      <c r="E24189" s="2"/>
    </row>
    <row r="24190" spans="2:5" x14ac:dyDescent="0.35">
      <c r="B24190" s="42"/>
      <c r="C24190" s="2"/>
      <c r="E24190" s="2"/>
    </row>
    <row r="24191" spans="2:5" x14ac:dyDescent="0.35">
      <c r="B24191" s="42"/>
      <c r="C24191" s="2"/>
      <c r="E24191" s="2"/>
    </row>
    <row r="24192" spans="2:5" x14ac:dyDescent="0.35">
      <c r="B24192" s="42"/>
      <c r="C24192" s="2"/>
      <c r="E24192" s="2"/>
    </row>
    <row r="24193" spans="2:5" x14ac:dyDescent="0.35">
      <c r="B24193" s="42"/>
      <c r="C24193" s="2"/>
      <c r="E24193" s="2"/>
    </row>
    <row r="24194" spans="2:5" x14ac:dyDescent="0.35">
      <c r="B24194" s="42"/>
      <c r="C24194" s="2"/>
      <c r="E24194" s="2"/>
    </row>
    <row r="24195" spans="2:5" x14ac:dyDescent="0.35">
      <c r="B24195" s="42"/>
      <c r="C24195" s="2"/>
      <c r="E24195" s="2"/>
    </row>
    <row r="24196" spans="2:5" x14ac:dyDescent="0.35">
      <c r="B24196" s="42"/>
      <c r="C24196" s="2"/>
      <c r="E24196" s="2"/>
    </row>
    <row r="24197" spans="2:5" x14ac:dyDescent="0.35">
      <c r="B24197" s="42"/>
      <c r="C24197" s="2"/>
      <c r="E24197" s="2"/>
    </row>
    <row r="24198" spans="2:5" x14ac:dyDescent="0.35">
      <c r="B24198" s="42"/>
      <c r="C24198" s="2"/>
      <c r="E24198" s="2"/>
    </row>
    <row r="24199" spans="2:5" x14ac:dyDescent="0.35">
      <c r="B24199" s="42"/>
      <c r="C24199" s="2"/>
      <c r="E24199" s="2"/>
    </row>
    <row r="24200" spans="2:5" x14ac:dyDescent="0.35">
      <c r="B24200" s="42"/>
      <c r="C24200" s="2"/>
      <c r="E24200" s="2"/>
    </row>
    <row r="24201" spans="2:5" x14ac:dyDescent="0.35">
      <c r="B24201" s="42"/>
      <c r="C24201" s="2"/>
      <c r="E24201" s="2"/>
    </row>
    <row r="24202" spans="2:5" x14ac:dyDescent="0.35">
      <c r="B24202" s="42"/>
      <c r="C24202" s="2"/>
      <c r="E24202" s="2"/>
    </row>
    <row r="24203" spans="2:5" x14ac:dyDescent="0.35">
      <c r="B24203" s="42"/>
      <c r="C24203" s="2"/>
      <c r="E24203" s="2"/>
    </row>
    <row r="24204" spans="2:5" x14ac:dyDescent="0.35">
      <c r="B24204" s="42"/>
      <c r="C24204" s="2"/>
      <c r="E24204" s="2"/>
    </row>
    <row r="24205" spans="2:5" x14ac:dyDescent="0.35">
      <c r="B24205" s="42"/>
      <c r="C24205" s="2"/>
      <c r="E24205" s="2"/>
    </row>
    <row r="24206" spans="2:5" x14ac:dyDescent="0.35">
      <c r="B24206" s="42"/>
      <c r="C24206" s="2"/>
      <c r="E24206" s="2"/>
    </row>
    <row r="24207" spans="2:5" x14ac:dyDescent="0.35">
      <c r="B24207" s="42"/>
      <c r="C24207" s="2"/>
      <c r="E24207" s="2"/>
    </row>
    <row r="24208" spans="2:5" x14ac:dyDescent="0.35">
      <c r="B24208" s="42"/>
      <c r="C24208" s="2"/>
      <c r="E24208" s="2"/>
    </row>
    <row r="24209" spans="2:5" x14ac:dyDescent="0.35">
      <c r="B24209" s="42"/>
      <c r="C24209" s="2"/>
      <c r="E24209" s="2"/>
    </row>
    <row r="24210" spans="2:5" x14ac:dyDescent="0.35">
      <c r="B24210" s="42"/>
      <c r="C24210" s="2"/>
      <c r="E24210" s="2"/>
    </row>
    <row r="24211" spans="2:5" x14ac:dyDescent="0.35">
      <c r="B24211" s="42"/>
      <c r="C24211" s="2"/>
      <c r="E24211" s="2"/>
    </row>
    <row r="24212" spans="2:5" x14ac:dyDescent="0.35">
      <c r="B24212" s="42"/>
      <c r="C24212" s="2"/>
      <c r="E24212" s="2"/>
    </row>
    <row r="24213" spans="2:5" x14ac:dyDescent="0.35">
      <c r="B24213" s="42"/>
      <c r="C24213" s="2"/>
      <c r="E24213" s="2"/>
    </row>
    <row r="24214" spans="2:5" x14ac:dyDescent="0.35">
      <c r="B24214" s="42"/>
      <c r="C24214" s="2"/>
      <c r="E24214" s="2"/>
    </row>
    <row r="24215" spans="2:5" x14ac:dyDescent="0.35">
      <c r="B24215" s="42"/>
      <c r="C24215" s="2"/>
      <c r="E24215" s="2"/>
    </row>
    <row r="24216" spans="2:5" x14ac:dyDescent="0.35">
      <c r="B24216" s="42"/>
      <c r="C24216" s="2"/>
      <c r="E24216" s="2"/>
    </row>
    <row r="24217" spans="2:5" x14ac:dyDescent="0.35">
      <c r="B24217" s="42"/>
      <c r="C24217" s="2"/>
      <c r="E24217" s="2"/>
    </row>
    <row r="24218" spans="2:5" x14ac:dyDescent="0.35">
      <c r="B24218" s="42"/>
      <c r="C24218" s="2"/>
      <c r="E24218" s="2"/>
    </row>
    <row r="24219" spans="2:5" x14ac:dyDescent="0.35">
      <c r="B24219" s="42"/>
      <c r="C24219" s="2"/>
      <c r="E24219" s="2"/>
    </row>
    <row r="24220" spans="2:5" x14ac:dyDescent="0.35">
      <c r="B24220" s="42"/>
      <c r="C24220" s="2"/>
      <c r="E24220" s="2"/>
    </row>
    <row r="24221" spans="2:5" x14ac:dyDescent="0.35">
      <c r="B24221" s="42"/>
      <c r="C24221" s="2"/>
      <c r="E24221" s="2"/>
    </row>
    <row r="24222" spans="2:5" x14ac:dyDescent="0.35">
      <c r="B24222" s="42"/>
      <c r="C24222" s="2"/>
      <c r="E24222" s="2"/>
    </row>
    <row r="24223" spans="2:5" x14ac:dyDescent="0.35">
      <c r="B24223" s="42"/>
      <c r="C24223" s="2"/>
      <c r="E24223" s="2"/>
    </row>
    <row r="24224" spans="2:5" x14ac:dyDescent="0.35">
      <c r="B24224" s="42"/>
      <c r="C24224" s="2"/>
      <c r="E24224" s="2"/>
    </row>
    <row r="24225" spans="2:5" x14ac:dyDescent="0.35">
      <c r="B24225" s="42"/>
      <c r="C24225" s="2"/>
      <c r="E24225" s="2"/>
    </row>
    <row r="24226" spans="2:5" x14ac:dyDescent="0.35">
      <c r="B24226" s="42"/>
      <c r="C24226" s="2"/>
      <c r="E24226" s="2"/>
    </row>
    <row r="24227" spans="2:5" x14ac:dyDescent="0.35">
      <c r="B24227" s="42"/>
      <c r="C24227" s="2"/>
      <c r="E24227" s="2"/>
    </row>
    <row r="24228" spans="2:5" x14ac:dyDescent="0.35">
      <c r="B24228" s="42"/>
      <c r="C24228" s="2"/>
      <c r="E24228" s="2"/>
    </row>
    <row r="24229" spans="2:5" x14ac:dyDescent="0.35">
      <c r="B24229" s="42"/>
      <c r="C24229" s="2"/>
      <c r="E24229" s="2"/>
    </row>
    <row r="24230" spans="2:5" x14ac:dyDescent="0.35">
      <c r="B24230" s="42"/>
      <c r="C24230" s="2"/>
      <c r="E24230" s="2"/>
    </row>
    <row r="24231" spans="2:5" x14ac:dyDescent="0.35">
      <c r="B24231" s="42"/>
      <c r="C24231" s="2"/>
      <c r="E24231" s="2"/>
    </row>
    <row r="24232" spans="2:5" x14ac:dyDescent="0.35">
      <c r="B24232" s="42"/>
      <c r="C24232" s="2"/>
      <c r="E24232" s="2"/>
    </row>
    <row r="24233" spans="2:5" x14ac:dyDescent="0.35">
      <c r="B24233" s="42"/>
      <c r="C24233" s="2"/>
      <c r="E24233" s="2"/>
    </row>
    <row r="24234" spans="2:5" x14ac:dyDescent="0.35">
      <c r="B24234" s="42"/>
      <c r="C24234" s="2"/>
      <c r="E24234" s="2"/>
    </row>
    <row r="24235" spans="2:5" x14ac:dyDescent="0.35">
      <c r="B24235" s="42"/>
      <c r="C24235" s="2"/>
      <c r="E24235" s="2"/>
    </row>
    <row r="24236" spans="2:5" x14ac:dyDescent="0.35">
      <c r="B24236" s="42"/>
      <c r="C24236" s="2"/>
      <c r="E24236" s="2"/>
    </row>
    <row r="24237" spans="2:5" x14ac:dyDescent="0.35">
      <c r="B24237" s="42"/>
      <c r="C24237" s="2"/>
      <c r="E24237" s="2"/>
    </row>
    <row r="24238" spans="2:5" x14ac:dyDescent="0.35">
      <c r="B24238" s="42"/>
      <c r="C24238" s="2"/>
      <c r="E24238" s="2"/>
    </row>
    <row r="24239" spans="2:5" x14ac:dyDescent="0.35">
      <c r="B24239" s="42"/>
      <c r="C24239" s="2"/>
      <c r="E24239" s="2"/>
    </row>
    <row r="24240" spans="2:5" x14ac:dyDescent="0.35">
      <c r="B24240" s="42"/>
      <c r="C24240" s="2"/>
      <c r="E24240" s="2"/>
    </row>
    <row r="24241" spans="2:5" x14ac:dyDescent="0.35">
      <c r="B24241" s="42"/>
      <c r="C24241" s="2"/>
      <c r="E24241" s="2"/>
    </row>
    <row r="24242" spans="2:5" x14ac:dyDescent="0.35">
      <c r="B24242" s="42"/>
      <c r="C24242" s="2"/>
      <c r="E24242" s="2"/>
    </row>
    <row r="24243" spans="2:5" x14ac:dyDescent="0.35">
      <c r="B24243" s="42"/>
      <c r="C24243" s="2"/>
      <c r="E24243" s="2"/>
    </row>
    <row r="24244" spans="2:5" x14ac:dyDescent="0.35">
      <c r="B24244" s="42"/>
      <c r="C24244" s="2"/>
      <c r="E24244" s="2"/>
    </row>
    <row r="24245" spans="2:5" x14ac:dyDescent="0.35">
      <c r="B24245" s="42"/>
      <c r="C24245" s="2"/>
      <c r="E24245" s="2"/>
    </row>
    <row r="24246" spans="2:5" x14ac:dyDescent="0.35">
      <c r="B24246" s="42"/>
      <c r="C24246" s="2"/>
      <c r="E24246" s="2"/>
    </row>
    <row r="24247" spans="2:5" x14ac:dyDescent="0.35">
      <c r="B24247" s="42"/>
      <c r="C24247" s="2"/>
      <c r="E24247" s="2"/>
    </row>
    <row r="24248" spans="2:5" x14ac:dyDescent="0.35">
      <c r="B24248" s="42"/>
      <c r="C24248" s="2"/>
      <c r="E24248" s="2"/>
    </row>
    <row r="24249" spans="2:5" x14ac:dyDescent="0.35">
      <c r="B24249" s="42"/>
      <c r="C24249" s="2"/>
      <c r="E24249" s="2"/>
    </row>
    <row r="24250" spans="2:5" x14ac:dyDescent="0.35">
      <c r="B24250" s="42"/>
      <c r="C24250" s="2"/>
      <c r="E24250" s="2"/>
    </row>
    <row r="24251" spans="2:5" x14ac:dyDescent="0.35">
      <c r="B24251" s="42"/>
      <c r="C24251" s="2"/>
      <c r="E24251" s="2"/>
    </row>
    <row r="24252" spans="2:5" x14ac:dyDescent="0.35">
      <c r="B24252" s="42"/>
      <c r="C24252" s="2"/>
      <c r="E24252" s="2"/>
    </row>
    <row r="24253" spans="2:5" x14ac:dyDescent="0.35">
      <c r="B24253" s="42"/>
      <c r="C24253" s="2"/>
      <c r="E24253" s="2"/>
    </row>
    <row r="24254" spans="2:5" x14ac:dyDescent="0.35">
      <c r="B24254" s="42"/>
      <c r="C24254" s="2"/>
      <c r="E24254" s="2"/>
    </row>
    <row r="24255" spans="2:5" x14ac:dyDescent="0.35">
      <c r="B24255" s="42"/>
      <c r="C24255" s="2"/>
      <c r="E24255" s="2"/>
    </row>
    <row r="24256" spans="2:5" x14ac:dyDescent="0.35">
      <c r="B24256" s="42"/>
      <c r="C24256" s="2"/>
      <c r="E24256" s="2"/>
    </row>
    <row r="24257" spans="2:5" x14ac:dyDescent="0.35">
      <c r="B24257" s="42"/>
      <c r="C24257" s="2"/>
      <c r="E24257" s="2"/>
    </row>
    <row r="24258" spans="2:5" x14ac:dyDescent="0.35">
      <c r="B24258" s="42"/>
      <c r="C24258" s="2"/>
      <c r="E24258" s="2"/>
    </row>
    <row r="24259" spans="2:5" x14ac:dyDescent="0.35">
      <c r="B24259" s="42"/>
      <c r="C24259" s="2"/>
      <c r="E24259" s="2"/>
    </row>
    <row r="24260" spans="2:5" x14ac:dyDescent="0.35">
      <c r="B24260" s="42"/>
      <c r="C24260" s="2"/>
      <c r="E24260" s="2"/>
    </row>
    <row r="24261" spans="2:5" x14ac:dyDescent="0.35">
      <c r="B24261" s="42"/>
      <c r="C24261" s="2"/>
      <c r="E24261" s="2"/>
    </row>
    <row r="24262" spans="2:5" x14ac:dyDescent="0.35">
      <c r="B24262" s="42"/>
      <c r="C24262" s="2"/>
      <c r="E24262" s="2"/>
    </row>
    <row r="24263" spans="2:5" x14ac:dyDescent="0.35">
      <c r="B24263" s="42"/>
      <c r="C24263" s="2"/>
      <c r="E24263" s="2"/>
    </row>
    <row r="24264" spans="2:5" x14ac:dyDescent="0.35">
      <c r="B24264" s="42"/>
      <c r="C24264" s="2"/>
      <c r="E24264" s="2"/>
    </row>
    <row r="24265" spans="2:5" x14ac:dyDescent="0.35">
      <c r="B24265" s="42"/>
      <c r="C24265" s="2"/>
      <c r="E24265" s="2"/>
    </row>
    <row r="24266" spans="2:5" x14ac:dyDescent="0.35">
      <c r="B24266" s="42"/>
      <c r="C24266" s="2"/>
      <c r="E24266" s="2"/>
    </row>
    <row r="24267" spans="2:5" x14ac:dyDescent="0.35">
      <c r="B24267" s="42"/>
      <c r="C24267" s="2"/>
      <c r="E24267" s="2"/>
    </row>
    <row r="24268" spans="2:5" x14ac:dyDescent="0.35">
      <c r="B24268" s="42"/>
      <c r="C24268" s="2"/>
      <c r="E24268" s="2"/>
    </row>
    <row r="24269" spans="2:5" x14ac:dyDescent="0.35">
      <c r="B24269" s="42"/>
      <c r="C24269" s="2"/>
      <c r="E24269" s="2"/>
    </row>
    <row r="24270" spans="2:5" x14ac:dyDescent="0.35">
      <c r="B24270" s="42"/>
      <c r="C24270" s="2"/>
      <c r="E24270" s="2"/>
    </row>
    <row r="24271" spans="2:5" x14ac:dyDescent="0.35">
      <c r="B24271" s="42"/>
      <c r="C24271" s="2"/>
      <c r="E24271" s="2"/>
    </row>
    <row r="24272" spans="2:5" x14ac:dyDescent="0.35">
      <c r="B24272" s="42"/>
      <c r="C24272" s="2"/>
      <c r="E24272" s="2"/>
    </row>
    <row r="24273" spans="2:5" x14ac:dyDescent="0.35">
      <c r="B24273" s="42"/>
      <c r="C24273" s="2"/>
      <c r="E24273" s="2"/>
    </row>
    <row r="24274" spans="2:5" x14ac:dyDescent="0.35">
      <c r="B24274" s="42"/>
      <c r="C24274" s="2"/>
      <c r="E24274" s="2"/>
    </row>
    <row r="24275" spans="2:5" x14ac:dyDescent="0.35">
      <c r="B24275" s="42"/>
      <c r="C24275" s="2"/>
      <c r="E24275" s="2"/>
    </row>
    <row r="24276" spans="2:5" x14ac:dyDescent="0.35">
      <c r="B24276" s="42"/>
      <c r="C24276" s="2"/>
      <c r="E24276" s="2"/>
    </row>
    <row r="24277" spans="2:5" x14ac:dyDescent="0.35">
      <c r="B24277" s="42"/>
      <c r="C24277" s="2"/>
      <c r="E24277" s="2"/>
    </row>
    <row r="24278" spans="2:5" x14ac:dyDescent="0.35">
      <c r="B24278" s="42"/>
      <c r="C24278" s="2"/>
      <c r="E24278" s="2"/>
    </row>
    <row r="24279" spans="2:5" x14ac:dyDescent="0.35">
      <c r="B24279" s="42"/>
      <c r="C24279" s="2"/>
      <c r="E24279" s="2"/>
    </row>
    <row r="24280" spans="2:5" x14ac:dyDescent="0.35">
      <c r="B24280" s="42"/>
      <c r="C24280" s="2"/>
      <c r="E24280" s="2"/>
    </row>
    <row r="24281" spans="2:5" x14ac:dyDescent="0.35">
      <c r="B24281" s="42"/>
      <c r="C24281" s="2"/>
      <c r="E24281" s="2"/>
    </row>
    <row r="24282" spans="2:5" x14ac:dyDescent="0.35">
      <c r="B24282" s="42"/>
      <c r="C24282" s="2"/>
      <c r="E24282" s="2"/>
    </row>
    <row r="24283" spans="2:5" x14ac:dyDescent="0.35">
      <c r="B24283" s="42"/>
      <c r="C24283" s="2"/>
      <c r="E24283" s="2"/>
    </row>
    <row r="24284" spans="2:5" x14ac:dyDescent="0.35">
      <c r="B24284" s="42"/>
      <c r="C24284" s="2"/>
      <c r="E24284" s="2"/>
    </row>
    <row r="24285" spans="2:5" x14ac:dyDescent="0.35">
      <c r="B24285" s="42"/>
      <c r="C24285" s="2"/>
      <c r="E24285" s="2"/>
    </row>
    <row r="24286" spans="2:5" x14ac:dyDescent="0.35">
      <c r="B24286" s="42"/>
      <c r="C24286" s="2"/>
      <c r="E24286" s="2"/>
    </row>
    <row r="24287" spans="2:5" x14ac:dyDescent="0.35">
      <c r="B24287" s="42"/>
      <c r="C24287" s="2"/>
      <c r="E24287" s="2"/>
    </row>
    <row r="24288" spans="2:5" x14ac:dyDescent="0.35">
      <c r="B24288" s="42"/>
      <c r="C24288" s="2"/>
      <c r="E24288" s="2"/>
    </row>
    <row r="24289" spans="2:5" x14ac:dyDescent="0.35">
      <c r="B24289" s="42"/>
      <c r="C24289" s="2"/>
      <c r="E24289" s="2"/>
    </row>
    <row r="24290" spans="2:5" x14ac:dyDescent="0.35">
      <c r="B24290" s="42"/>
      <c r="C24290" s="2"/>
      <c r="E24290" s="2"/>
    </row>
    <row r="24291" spans="2:5" x14ac:dyDescent="0.35">
      <c r="B24291" s="42"/>
      <c r="C24291" s="2"/>
      <c r="E24291" s="2"/>
    </row>
    <row r="24292" spans="2:5" x14ac:dyDescent="0.35">
      <c r="B24292" s="42"/>
      <c r="C24292" s="2"/>
      <c r="E24292" s="2"/>
    </row>
    <row r="24293" spans="2:5" x14ac:dyDescent="0.35">
      <c r="B24293" s="42"/>
      <c r="C24293" s="2"/>
      <c r="E24293" s="2"/>
    </row>
    <row r="24294" spans="2:5" x14ac:dyDescent="0.35">
      <c r="B24294" s="42"/>
      <c r="C24294" s="2"/>
      <c r="E24294" s="2"/>
    </row>
    <row r="24295" spans="2:5" x14ac:dyDescent="0.35">
      <c r="B24295" s="42"/>
      <c r="C24295" s="2"/>
      <c r="E24295" s="2"/>
    </row>
    <row r="24296" spans="2:5" x14ac:dyDescent="0.35">
      <c r="B24296" s="42"/>
      <c r="C24296" s="2"/>
      <c r="E24296" s="2"/>
    </row>
    <row r="24297" spans="2:5" x14ac:dyDescent="0.35">
      <c r="B24297" s="42"/>
      <c r="C24297" s="2"/>
      <c r="E24297" s="2"/>
    </row>
    <row r="24298" spans="2:5" x14ac:dyDescent="0.35">
      <c r="B24298" s="42"/>
      <c r="C24298" s="2"/>
      <c r="E24298" s="2"/>
    </row>
    <row r="24299" spans="2:5" x14ac:dyDescent="0.35">
      <c r="B24299" s="42"/>
      <c r="C24299" s="2"/>
      <c r="E24299" s="2"/>
    </row>
    <row r="24300" spans="2:5" x14ac:dyDescent="0.35">
      <c r="B24300" s="42"/>
      <c r="C24300" s="2"/>
      <c r="E24300" s="2"/>
    </row>
    <row r="24301" spans="2:5" x14ac:dyDescent="0.35">
      <c r="B24301" s="42"/>
      <c r="C24301" s="2"/>
      <c r="E24301" s="2"/>
    </row>
    <row r="24302" spans="2:5" x14ac:dyDescent="0.35">
      <c r="B24302" s="42"/>
      <c r="C24302" s="2"/>
      <c r="E24302" s="2"/>
    </row>
    <row r="24303" spans="2:5" x14ac:dyDescent="0.35">
      <c r="B24303" s="42"/>
      <c r="C24303" s="2"/>
      <c r="E24303" s="2"/>
    </row>
    <row r="24304" spans="2:5" x14ac:dyDescent="0.35">
      <c r="B24304" s="42"/>
      <c r="C24304" s="2"/>
      <c r="E24304" s="2"/>
    </row>
    <row r="24305" spans="2:5" x14ac:dyDescent="0.35">
      <c r="B24305" s="42"/>
      <c r="C24305" s="2"/>
      <c r="E24305" s="2"/>
    </row>
    <row r="24306" spans="2:5" x14ac:dyDescent="0.35">
      <c r="B24306" s="42"/>
      <c r="C24306" s="2"/>
      <c r="E24306" s="2"/>
    </row>
    <row r="24307" spans="2:5" x14ac:dyDescent="0.35">
      <c r="B24307" s="42"/>
      <c r="C24307" s="2"/>
      <c r="E24307" s="2"/>
    </row>
    <row r="24308" spans="2:5" x14ac:dyDescent="0.35">
      <c r="B24308" s="42"/>
      <c r="C24308" s="2"/>
      <c r="E24308" s="2"/>
    </row>
    <row r="24309" spans="2:5" x14ac:dyDescent="0.35">
      <c r="B24309" s="42"/>
      <c r="C24309" s="2"/>
      <c r="E24309" s="2"/>
    </row>
    <row r="24310" spans="2:5" x14ac:dyDescent="0.35">
      <c r="B24310" s="42"/>
      <c r="C24310" s="2"/>
      <c r="E24310" s="2"/>
    </row>
    <row r="24311" spans="2:5" x14ac:dyDescent="0.35">
      <c r="B24311" s="42"/>
      <c r="C24311" s="2"/>
      <c r="E24311" s="2"/>
    </row>
    <row r="24312" spans="2:5" x14ac:dyDescent="0.35">
      <c r="B24312" s="42"/>
      <c r="C24312" s="2"/>
      <c r="E24312" s="2"/>
    </row>
    <row r="24313" spans="2:5" x14ac:dyDescent="0.35">
      <c r="B24313" s="42"/>
      <c r="C24313" s="2"/>
      <c r="E24313" s="2"/>
    </row>
    <row r="24314" spans="2:5" x14ac:dyDescent="0.35">
      <c r="B24314" s="42"/>
      <c r="C24314" s="2"/>
      <c r="E24314" s="2"/>
    </row>
    <row r="24315" spans="2:5" x14ac:dyDescent="0.35">
      <c r="B24315" s="42"/>
      <c r="C24315" s="2"/>
      <c r="E24315" s="2"/>
    </row>
    <row r="24316" spans="2:5" x14ac:dyDescent="0.35">
      <c r="B24316" s="42"/>
      <c r="C24316" s="2"/>
      <c r="E24316" s="2"/>
    </row>
    <row r="24317" spans="2:5" x14ac:dyDescent="0.35">
      <c r="B24317" s="42"/>
      <c r="C24317" s="2"/>
      <c r="E24317" s="2"/>
    </row>
    <row r="24318" spans="2:5" x14ac:dyDescent="0.35">
      <c r="B24318" s="42"/>
      <c r="C24318" s="2"/>
      <c r="E24318" s="2"/>
    </row>
    <row r="24319" spans="2:5" x14ac:dyDescent="0.35">
      <c r="B24319" s="42"/>
      <c r="C24319" s="2"/>
      <c r="E24319" s="2"/>
    </row>
    <row r="24320" spans="2:5" x14ac:dyDescent="0.35">
      <c r="B24320" s="42"/>
      <c r="C24320" s="2"/>
      <c r="E24320" s="2"/>
    </row>
    <row r="24321" spans="2:5" x14ac:dyDescent="0.35">
      <c r="B24321" s="42"/>
      <c r="C24321" s="2"/>
      <c r="E24321" s="2"/>
    </row>
    <row r="24322" spans="2:5" x14ac:dyDescent="0.35">
      <c r="B24322" s="42"/>
      <c r="C24322" s="2"/>
      <c r="E24322" s="2"/>
    </row>
    <row r="24323" spans="2:5" x14ac:dyDescent="0.35">
      <c r="B24323" s="42"/>
      <c r="C24323" s="2"/>
      <c r="E24323" s="2"/>
    </row>
    <row r="24324" spans="2:5" x14ac:dyDescent="0.35">
      <c r="B24324" s="42"/>
      <c r="C24324" s="2"/>
      <c r="E24324" s="2"/>
    </row>
    <row r="24325" spans="2:5" x14ac:dyDescent="0.35">
      <c r="B24325" s="42"/>
      <c r="C24325" s="2"/>
      <c r="E24325" s="2"/>
    </row>
    <row r="24326" spans="2:5" x14ac:dyDescent="0.35">
      <c r="B24326" s="42"/>
      <c r="C24326" s="2"/>
      <c r="E24326" s="2"/>
    </row>
    <row r="24327" spans="2:5" x14ac:dyDescent="0.35">
      <c r="B24327" s="42"/>
      <c r="C24327" s="2"/>
      <c r="E24327" s="2"/>
    </row>
    <row r="24328" spans="2:5" x14ac:dyDescent="0.35">
      <c r="B24328" s="42"/>
      <c r="C24328" s="2"/>
      <c r="E24328" s="2"/>
    </row>
    <row r="24329" spans="2:5" x14ac:dyDescent="0.35">
      <c r="B24329" s="42"/>
      <c r="C24329" s="2"/>
      <c r="E24329" s="2"/>
    </row>
    <row r="24330" spans="2:5" x14ac:dyDescent="0.35">
      <c r="B24330" s="42"/>
      <c r="C24330" s="2"/>
      <c r="E24330" s="2"/>
    </row>
    <row r="24331" spans="2:5" x14ac:dyDescent="0.35">
      <c r="B24331" s="42"/>
      <c r="C24331" s="2"/>
      <c r="E24331" s="2"/>
    </row>
    <row r="24332" spans="2:5" x14ac:dyDescent="0.35">
      <c r="B24332" s="42"/>
      <c r="C24332" s="2"/>
      <c r="E24332" s="2"/>
    </row>
    <row r="24333" spans="2:5" x14ac:dyDescent="0.35">
      <c r="B24333" s="42"/>
      <c r="C24333" s="2"/>
      <c r="E24333" s="2"/>
    </row>
    <row r="24334" spans="2:5" x14ac:dyDescent="0.35">
      <c r="B24334" s="42"/>
      <c r="C24334" s="2"/>
      <c r="E24334" s="2"/>
    </row>
    <row r="24335" spans="2:5" x14ac:dyDescent="0.35">
      <c r="B24335" s="42"/>
      <c r="C24335" s="2"/>
      <c r="E24335" s="2"/>
    </row>
    <row r="24336" spans="2:5" x14ac:dyDescent="0.35">
      <c r="B24336" s="42"/>
      <c r="C24336" s="2"/>
      <c r="E24336" s="2"/>
    </row>
    <row r="24337" spans="2:5" x14ac:dyDescent="0.35">
      <c r="B24337" s="42"/>
      <c r="C24337" s="2"/>
      <c r="E24337" s="2"/>
    </row>
    <row r="24338" spans="2:5" x14ac:dyDescent="0.35">
      <c r="B24338" s="42"/>
      <c r="C24338" s="2"/>
      <c r="E24338" s="2"/>
    </row>
    <row r="24339" spans="2:5" x14ac:dyDescent="0.35">
      <c r="B24339" s="42"/>
      <c r="C24339" s="2"/>
      <c r="E24339" s="2"/>
    </row>
    <row r="24340" spans="2:5" x14ac:dyDescent="0.35">
      <c r="B24340" s="42"/>
      <c r="C24340" s="2"/>
      <c r="E24340" s="2"/>
    </row>
    <row r="24341" spans="2:5" x14ac:dyDescent="0.35">
      <c r="B24341" s="42"/>
      <c r="C24341" s="2"/>
      <c r="E24341" s="2"/>
    </row>
    <row r="24342" spans="2:5" x14ac:dyDescent="0.35">
      <c r="B24342" s="42"/>
      <c r="C24342" s="2"/>
      <c r="E24342" s="2"/>
    </row>
    <row r="24343" spans="2:5" x14ac:dyDescent="0.35">
      <c r="B24343" s="42"/>
      <c r="C24343" s="2"/>
      <c r="E24343" s="2"/>
    </row>
    <row r="24344" spans="2:5" x14ac:dyDescent="0.35">
      <c r="B24344" s="42"/>
      <c r="C24344" s="2"/>
      <c r="E24344" s="2"/>
    </row>
    <row r="24345" spans="2:5" x14ac:dyDescent="0.35">
      <c r="B24345" s="42"/>
      <c r="C24345" s="2"/>
      <c r="E24345" s="2"/>
    </row>
    <row r="24346" spans="2:5" x14ac:dyDescent="0.35">
      <c r="B24346" s="42"/>
      <c r="C24346" s="2"/>
      <c r="E24346" s="2"/>
    </row>
    <row r="24347" spans="2:5" x14ac:dyDescent="0.35">
      <c r="B24347" s="42"/>
      <c r="C24347" s="2"/>
      <c r="E24347" s="2"/>
    </row>
    <row r="24348" spans="2:5" x14ac:dyDescent="0.35">
      <c r="B24348" s="42"/>
      <c r="C24348" s="2"/>
      <c r="E24348" s="2"/>
    </row>
    <row r="24349" spans="2:5" x14ac:dyDescent="0.35">
      <c r="B24349" s="42"/>
      <c r="C24349" s="2"/>
      <c r="E24349" s="2"/>
    </row>
    <row r="24350" spans="2:5" x14ac:dyDescent="0.35">
      <c r="B24350" s="42"/>
      <c r="C24350" s="2"/>
      <c r="E24350" s="2"/>
    </row>
    <row r="24351" spans="2:5" x14ac:dyDescent="0.35">
      <c r="B24351" s="42"/>
      <c r="C24351" s="2"/>
      <c r="E24351" s="2"/>
    </row>
    <row r="24352" spans="2:5" x14ac:dyDescent="0.35">
      <c r="B24352" s="42"/>
      <c r="C24352" s="2"/>
      <c r="E24352" s="2"/>
    </row>
    <row r="24353" spans="2:5" x14ac:dyDescent="0.35">
      <c r="B24353" s="42"/>
      <c r="C24353" s="2"/>
      <c r="E24353" s="2"/>
    </row>
    <row r="24354" spans="2:5" x14ac:dyDescent="0.35">
      <c r="B24354" s="42"/>
      <c r="C24354" s="2"/>
      <c r="E24354" s="2"/>
    </row>
    <row r="24355" spans="2:5" x14ac:dyDescent="0.35">
      <c r="B24355" s="42"/>
      <c r="C24355" s="2"/>
      <c r="E24355" s="2"/>
    </row>
    <row r="24356" spans="2:5" x14ac:dyDescent="0.35">
      <c r="B24356" s="42"/>
      <c r="C24356" s="2"/>
      <c r="E24356" s="2"/>
    </row>
    <row r="24357" spans="2:5" x14ac:dyDescent="0.35">
      <c r="B24357" s="42"/>
      <c r="C24357" s="2"/>
      <c r="E24357" s="2"/>
    </row>
    <row r="24358" spans="2:5" x14ac:dyDescent="0.35">
      <c r="B24358" s="42"/>
      <c r="C24358" s="2"/>
      <c r="E24358" s="2"/>
    </row>
    <row r="24359" spans="2:5" x14ac:dyDescent="0.35">
      <c r="B24359" s="42"/>
      <c r="C24359" s="2"/>
      <c r="E24359" s="2"/>
    </row>
    <row r="24360" spans="2:5" x14ac:dyDescent="0.35">
      <c r="B24360" s="42"/>
      <c r="C24360" s="2"/>
      <c r="E24360" s="2"/>
    </row>
    <row r="24361" spans="2:5" x14ac:dyDescent="0.35">
      <c r="B24361" s="42"/>
      <c r="C24361" s="2"/>
      <c r="E24361" s="2"/>
    </row>
    <row r="24362" spans="2:5" x14ac:dyDescent="0.35">
      <c r="B24362" s="42"/>
      <c r="C24362" s="2"/>
      <c r="E24362" s="2"/>
    </row>
    <row r="24363" spans="2:5" x14ac:dyDescent="0.35">
      <c r="B24363" s="42"/>
      <c r="C24363" s="2"/>
      <c r="E24363" s="2"/>
    </row>
    <row r="24364" spans="2:5" x14ac:dyDescent="0.35">
      <c r="B24364" s="42"/>
      <c r="C24364" s="2"/>
      <c r="E24364" s="2"/>
    </row>
    <row r="24365" spans="2:5" x14ac:dyDescent="0.35">
      <c r="B24365" s="42"/>
      <c r="C24365" s="2"/>
      <c r="E24365" s="2"/>
    </row>
    <row r="24366" spans="2:5" x14ac:dyDescent="0.35">
      <c r="B24366" s="42"/>
      <c r="C24366" s="2"/>
      <c r="E24366" s="2"/>
    </row>
    <row r="24367" spans="2:5" x14ac:dyDescent="0.35">
      <c r="B24367" s="42"/>
      <c r="C24367" s="2"/>
      <c r="E24367" s="2"/>
    </row>
    <row r="24368" spans="2:5" x14ac:dyDescent="0.35">
      <c r="B24368" s="42"/>
      <c r="C24368" s="2"/>
      <c r="E24368" s="2"/>
    </row>
    <row r="24369" spans="2:5" x14ac:dyDescent="0.35">
      <c r="B24369" s="42"/>
      <c r="C24369" s="2"/>
      <c r="E24369" s="2"/>
    </row>
    <row r="24370" spans="2:5" x14ac:dyDescent="0.35">
      <c r="B24370" s="42"/>
      <c r="C24370" s="2"/>
      <c r="E24370" s="2"/>
    </row>
    <row r="24371" spans="2:5" x14ac:dyDescent="0.35">
      <c r="B24371" s="42"/>
      <c r="C24371" s="2"/>
      <c r="E24371" s="2"/>
    </row>
    <row r="24372" spans="2:5" x14ac:dyDescent="0.35">
      <c r="B24372" s="42"/>
      <c r="C24372" s="2"/>
      <c r="E24372" s="2"/>
    </row>
    <row r="24373" spans="2:5" x14ac:dyDescent="0.35">
      <c r="B24373" s="42"/>
      <c r="C24373" s="2"/>
      <c r="E24373" s="2"/>
    </row>
    <row r="24374" spans="2:5" x14ac:dyDescent="0.35">
      <c r="B24374" s="42"/>
      <c r="C24374" s="2"/>
      <c r="E24374" s="2"/>
    </row>
    <row r="24375" spans="2:5" x14ac:dyDescent="0.35">
      <c r="B24375" s="42"/>
      <c r="C24375" s="2"/>
      <c r="E24375" s="2"/>
    </row>
    <row r="24376" spans="2:5" x14ac:dyDescent="0.35">
      <c r="B24376" s="42"/>
      <c r="C24376" s="2"/>
      <c r="E24376" s="2"/>
    </row>
    <row r="24377" spans="2:5" x14ac:dyDescent="0.35">
      <c r="B24377" s="42"/>
      <c r="C24377" s="2"/>
      <c r="E24377" s="2"/>
    </row>
    <row r="24378" spans="2:5" x14ac:dyDescent="0.35">
      <c r="B24378" s="42"/>
      <c r="C24378" s="2"/>
      <c r="E24378" s="2"/>
    </row>
    <row r="24379" spans="2:5" x14ac:dyDescent="0.35">
      <c r="B24379" s="42"/>
      <c r="C24379" s="2"/>
      <c r="E24379" s="2"/>
    </row>
    <row r="24380" spans="2:5" x14ac:dyDescent="0.35">
      <c r="B24380" s="42"/>
      <c r="C24380" s="2"/>
      <c r="E24380" s="2"/>
    </row>
    <row r="24381" spans="2:5" x14ac:dyDescent="0.35">
      <c r="B24381" s="42"/>
      <c r="C24381" s="2"/>
      <c r="E24381" s="2"/>
    </row>
    <row r="24382" spans="2:5" x14ac:dyDescent="0.35">
      <c r="B24382" s="42"/>
      <c r="C24382" s="2"/>
      <c r="E24382" s="2"/>
    </row>
    <row r="24383" spans="2:5" x14ac:dyDescent="0.35">
      <c r="B24383" s="42"/>
      <c r="C24383" s="2"/>
      <c r="E24383" s="2"/>
    </row>
    <row r="24384" spans="2:5" x14ac:dyDescent="0.35">
      <c r="B24384" s="42"/>
      <c r="C24384" s="2"/>
      <c r="E24384" s="2"/>
    </row>
    <row r="24385" spans="2:5" x14ac:dyDescent="0.35">
      <c r="B24385" s="42"/>
      <c r="C24385" s="2"/>
      <c r="E24385" s="2"/>
    </row>
    <row r="24386" spans="2:5" x14ac:dyDescent="0.35">
      <c r="B24386" s="42"/>
      <c r="C24386" s="2"/>
      <c r="E24386" s="2"/>
    </row>
    <row r="24387" spans="2:5" x14ac:dyDescent="0.35">
      <c r="B24387" s="42"/>
      <c r="C24387" s="2"/>
      <c r="E24387" s="2"/>
    </row>
    <row r="24388" spans="2:5" x14ac:dyDescent="0.35">
      <c r="B24388" s="42"/>
      <c r="C24388" s="2"/>
      <c r="E24388" s="2"/>
    </row>
    <row r="24389" spans="2:5" x14ac:dyDescent="0.35">
      <c r="B24389" s="42"/>
      <c r="C24389" s="2"/>
      <c r="E24389" s="2"/>
    </row>
    <row r="24390" spans="2:5" x14ac:dyDescent="0.35">
      <c r="B24390" s="42"/>
      <c r="C24390" s="2"/>
      <c r="E24390" s="2"/>
    </row>
    <row r="24391" spans="2:5" x14ac:dyDescent="0.35">
      <c r="B24391" s="42"/>
      <c r="C24391" s="2"/>
      <c r="E24391" s="2"/>
    </row>
    <row r="24392" spans="2:5" x14ac:dyDescent="0.35">
      <c r="B24392" s="42"/>
      <c r="C24392" s="2"/>
      <c r="E24392" s="2"/>
    </row>
    <row r="24393" spans="2:5" x14ac:dyDescent="0.35">
      <c r="B24393" s="42"/>
      <c r="C24393" s="2"/>
      <c r="E24393" s="2"/>
    </row>
    <row r="24394" spans="2:5" x14ac:dyDescent="0.35">
      <c r="B24394" s="42"/>
      <c r="C24394" s="2"/>
      <c r="E24394" s="2"/>
    </row>
    <row r="24395" spans="2:5" x14ac:dyDescent="0.35">
      <c r="B24395" s="42"/>
      <c r="C24395" s="2"/>
      <c r="E24395" s="2"/>
    </row>
    <row r="24396" spans="2:5" x14ac:dyDescent="0.35">
      <c r="B24396" s="42"/>
      <c r="C24396" s="2"/>
      <c r="E24396" s="2"/>
    </row>
    <row r="24397" spans="2:5" x14ac:dyDescent="0.35">
      <c r="B24397" s="42"/>
      <c r="C24397" s="2"/>
      <c r="E24397" s="2"/>
    </row>
    <row r="24398" spans="2:5" x14ac:dyDescent="0.35">
      <c r="B24398" s="42"/>
      <c r="C24398" s="2"/>
      <c r="E24398" s="2"/>
    </row>
    <row r="24399" spans="2:5" x14ac:dyDescent="0.35">
      <c r="B24399" s="42"/>
      <c r="C24399" s="2"/>
      <c r="E24399" s="2"/>
    </row>
    <row r="24400" spans="2:5" x14ac:dyDescent="0.35">
      <c r="B24400" s="42"/>
      <c r="C24400" s="2"/>
      <c r="E24400" s="2"/>
    </row>
    <row r="24401" spans="2:5" x14ac:dyDescent="0.35">
      <c r="B24401" s="42"/>
      <c r="C24401" s="2"/>
      <c r="E24401" s="2"/>
    </row>
    <row r="24402" spans="2:5" x14ac:dyDescent="0.35">
      <c r="B24402" s="42"/>
      <c r="C24402" s="2"/>
      <c r="E24402" s="2"/>
    </row>
    <row r="24403" spans="2:5" x14ac:dyDescent="0.35">
      <c r="B24403" s="42"/>
      <c r="C24403" s="2"/>
      <c r="E24403" s="2"/>
    </row>
    <row r="24404" spans="2:5" x14ac:dyDescent="0.35">
      <c r="B24404" s="42"/>
      <c r="C24404" s="2"/>
      <c r="E24404" s="2"/>
    </row>
    <row r="24405" spans="2:5" x14ac:dyDescent="0.35">
      <c r="B24405" s="42"/>
      <c r="C24405" s="2"/>
      <c r="E24405" s="2"/>
    </row>
    <row r="24406" spans="2:5" x14ac:dyDescent="0.35">
      <c r="B24406" s="42"/>
      <c r="C24406" s="2"/>
      <c r="E24406" s="2"/>
    </row>
    <row r="24407" spans="2:5" x14ac:dyDescent="0.35">
      <c r="B24407" s="42"/>
      <c r="C24407" s="2"/>
      <c r="E24407" s="2"/>
    </row>
    <row r="24408" spans="2:5" x14ac:dyDescent="0.35">
      <c r="B24408" s="42"/>
      <c r="C24408" s="2"/>
      <c r="E24408" s="2"/>
    </row>
    <row r="24409" spans="2:5" x14ac:dyDescent="0.35">
      <c r="B24409" s="42"/>
      <c r="C24409" s="2"/>
      <c r="E24409" s="2"/>
    </row>
    <row r="24410" spans="2:5" x14ac:dyDescent="0.35">
      <c r="B24410" s="42"/>
      <c r="C24410" s="2"/>
      <c r="E24410" s="2"/>
    </row>
    <row r="24411" spans="2:5" x14ac:dyDescent="0.35">
      <c r="B24411" s="42"/>
      <c r="C24411" s="2"/>
      <c r="E24411" s="2"/>
    </row>
    <row r="24412" spans="2:5" x14ac:dyDescent="0.35">
      <c r="B24412" s="42"/>
      <c r="C24412" s="2"/>
      <c r="E24412" s="2"/>
    </row>
    <row r="24413" spans="2:5" x14ac:dyDescent="0.35">
      <c r="B24413" s="42"/>
      <c r="C24413" s="2"/>
      <c r="E24413" s="2"/>
    </row>
    <row r="24414" spans="2:5" x14ac:dyDescent="0.35">
      <c r="B24414" s="42"/>
      <c r="C24414" s="2"/>
      <c r="E24414" s="2"/>
    </row>
    <row r="24415" spans="2:5" x14ac:dyDescent="0.35">
      <c r="B24415" s="42"/>
      <c r="C24415" s="2"/>
      <c r="E24415" s="2"/>
    </row>
    <row r="24416" spans="2:5" x14ac:dyDescent="0.35">
      <c r="B24416" s="42"/>
      <c r="C24416" s="2"/>
      <c r="E24416" s="2"/>
    </row>
    <row r="24417" spans="2:5" x14ac:dyDescent="0.35">
      <c r="B24417" s="42"/>
      <c r="C24417" s="2"/>
      <c r="E24417" s="2"/>
    </row>
    <row r="24418" spans="2:5" x14ac:dyDescent="0.35">
      <c r="B24418" s="42"/>
      <c r="C24418" s="2"/>
      <c r="E24418" s="2"/>
    </row>
    <row r="24419" spans="2:5" x14ac:dyDescent="0.35">
      <c r="B24419" s="42"/>
      <c r="C24419" s="2"/>
      <c r="E24419" s="2"/>
    </row>
    <row r="24420" spans="2:5" x14ac:dyDescent="0.35">
      <c r="B24420" s="42"/>
      <c r="C24420" s="2"/>
      <c r="E24420" s="2"/>
    </row>
    <row r="24421" spans="2:5" x14ac:dyDescent="0.35">
      <c r="B24421" s="42"/>
      <c r="C24421" s="2"/>
      <c r="E24421" s="2"/>
    </row>
    <row r="24422" spans="2:5" x14ac:dyDescent="0.35">
      <c r="B24422" s="42"/>
      <c r="C24422" s="2"/>
      <c r="E24422" s="2"/>
    </row>
    <row r="24423" spans="2:5" x14ac:dyDescent="0.35">
      <c r="B24423" s="42"/>
      <c r="C24423" s="2"/>
      <c r="E24423" s="2"/>
    </row>
    <row r="24424" spans="2:5" x14ac:dyDescent="0.35">
      <c r="B24424" s="42"/>
      <c r="C24424" s="2"/>
      <c r="E24424" s="2"/>
    </row>
    <row r="24425" spans="2:5" x14ac:dyDescent="0.35">
      <c r="B24425" s="42"/>
      <c r="C24425" s="2"/>
      <c r="E24425" s="2"/>
    </row>
    <row r="24426" spans="2:5" x14ac:dyDescent="0.35">
      <c r="B24426" s="42"/>
      <c r="C24426" s="2"/>
      <c r="E24426" s="2"/>
    </row>
    <row r="24427" spans="2:5" x14ac:dyDescent="0.35">
      <c r="B24427" s="42"/>
      <c r="C24427" s="2"/>
      <c r="E24427" s="2"/>
    </row>
    <row r="24428" spans="2:5" x14ac:dyDescent="0.35">
      <c r="B24428" s="42"/>
      <c r="C24428" s="2"/>
      <c r="E24428" s="2"/>
    </row>
    <row r="24429" spans="2:5" x14ac:dyDescent="0.35">
      <c r="B24429" s="42"/>
      <c r="C24429" s="2"/>
      <c r="E24429" s="2"/>
    </row>
    <row r="24430" spans="2:5" x14ac:dyDescent="0.35">
      <c r="B24430" s="42"/>
      <c r="C24430" s="2"/>
      <c r="E24430" s="2"/>
    </row>
    <row r="24431" spans="2:5" x14ac:dyDescent="0.35">
      <c r="B24431" s="42"/>
      <c r="C24431" s="2"/>
      <c r="E24431" s="2"/>
    </row>
    <row r="24432" spans="2:5" x14ac:dyDescent="0.35">
      <c r="B24432" s="42"/>
      <c r="C24432" s="2"/>
      <c r="E24432" s="2"/>
    </row>
    <row r="24433" spans="2:5" x14ac:dyDescent="0.35">
      <c r="B24433" s="42"/>
      <c r="C24433" s="2"/>
      <c r="E24433" s="2"/>
    </row>
    <row r="24434" spans="2:5" x14ac:dyDescent="0.35">
      <c r="B24434" s="42"/>
      <c r="C24434" s="2"/>
      <c r="E24434" s="2"/>
    </row>
    <row r="24435" spans="2:5" x14ac:dyDescent="0.35">
      <c r="B24435" s="42"/>
      <c r="C24435" s="2"/>
      <c r="E24435" s="2"/>
    </row>
    <row r="24436" spans="2:5" x14ac:dyDescent="0.35">
      <c r="B24436" s="42"/>
      <c r="C24436" s="2"/>
      <c r="E24436" s="2"/>
    </row>
    <row r="24437" spans="2:5" x14ac:dyDescent="0.35">
      <c r="B24437" s="42"/>
      <c r="C24437" s="2"/>
      <c r="E24437" s="2"/>
    </row>
    <row r="24438" spans="2:5" x14ac:dyDescent="0.35">
      <c r="B24438" s="42"/>
      <c r="C24438" s="2"/>
      <c r="E24438" s="2"/>
    </row>
    <row r="24439" spans="2:5" x14ac:dyDescent="0.35">
      <c r="B24439" s="42"/>
      <c r="C24439" s="2"/>
      <c r="E24439" s="2"/>
    </row>
    <row r="24440" spans="2:5" x14ac:dyDescent="0.35">
      <c r="B24440" s="42"/>
      <c r="C24440" s="2"/>
      <c r="E24440" s="2"/>
    </row>
    <row r="24441" spans="2:5" x14ac:dyDescent="0.35">
      <c r="B24441" s="42"/>
      <c r="C24441" s="2"/>
      <c r="E24441" s="2"/>
    </row>
    <row r="24442" spans="2:5" x14ac:dyDescent="0.35">
      <c r="B24442" s="42"/>
      <c r="C24442" s="2"/>
      <c r="E24442" s="2"/>
    </row>
    <row r="24443" spans="2:5" x14ac:dyDescent="0.35">
      <c r="B24443" s="42"/>
      <c r="C24443" s="2"/>
      <c r="E24443" s="2"/>
    </row>
    <row r="24444" spans="2:5" x14ac:dyDescent="0.35">
      <c r="B24444" s="42"/>
      <c r="C24444" s="2"/>
      <c r="E24444" s="2"/>
    </row>
    <row r="24445" spans="2:5" x14ac:dyDescent="0.35">
      <c r="B24445" s="42"/>
      <c r="C24445" s="2"/>
      <c r="E24445" s="2"/>
    </row>
    <row r="24446" spans="2:5" x14ac:dyDescent="0.35">
      <c r="B24446" s="42"/>
      <c r="C24446" s="2"/>
      <c r="E24446" s="2"/>
    </row>
    <row r="24447" spans="2:5" x14ac:dyDescent="0.35">
      <c r="B24447" s="42"/>
      <c r="C24447" s="2"/>
      <c r="E24447" s="2"/>
    </row>
    <row r="24448" spans="2:5" x14ac:dyDescent="0.35">
      <c r="B24448" s="42"/>
      <c r="C24448" s="2"/>
      <c r="E24448" s="2"/>
    </row>
    <row r="24449" spans="2:5" x14ac:dyDescent="0.35">
      <c r="B24449" s="42"/>
      <c r="C24449" s="2"/>
      <c r="E24449" s="2"/>
    </row>
    <row r="24450" spans="2:5" x14ac:dyDescent="0.35">
      <c r="B24450" s="42"/>
      <c r="C24450" s="2"/>
      <c r="E24450" s="2"/>
    </row>
    <row r="24451" spans="2:5" x14ac:dyDescent="0.35">
      <c r="B24451" s="42"/>
      <c r="C24451" s="2"/>
      <c r="E24451" s="2"/>
    </row>
    <row r="24452" spans="2:5" x14ac:dyDescent="0.35">
      <c r="B24452" s="42"/>
      <c r="C24452" s="2"/>
      <c r="E24452" s="2"/>
    </row>
    <row r="24453" spans="2:5" x14ac:dyDescent="0.35">
      <c r="B24453" s="42"/>
      <c r="C24453" s="2"/>
      <c r="E24453" s="2"/>
    </row>
    <row r="24454" spans="2:5" x14ac:dyDescent="0.35">
      <c r="B24454" s="42"/>
      <c r="C24454" s="2"/>
      <c r="E24454" s="2"/>
    </row>
    <row r="24455" spans="2:5" x14ac:dyDescent="0.35">
      <c r="B24455" s="42"/>
      <c r="C24455" s="2"/>
      <c r="E24455" s="2"/>
    </row>
    <row r="24456" spans="2:5" x14ac:dyDescent="0.35">
      <c r="B24456" s="42"/>
      <c r="C24456" s="2"/>
      <c r="E24456" s="2"/>
    </row>
    <row r="24457" spans="2:5" x14ac:dyDescent="0.35">
      <c r="B24457" s="42"/>
      <c r="C24457" s="2"/>
      <c r="E24457" s="2"/>
    </row>
    <row r="24458" spans="2:5" x14ac:dyDescent="0.35">
      <c r="B24458" s="42"/>
      <c r="C24458" s="2"/>
      <c r="E24458" s="2"/>
    </row>
    <row r="24459" spans="2:5" x14ac:dyDescent="0.35">
      <c r="B24459" s="42"/>
      <c r="C24459" s="2"/>
      <c r="E24459" s="2"/>
    </row>
    <row r="24460" spans="2:5" x14ac:dyDescent="0.35">
      <c r="B24460" s="42"/>
      <c r="C24460" s="2"/>
      <c r="E24460" s="2"/>
    </row>
    <row r="24461" spans="2:5" x14ac:dyDescent="0.35">
      <c r="B24461" s="42"/>
      <c r="C24461" s="2"/>
      <c r="E24461" s="2"/>
    </row>
    <row r="24462" spans="2:5" x14ac:dyDescent="0.35">
      <c r="B24462" s="42"/>
      <c r="C24462" s="2"/>
      <c r="E24462" s="2"/>
    </row>
    <row r="24463" spans="2:5" x14ac:dyDescent="0.35">
      <c r="B24463" s="42"/>
      <c r="C24463" s="2"/>
      <c r="E24463" s="2"/>
    </row>
    <row r="24464" spans="2:5" x14ac:dyDescent="0.35">
      <c r="B24464" s="42"/>
      <c r="C24464" s="2"/>
      <c r="E24464" s="2"/>
    </row>
    <row r="24465" spans="2:5" x14ac:dyDescent="0.35">
      <c r="B24465" s="42"/>
      <c r="C24465" s="2"/>
      <c r="E24465" s="2"/>
    </row>
    <row r="24466" spans="2:5" x14ac:dyDescent="0.35">
      <c r="B24466" s="42"/>
      <c r="C24466" s="2"/>
      <c r="E24466" s="2"/>
    </row>
    <row r="24467" spans="2:5" x14ac:dyDescent="0.35">
      <c r="B24467" s="42"/>
      <c r="C24467" s="2"/>
      <c r="E24467" s="2"/>
    </row>
    <row r="24468" spans="2:5" x14ac:dyDescent="0.35">
      <c r="B24468" s="42"/>
      <c r="C24468" s="2"/>
      <c r="E24468" s="2"/>
    </row>
    <row r="24469" spans="2:5" x14ac:dyDescent="0.35">
      <c r="B24469" s="42"/>
      <c r="C24469" s="2"/>
      <c r="E24469" s="2"/>
    </row>
    <row r="24470" spans="2:5" x14ac:dyDescent="0.35">
      <c r="B24470" s="42"/>
      <c r="C24470" s="2"/>
      <c r="E24470" s="2"/>
    </row>
    <row r="24471" spans="2:5" x14ac:dyDescent="0.35">
      <c r="B24471" s="42"/>
      <c r="C24471" s="2"/>
      <c r="E24471" s="2"/>
    </row>
    <row r="24472" spans="2:5" x14ac:dyDescent="0.35">
      <c r="B24472" s="42"/>
      <c r="C24472" s="2"/>
      <c r="E24472" s="2"/>
    </row>
    <row r="24473" spans="2:5" x14ac:dyDescent="0.35">
      <c r="B24473" s="42"/>
      <c r="C24473" s="2"/>
      <c r="E24473" s="2"/>
    </row>
    <row r="24474" spans="2:5" x14ac:dyDescent="0.35">
      <c r="B24474" s="42"/>
      <c r="C24474" s="2"/>
      <c r="E24474" s="2"/>
    </row>
    <row r="24475" spans="2:5" x14ac:dyDescent="0.35">
      <c r="B24475" s="42"/>
      <c r="C24475" s="2"/>
      <c r="E24475" s="2"/>
    </row>
    <row r="24476" spans="2:5" x14ac:dyDescent="0.35">
      <c r="B24476" s="42"/>
      <c r="C24476" s="2"/>
      <c r="E24476" s="2"/>
    </row>
    <row r="24477" spans="2:5" x14ac:dyDescent="0.35">
      <c r="B24477" s="42"/>
      <c r="C24477" s="2"/>
      <c r="E24477" s="2"/>
    </row>
    <row r="24478" spans="2:5" x14ac:dyDescent="0.35">
      <c r="B24478" s="42"/>
      <c r="C24478" s="2"/>
      <c r="E24478" s="2"/>
    </row>
    <row r="24479" spans="2:5" x14ac:dyDescent="0.35">
      <c r="B24479" s="42"/>
      <c r="C24479" s="2"/>
      <c r="E24479" s="2"/>
    </row>
    <row r="24480" spans="2:5" x14ac:dyDescent="0.35">
      <c r="B24480" s="42"/>
      <c r="C24480" s="2"/>
      <c r="E24480" s="2"/>
    </row>
    <row r="24481" spans="2:5" x14ac:dyDescent="0.35">
      <c r="B24481" s="42"/>
      <c r="C24481" s="2"/>
      <c r="E24481" s="2"/>
    </row>
    <row r="24482" spans="2:5" x14ac:dyDescent="0.35">
      <c r="B24482" s="42"/>
      <c r="C24482" s="2"/>
      <c r="E24482" s="2"/>
    </row>
    <row r="24483" spans="2:5" x14ac:dyDescent="0.35">
      <c r="B24483" s="42"/>
      <c r="C24483" s="2"/>
      <c r="E24483" s="2"/>
    </row>
    <row r="24484" spans="2:5" x14ac:dyDescent="0.35">
      <c r="B24484" s="42"/>
      <c r="C24484" s="2"/>
      <c r="E24484" s="2"/>
    </row>
    <row r="24485" spans="2:5" x14ac:dyDescent="0.35">
      <c r="B24485" s="42"/>
      <c r="C24485" s="2"/>
      <c r="E24485" s="2"/>
    </row>
    <row r="24486" spans="2:5" x14ac:dyDescent="0.35">
      <c r="B24486" s="42"/>
      <c r="C24486" s="2"/>
      <c r="E24486" s="2"/>
    </row>
    <row r="24487" spans="2:5" x14ac:dyDescent="0.35">
      <c r="B24487" s="42"/>
      <c r="C24487" s="2"/>
      <c r="E24487" s="2"/>
    </row>
    <row r="24488" spans="2:5" x14ac:dyDescent="0.35">
      <c r="B24488" s="42"/>
      <c r="C24488" s="2"/>
      <c r="E24488" s="2"/>
    </row>
    <row r="24489" spans="2:5" x14ac:dyDescent="0.35">
      <c r="B24489" s="42"/>
      <c r="C24489" s="2"/>
      <c r="E24489" s="2"/>
    </row>
    <row r="24490" spans="2:5" x14ac:dyDescent="0.35">
      <c r="B24490" s="42"/>
      <c r="C24490" s="2"/>
      <c r="E24490" s="2"/>
    </row>
    <row r="24491" spans="2:5" x14ac:dyDescent="0.35">
      <c r="B24491" s="42"/>
      <c r="C24491" s="2"/>
      <c r="E24491" s="2"/>
    </row>
    <row r="24492" spans="2:5" x14ac:dyDescent="0.35">
      <c r="B24492" s="42"/>
      <c r="C24492" s="2"/>
      <c r="E24492" s="2"/>
    </row>
    <row r="24493" spans="2:5" x14ac:dyDescent="0.35">
      <c r="B24493" s="42"/>
      <c r="C24493" s="2"/>
      <c r="E24493" s="2"/>
    </row>
    <row r="24494" spans="2:5" x14ac:dyDescent="0.35">
      <c r="B24494" s="42"/>
      <c r="C24494" s="2"/>
      <c r="E24494" s="2"/>
    </row>
    <row r="24495" spans="2:5" x14ac:dyDescent="0.35">
      <c r="B24495" s="42"/>
      <c r="C24495" s="2"/>
      <c r="E24495" s="2"/>
    </row>
    <row r="24496" spans="2:5" x14ac:dyDescent="0.35">
      <c r="B24496" s="42"/>
      <c r="C24496" s="2"/>
      <c r="E24496" s="2"/>
    </row>
    <row r="24497" spans="2:5" x14ac:dyDescent="0.35">
      <c r="B24497" s="42"/>
      <c r="C24497" s="2"/>
      <c r="E24497" s="2"/>
    </row>
    <row r="24498" spans="2:5" x14ac:dyDescent="0.35">
      <c r="B24498" s="42"/>
      <c r="C24498" s="2"/>
      <c r="E24498" s="2"/>
    </row>
    <row r="24499" spans="2:5" x14ac:dyDescent="0.35">
      <c r="B24499" s="42"/>
      <c r="C24499" s="2"/>
      <c r="E24499" s="2"/>
    </row>
    <row r="24500" spans="2:5" x14ac:dyDescent="0.35">
      <c r="B24500" s="42"/>
      <c r="C24500" s="2"/>
      <c r="E24500" s="2"/>
    </row>
    <row r="24501" spans="2:5" x14ac:dyDescent="0.35">
      <c r="B24501" s="42"/>
      <c r="C24501" s="2"/>
      <c r="E24501" s="2"/>
    </row>
    <row r="24502" spans="2:5" x14ac:dyDescent="0.35">
      <c r="B24502" s="42"/>
      <c r="C24502" s="2"/>
      <c r="E24502" s="2"/>
    </row>
    <row r="24503" spans="2:5" x14ac:dyDescent="0.35">
      <c r="B24503" s="42"/>
      <c r="C24503" s="2"/>
      <c r="E24503" s="2"/>
    </row>
    <row r="24504" spans="2:5" x14ac:dyDescent="0.35">
      <c r="B24504" s="42"/>
      <c r="C24504" s="2"/>
      <c r="E24504" s="2"/>
    </row>
    <row r="24505" spans="2:5" x14ac:dyDescent="0.35">
      <c r="B24505" s="42"/>
      <c r="C24505" s="2"/>
      <c r="E24505" s="2"/>
    </row>
    <row r="24506" spans="2:5" x14ac:dyDescent="0.35">
      <c r="B24506" s="42"/>
      <c r="C24506" s="2"/>
      <c r="E24506" s="2"/>
    </row>
    <row r="24507" spans="2:5" x14ac:dyDescent="0.35">
      <c r="B24507" s="42"/>
      <c r="C24507" s="2"/>
      <c r="E24507" s="2"/>
    </row>
    <row r="24508" spans="2:5" x14ac:dyDescent="0.35">
      <c r="B24508" s="42"/>
      <c r="C24508" s="2"/>
      <c r="E24508" s="2"/>
    </row>
    <row r="24509" spans="2:5" x14ac:dyDescent="0.35">
      <c r="B24509" s="42"/>
      <c r="C24509" s="2"/>
      <c r="E24509" s="2"/>
    </row>
    <row r="24510" spans="2:5" x14ac:dyDescent="0.35">
      <c r="B24510" s="42"/>
      <c r="C24510" s="2"/>
      <c r="E24510" s="2"/>
    </row>
    <row r="24511" spans="2:5" x14ac:dyDescent="0.35">
      <c r="B24511" s="42"/>
      <c r="C24511" s="2"/>
      <c r="E24511" s="2"/>
    </row>
    <row r="24512" spans="2:5" x14ac:dyDescent="0.35">
      <c r="B24512" s="42"/>
      <c r="C24512" s="2"/>
      <c r="E24512" s="2"/>
    </row>
    <row r="24513" spans="2:5" x14ac:dyDescent="0.35">
      <c r="B24513" s="42"/>
      <c r="C24513" s="2"/>
      <c r="E24513" s="2"/>
    </row>
    <row r="24514" spans="2:5" x14ac:dyDescent="0.35">
      <c r="B24514" s="42"/>
      <c r="C24514" s="2"/>
      <c r="E24514" s="2"/>
    </row>
    <row r="24515" spans="2:5" x14ac:dyDescent="0.35">
      <c r="B24515" s="42"/>
      <c r="C24515" s="2"/>
      <c r="E24515" s="2"/>
    </row>
    <row r="24516" spans="2:5" x14ac:dyDescent="0.35">
      <c r="B24516" s="42"/>
      <c r="C24516" s="2"/>
      <c r="E24516" s="2"/>
    </row>
    <row r="24517" spans="2:5" x14ac:dyDescent="0.35">
      <c r="B24517" s="42"/>
      <c r="C24517" s="2"/>
      <c r="E24517" s="2"/>
    </row>
    <row r="24518" spans="2:5" x14ac:dyDescent="0.35">
      <c r="B24518" s="42"/>
      <c r="C24518" s="2"/>
      <c r="E24518" s="2"/>
    </row>
    <row r="24519" spans="2:5" x14ac:dyDescent="0.35">
      <c r="B24519" s="42"/>
      <c r="C24519" s="2"/>
      <c r="E24519" s="2"/>
    </row>
    <row r="24520" spans="2:5" x14ac:dyDescent="0.35">
      <c r="B24520" s="42"/>
      <c r="C24520" s="2"/>
      <c r="E24520" s="2"/>
    </row>
    <row r="24521" spans="2:5" x14ac:dyDescent="0.35">
      <c r="B24521" s="42"/>
      <c r="C24521" s="2"/>
      <c r="E24521" s="2"/>
    </row>
    <row r="24522" spans="2:5" x14ac:dyDescent="0.35">
      <c r="B24522" s="42"/>
      <c r="C24522" s="2"/>
      <c r="E24522" s="2"/>
    </row>
    <row r="24523" spans="2:5" x14ac:dyDescent="0.35">
      <c r="B24523" s="42"/>
      <c r="C24523" s="2"/>
      <c r="E24523" s="2"/>
    </row>
    <row r="24524" spans="2:5" x14ac:dyDescent="0.35">
      <c r="B24524" s="42"/>
      <c r="C24524" s="2"/>
      <c r="E24524" s="2"/>
    </row>
    <row r="24525" spans="2:5" x14ac:dyDescent="0.35">
      <c r="B24525" s="42"/>
      <c r="C24525" s="2"/>
      <c r="E24525" s="2"/>
    </row>
    <row r="24526" spans="2:5" x14ac:dyDescent="0.35">
      <c r="B24526" s="42"/>
      <c r="C24526" s="2"/>
      <c r="E24526" s="2"/>
    </row>
    <row r="24527" spans="2:5" x14ac:dyDescent="0.35">
      <c r="B24527" s="42"/>
      <c r="C24527" s="2"/>
      <c r="E24527" s="2"/>
    </row>
    <row r="24528" spans="2:5" x14ac:dyDescent="0.35">
      <c r="B24528" s="42"/>
      <c r="C24528" s="2"/>
      <c r="E24528" s="2"/>
    </row>
    <row r="24529" spans="2:5" x14ac:dyDescent="0.35">
      <c r="B24529" s="42"/>
      <c r="C24529" s="2"/>
      <c r="E24529" s="2"/>
    </row>
    <row r="24530" spans="2:5" x14ac:dyDescent="0.35">
      <c r="B24530" s="42"/>
      <c r="C24530" s="2"/>
      <c r="E24530" s="2"/>
    </row>
    <row r="24531" spans="2:5" x14ac:dyDescent="0.35">
      <c r="B24531" s="42"/>
      <c r="C24531" s="2"/>
      <c r="E24531" s="2"/>
    </row>
    <row r="24532" spans="2:5" x14ac:dyDescent="0.35">
      <c r="B24532" s="42"/>
      <c r="C24532" s="2"/>
      <c r="E24532" s="2"/>
    </row>
    <row r="24533" spans="2:5" x14ac:dyDescent="0.35">
      <c r="B24533" s="42"/>
      <c r="C24533" s="2"/>
      <c r="E24533" s="2"/>
    </row>
    <row r="24534" spans="2:5" x14ac:dyDescent="0.35">
      <c r="B24534" s="42"/>
      <c r="C24534" s="2"/>
      <c r="E24534" s="2"/>
    </row>
    <row r="24535" spans="2:5" x14ac:dyDescent="0.35">
      <c r="B24535" s="42"/>
      <c r="C24535" s="2"/>
      <c r="E24535" s="2"/>
    </row>
    <row r="24536" spans="2:5" x14ac:dyDescent="0.35">
      <c r="B24536" s="42"/>
      <c r="C24536" s="2"/>
      <c r="E24536" s="2"/>
    </row>
    <row r="24537" spans="2:5" x14ac:dyDescent="0.35">
      <c r="B24537" s="42"/>
      <c r="C24537" s="2"/>
      <c r="E24537" s="2"/>
    </row>
    <row r="24538" spans="2:5" x14ac:dyDescent="0.35">
      <c r="B24538" s="42"/>
      <c r="C24538" s="2"/>
      <c r="E24538" s="2"/>
    </row>
    <row r="24539" spans="2:5" x14ac:dyDescent="0.35">
      <c r="B24539" s="42"/>
      <c r="C24539" s="2"/>
      <c r="E24539" s="2"/>
    </row>
    <row r="24540" spans="2:5" x14ac:dyDescent="0.35">
      <c r="B24540" s="42"/>
      <c r="C24540" s="2"/>
      <c r="E24540" s="2"/>
    </row>
    <row r="24541" spans="2:5" x14ac:dyDescent="0.35">
      <c r="B24541" s="42"/>
      <c r="C24541" s="2"/>
      <c r="E24541" s="2"/>
    </row>
    <row r="24542" spans="2:5" x14ac:dyDescent="0.35">
      <c r="B24542" s="42"/>
      <c r="C24542" s="2"/>
      <c r="E24542" s="2"/>
    </row>
    <row r="24543" spans="2:5" x14ac:dyDescent="0.35">
      <c r="B24543" s="42"/>
      <c r="C24543" s="2"/>
      <c r="E24543" s="2"/>
    </row>
    <row r="24544" spans="2:5" x14ac:dyDescent="0.35">
      <c r="B24544" s="42"/>
      <c r="C24544" s="2"/>
      <c r="E24544" s="2"/>
    </row>
    <row r="24545" spans="2:5" x14ac:dyDescent="0.35">
      <c r="B24545" s="42"/>
      <c r="C24545" s="2"/>
      <c r="E24545" s="2"/>
    </row>
    <row r="24546" spans="2:5" x14ac:dyDescent="0.35">
      <c r="B24546" s="42"/>
      <c r="C24546" s="2"/>
      <c r="E24546" s="2"/>
    </row>
    <row r="24547" spans="2:5" x14ac:dyDescent="0.35">
      <c r="B24547" s="42"/>
      <c r="C24547" s="2"/>
      <c r="E24547" s="2"/>
    </row>
    <row r="24548" spans="2:5" x14ac:dyDescent="0.35">
      <c r="B24548" s="42"/>
      <c r="C24548" s="2"/>
      <c r="E24548" s="2"/>
    </row>
    <row r="24549" spans="2:5" x14ac:dyDescent="0.35">
      <c r="B24549" s="42"/>
      <c r="C24549" s="2"/>
      <c r="E24549" s="2"/>
    </row>
    <row r="24550" spans="2:5" x14ac:dyDescent="0.35">
      <c r="B24550" s="42"/>
      <c r="C24550" s="2"/>
      <c r="E24550" s="2"/>
    </row>
    <row r="24551" spans="2:5" x14ac:dyDescent="0.35">
      <c r="B24551" s="42"/>
      <c r="C24551" s="2"/>
      <c r="E24551" s="2"/>
    </row>
    <row r="24552" spans="2:5" x14ac:dyDescent="0.35">
      <c r="B24552" s="42"/>
      <c r="C24552" s="2"/>
      <c r="E24552" s="2"/>
    </row>
    <row r="24553" spans="2:5" x14ac:dyDescent="0.35">
      <c r="B24553" s="42"/>
      <c r="C24553" s="2"/>
      <c r="E24553" s="2"/>
    </row>
    <row r="24554" spans="2:5" x14ac:dyDescent="0.35">
      <c r="B24554" s="42"/>
      <c r="C24554" s="2"/>
      <c r="E24554" s="2"/>
    </row>
    <row r="24555" spans="2:5" x14ac:dyDescent="0.35">
      <c r="B24555" s="42"/>
      <c r="C24555" s="2"/>
      <c r="E24555" s="2"/>
    </row>
    <row r="24556" spans="2:5" x14ac:dyDescent="0.35">
      <c r="B24556" s="42"/>
      <c r="C24556" s="2"/>
      <c r="E24556" s="2"/>
    </row>
    <row r="24557" spans="2:5" x14ac:dyDescent="0.35">
      <c r="B24557" s="42"/>
      <c r="C24557" s="2"/>
      <c r="E24557" s="2"/>
    </row>
    <row r="24558" spans="2:5" x14ac:dyDescent="0.35">
      <c r="B24558" s="42"/>
      <c r="C24558" s="2"/>
      <c r="E24558" s="2"/>
    </row>
    <row r="24559" spans="2:5" x14ac:dyDescent="0.35">
      <c r="B24559" s="42"/>
      <c r="C24559" s="2"/>
      <c r="E24559" s="2"/>
    </row>
    <row r="24560" spans="2:5" x14ac:dyDescent="0.35">
      <c r="B24560" s="42"/>
      <c r="C24560" s="2"/>
      <c r="E24560" s="2"/>
    </row>
    <row r="24561" spans="2:5" x14ac:dyDescent="0.35">
      <c r="B24561" s="42"/>
      <c r="C24561" s="2"/>
      <c r="E24561" s="2"/>
    </row>
    <row r="24562" spans="2:5" x14ac:dyDescent="0.35">
      <c r="B24562" s="42"/>
      <c r="C24562" s="2"/>
      <c r="E24562" s="2"/>
    </row>
    <row r="24563" spans="2:5" x14ac:dyDescent="0.35">
      <c r="B24563" s="42"/>
      <c r="C24563" s="2"/>
      <c r="E24563" s="2"/>
    </row>
    <row r="24564" spans="2:5" x14ac:dyDescent="0.35">
      <c r="B24564" s="42"/>
      <c r="C24564" s="2"/>
      <c r="E24564" s="2"/>
    </row>
    <row r="24565" spans="2:5" x14ac:dyDescent="0.35">
      <c r="B24565" s="42"/>
      <c r="C24565" s="2"/>
      <c r="E24565" s="2"/>
    </row>
    <row r="24566" spans="2:5" x14ac:dyDescent="0.35">
      <c r="B24566" s="42"/>
      <c r="C24566" s="2"/>
      <c r="E24566" s="2"/>
    </row>
    <row r="24567" spans="2:5" x14ac:dyDescent="0.35">
      <c r="B24567" s="42"/>
      <c r="C24567" s="2"/>
      <c r="E24567" s="2"/>
    </row>
    <row r="24568" spans="2:5" x14ac:dyDescent="0.35">
      <c r="B24568" s="42"/>
      <c r="C24568" s="2"/>
      <c r="E24568" s="2"/>
    </row>
    <row r="24569" spans="2:5" x14ac:dyDescent="0.35">
      <c r="B24569" s="42"/>
      <c r="C24569" s="2"/>
      <c r="E24569" s="2"/>
    </row>
    <row r="24570" spans="2:5" x14ac:dyDescent="0.35">
      <c r="B24570" s="42"/>
      <c r="C24570" s="2"/>
      <c r="E24570" s="2"/>
    </row>
    <row r="24571" spans="2:5" x14ac:dyDescent="0.35">
      <c r="B24571" s="42"/>
      <c r="C24571" s="2"/>
      <c r="E24571" s="2"/>
    </row>
    <row r="24572" spans="2:5" x14ac:dyDescent="0.35">
      <c r="B24572" s="42"/>
      <c r="C24572" s="2"/>
      <c r="E24572" s="2"/>
    </row>
    <row r="24573" spans="2:5" x14ac:dyDescent="0.35">
      <c r="B24573" s="42"/>
      <c r="C24573" s="2"/>
      <c r="E24573" s="2"/>
    </row>
    <row r="24574" spans="2:5" x14ac:dyDescent="0.35">
      <c r="B24574" s="42"/>
      <c r="C24574" s="2"/>
      <c r="E24574" s="2"/>
    </row>
    <row r="24575" spans="2:5" x14ac:dyDescent="0.35">
      <c r="B24575" s="42"/>
      <c r="C24575" s="2"/>
      <c r="E24575" s="2"/>
    </row>
    <row r="24576" spans="2:5" x14ac:dyDescent="0.35">
      <c r="B24576" s="42"/>
      <c r="C24576" s="2"/>
      <c r="E24576" s="2"/>
    </row>
    <row r="24577" spans="2:5" x14ac:dyDescent="0.35">
      <c r="B24577" s="42"/>
      <c r="C24577" s="2"/>
      <c r="E24577" s="2"/>
    </row>
    <row r="24578" spans="2:5" x14ac:dyDescent="0.35">
      <c r="B24578" s="42"/>
      <c r="C24578" s="2"/>
      <c r="E24578" s="2"/>
    </row>
    <row r="24579" spans="2:5" x14ac:dyDescent="0.35">
      <c r="B24579" s="42"/>
      <c r="C24579" s="2"/>
      <c r="E24579" s="2"/>
    </row>
    <row r="24580" spans="2:5" x14ac:dyDescent="0.35">
      <c r="B24580" s="42"/>
      <c r="C24580" s="2"/>
      <c r="E24580" s="2"/>
    </row>
    <row r="24581" spans="2:5" x14ac:dyDescent="0.35">
      <c r="B24581" s="42"/>
      <c r="C24581" s="2"/>
      <c r="E24581" s="2"/>
    </row>
    <row r="24582" spans="2:5" x14ac:dyDescent="0.35">
      <c r="B24582" s="42"/>
      <c r="C24582" s="2"/>
      <c r="E24582" s="2"/>
    </row>
    <row r="24583" spans="2:5" x14ac:dyDescent="0.35">
      <c r="B24583" s="42"/>
      <c r="C24583" s="2"/>
      <c r="E24583" s="2"/>
    </row>
    <row r="24584" spans="2:5" x14ac:dyDescent="0.35">
      <c r="B24584" s="42"/>
      <c r="C24584" s="2"/>
      <c r="E24584" s="2"/>
    </row>
    <row r="24585" spans="2:5" x14ac:dyDescent="0.35">
      <c r="B24585" s="42"/>
      <c r="C24585" s="2"/>
      <c r="E24585" s="2"/>
    </row>
    <row r="24586" spans="2:5" x14ac:dyDescent="0.35">
      <c r="B24586" s="42"/>
      <c r="C24586" s="2"/>
      <c r="E24586" s="2"/>
    </row>
    <row r="24587" spans="2:5" x14ac:dyDescent="0.35">
      <c r="B24587" s="42"/>
      <c r="C24587" s="2"/>
      <c r="E24587" s="2"/>
    </row>
    <row r="24588" spans="2:5" x14ac:dyDescent="0.35">
      <c r="B24588" s="42"/>
      <c r="C24588" s="2"/>
      <c r="E24588" s="2"/>
    </row>
    <row r="24589" spans="2:5" x14ac:dyDescent="0.35">
      <c r="B24589" s="42"/>
      <c r="C24589" s="2"/>
      <c r="E24589" s="2"/>
    </row>
    <row r="24590" spans="2:5" x14ac:dyDescent="0.35">
      <c r="B24590" s="42"/>
      <c r="C24590" s="2"/>
      <c r="E24590" s="2"/>
    </row>
    <row r="24591" spans="2:5" x14ac:dyDescent="0.35">
      <c r="B24591" s="42"/>
      <c r="C24591" s="2"/>
      <c r="E24591" s="2"/>
    </row>
    <row r="24592" spans="2:5" x14ac:dyDescent="0.35">
      <c r="B24592" s="42"/>
      <c r="C24592" s="2"/>
      <c r="E24592" s="2"/>
    </row>
    <row r="24593" spans="2:5" x14ac:dyDescent="0.35">
      <c r="B24593" s="42"/>
      <c r="C24593" s="2"/>
      <c r="E24593" s="2"/>
    </row>
    <row r="24594" spans="2:5" x14ac:dyDescent="0.35">
      <c r="B24594" s="42"/>
      <c r="C24594" s="2"/>
      <c r="E24594" s="2"/>
    </row>
    <row r="24595" spans="2:5" x14ac:dyDescent="0.35">
      <c r="B24595" s="42"/>
      <c r="C24595" s="2"/>
      <c r="E24595" s="2"/>
    </row>
    <row r="24596" spans="2:5" x14ac:dyDescent="0.35">
      <c r="B24596" s="42"/>
      <c r="C24596" s="2"/>
      <c r="E24596" s="2"/>
    </row>
    <row r="24597" spans="2:5" x14ac:dyDescent="0.35">
      <c r="B24597" s="42"/>
      <c r="C24597" s="2"/>
      <c r="E24597" s="2"/>
    </row>
    <row r="24598" spans="2:5" x14ac:dyDescent="0.35">
      <c r="B24598" s="42"/>
      <c r="C24598" s="2"/>
      <c r="E24598" s="2"/>
    </row>
    <row r="24599" spans="2:5" x14ac:dyDescent="0.35">
      <c r="B24599" s="42"/>
      <c r="C24599" s="2"/>
      <c r="E24599" s="2"/>
    </row>
    <row r="24600" spans="2:5" x14ac:dyDescent="0.35">
      <c r="B24600" s="42"/>
      <c r="C24600" s="2"/>
      <c r="E24600" s="2"/>
    </row>
    <row r="24601" spans="2:5" x14ac:dyDescent="0.35">
      <c r="B24601" s="42"/>
      <c r="C24601" s="2"/>
      <c r="E24601" s="2"/>
    </row>
    <row r="24602" spans="2:5" x14ac:dyDescent="0.35">
      <c r="B24602" s="42"/>
      <c r="C24602" s="2"/>
      <c r="E24602" s="2"/>
    </row>
    <row r="24603" spans="2:5" x14ac:dyDescent="0.35">
      <c r="B24603" s="42"/>
      <c r="C24603" s="2"/>
      <c r="E24603" s="2"/>
    </row>
    <row r="24604" spans="2:5" x14ac:dyDescent="0.35">
      <c r="B24604" s="42"/>
      <c r="C24604" s="2"/>
      <c r="E24604" s="2"/>
    </row>
    <row r="24605" spans="2:5" x14ac:dyDescent="0.35">
      <c r="B24605" s="42"/>
      <c r="C24605" s="2"/>
      <c r="E24605" s="2"/>
    </row>
    <row r="24606" spans="2:5" x14ac:dyDescent="0.35">
      <c r="B24606" s="42"/>
      <c r="C24606" s="2"/>
      <c r="E24606" s="2"/>
    </row>
    <row r="24607" spans="2:5" x14ac:dyDescent="0.35">
      <c r="B24607" s="42"/>
      <c r="C24607" s="2"/>
      <c r="E24607" s="2"/>
    </row>
    <row r="24608" spans="2:5" x14ac:dyDescent="0.35">
      <c r="B24608" s="42"/>
      <c r="C24608" s="2"/>
      <c r="E24608" s="2"/>
    </row>
    <row r="24609" spans="2:5" x14ac:dyDescent="0.35">
      <c r="B24609" s="42"/>
      <c r="C24609" s="2"/>
      <c r="E24609" s="2"/>
    </row>
    <row r="24610" spans="2:5" x14ac:dyDescent="0.35">
      <c r="B24610" s="42"/>
      <c r="C24610" s="2"/>
      <c r="E24610" s="2"/>
    </row>
    <row r="24611" spans="2:5" x14ac:dyDescent="0.35">
      <c r="B24611" s="42"/>
      <c r="C24611" s="2"/>
      <c r="E24611" s="2"/>
    </row>
    <row r="24612" spans="2:5" x14ac:dyDescent="0.35">
      <c r="B24612" s="42"/>
      <c r="C24612" s="2"/>
      <c r="E24612" s="2"/>
    </row>
    <row r="24613" spans="2:5" x14ac:dyDescent="0.35">
      <c r="B24613" s="42"/>
      <c r="C24613" s="2"/>
      <c r="E24613" s="2"/>
    </row>
    <row r="24614" spans="2:5" x14ac:dyDescent="0.35">
      <c r="B24614" s="42"/>
      <c r="C24614" s="2"/>
      <c r="E24614" s="2"/>
    </row>
    <row r="24615" spans="2:5" x14ac:dyDescent="0.35">
      <c r="B24615" s="42"/>
      <c r="C24615" s="2"/>
      <c r="E24615" s="2"/>
    </row>
    <row r="24616" spans="2:5" x14ac:dyDescent="0.35">
      <c r="B24616" s="42"/>
      <c r="C24616" s="2"/>
      <c r="E24616" s="2"/>
    </row>
    <row r="24617" spans="2:5" x14ac:dyDescent="0.35">
      <c r="B24617" s="42"/>
      <c r="C24617" s="2"/>
      <c r="E24617" s="2"/>
    </row>
    <row r="24618" spans="2:5" x14ac:dyDescent="0.35">
      <c r="B24618" s="42"/>
      <c r="C24618" s="2"/>
      <c r="E24618" s="2"/>
    </row>
    <row r="24619" spans="2:5" x14ac:dyDescent="0.35">
      <c r="B24619" s="42"/>
      <c r="C24619" s="2"/>
      <c r="E24619" s="2"/>
    </row>
    <row r="24620" spans="2:5" x14ac:dyDescent="0.35">
      <c r="B24620" s="42"/>
      <c r="C24620" s="2"/>
      <c r="E24620" s="2"/>
    </row>
    <row r="24621" spans="2:5" x14ac:dyDescent="0.35">
      <c r="B24621" s="42"/>
      <c r="C24621" s="2"/>
      <c r="E24621" s="2"/>
    </row>
    <row r="24622" spans="2:5" x14ac:dyDescent="0.35">
      <c r="B24622" s="42"/>
      <c r="C24622" s="2"/>
      <c r="E24622" s="2"/>
    </row>
    <row r="24623" spans="2:5" x14ac:dyDescent="0.35">
      <c r="B24623" s="42"/>
      <c r="C24623" s="2"/>
      <c r="E24623" s="2"/>
    </row>
    <row r="24624" spans="2:5" x14ac:dyDescent="0.35">
      <c r="B24624" s="42"/>
      <c r="C24624" s="2"/>
      <c r="E24624" s="2"/>
    </row>
    <row r="24625" spans="2:5" x14ac:dyDescent="0.35">
      <c r="B24625" s="42"/>
      <c r="C24625" s="2"/>
      <c r="E24625" s="2"/>
    </row>
    <row r="24626" spans="2:5" x14ac:dyDescent="0.35">
      <c r="B24626" s="42"/>
      <c r="C24626" s="2"/>
      <c r="E24626" s="2"/>
    </row>
    <row r="24627" spans="2:5" x14ac:dyDescent="0.35">
      <c r="B24627" s="42"/>
      <c r="C24627" s="2"/>
      <c r="E24627" s="2"/>
    </row>
    <row r="24628" spans="2:5" x14ac:dyDescent="0.35">
      <c r="B24628" s="42"/>
      <c r="C24628" s="2"/>
      <c r="E24628" s="2"/>
    </row>
    <row r="24629" spans="2:5" x14ac:dyDescent="0.35">
      <c r="B24629" s="42"/>
      <c r="C24629" s="2"/>
      <c r="E24629" s="2"/>
    </row>
    <row r="24630" spans="2:5" x14ac:dyDescent="0.35">
      <c r="B24630" s="42"/>
      <c r="C24630" s="2"/>
      <c r="E24630" s="2"/>
    </row>
    <row r="24631" spans="2:5" x14ac:dyDescent="0.35">
      <c r="B24631" s="42"/>
      <c r="C24631" s="2"/>
      <c r="E24631" s="2"/>
    </row>
    <row r="24632" spans="2:5" x14ac:dyDescent="0.35">
      <c r="B24632" s="42"/>
      <c r="C24632" s="2"/>
      <c r="E24632" s="2"/>
    </row>
    <row r="24633" spans="2:5" x14ac:dyDescent="0.35">
      <c r="B24633" s="42"/>
      <c r="C24633" s="2"/>
      <c r="E24633" s="2"/>
    </row>
    <row r="24634" spans="2:5" x14ac:dyDescent="0.35">
      <c r="B24634" s="42"/>
      <c r="C24634" s="2"/>
      <c r="E24634" s="2"/>
    </row>
    <row r="24635" spans="2:5" x14ac:dyDescent="0.35">
      <c r="B24635" s="42"/>
      <c r="C24635" s="2"/>
      <c r="E24635" s="2"/>
    </row>
    <row r="24636" spans="2:5" x14ac:dyDescent="0.35">
      <c r="B24636" s="42"/>
      <c r="C24636" s="2"/>
      <c r="E24636" s="2"/>
    </row>
    <row r="24637" spans="2:5" x14ac:dyDescent="0.35">
      <c r="B24637" s="42"/>
      <c r="C24637" s="2"/>
      <c r="E24637" s="2"/>
    </row>
    <row r="24638" spans="2:5" x14ac:dyDescent="0.35">
      <c r="B24638" s="42"/>
      <c r="C24638" s="2"/>
      <c r="E24638" s="2"/>
    </row>
    <row r="24639" spans="2:5" x14ac:dyDescent="0.35">
      <c r="B24639" s="42"/>
      <c r="C24639" s="2"/>
      <c r="E24639" s="2"/>
    </row>
    <row r="24640" spans="2:5" x14ac:dyDescent="0.35">
      <c r="B24640" s="42"/>
      <c r="C24640" s="2"/>
      <c r="E24640" s="2"/>
    </row>
    <row r="24641" spans="2:5" x14ac:dyDescent="0.35">
      <c r="B24641" s="42"/>
      <c r="C24641" s="2"/>
      <c r="E24641" s="2"/>
    </row>
    <row r="24642" spans="2:5" x14ac:dyDescent="0.35">
      <c r="B24642" s="42"/>
      <c r="C24642" s="2"/>
      <c r="E24642" s="2"/>
    </row>
    <row r="24643" spans="2:5" x14ac:dyDescent="0.35">
      <c r="B24643" s="42"/>
      <c r="C24643" s="2"/>
      <c r="E24643" s="2"/>
    </row>
    <row r="24644" spans="2:5" x14ac:dyDescent="0.35">
      <c r="B24644" s="42"/>
      <c r="C24644" s="2"/>
      <c r="E24644" s="2"/>
    </row>
    <row r="24645" spans="2:5" x14ac:dyDescent="0.35">
      <c r="B24645" s="42"/>
      <c r="C24645" s="2"/>
      <c r="E24645" s="2"/>
    </row>
    <row r="24646" spans="2:5" x14ac:dyDescent="0.35">
      <c r="B24646" s="42"/>
      <c r="C24646" s="2"/>
      <c r="E24646" s="2"/>
    </row>
    <row r="24647" spans="2:5" x14ac:dyDescent="0.35">
      <c r="B24647" s="42"/>
      <c r="C24647" s="2"/>
      <c r="E24647" s="2"/>
    </row>
    <row r="24648" spans="2:5" x14ac:dyDescent="0.35">
      <c r="B24648" s="42"/>
      <c r="C24648" s="2"/>
      <c r="E24648" s="2"/>
    </row>
    <row r="24649" spans="2:5" x14ac:dyDescent="0.35">
      <c r="B24649" s="42"/>
      <c r="C24649" s="2"/>
      <c r="E24649" s="2"/>
    </row>
    <row r="24650" spans="2:5" x14ac:dyDescent="0.35">
      <c r="B24650" s="42"/>
      <c r="C24650" s="2"/>
      <c r="E24650" s="2"/>
    </row>
    <row r="24651" spans="2:5" x14ac:dyDescent="0.35">
      <c r="B24651" s="42"/>
      <c r="C24651" s="2"/>
      <c r="E24651" s="2"/>
    </row>
    <row r="24652" spans="2:5" x14ac:dyDescent="0.35">
      <c r="B24652" s="42"/>
      <c r="C24652" s="2"/>
      <c r="E24652" s="2"/>
    </row>
    <row r="24653" spans="2:5" x14ac:dyDescent="0.35">
      <c r="B24653" s="42"/>
      <c r="C24653" s="2"/>
      <c r="E24653" s="2"/>
    </row>
    <row r="24654" spans="2:5" x14ac:dyDescent="0.35">
      <c r="B24654" s="42"/>
      <c r="C24654" s="2"/>
      <c r="E24654" s="2"/>
    </row>
    <row r="24655" spans="2:5" x14ac:dyDescent="0.35">
      <c r="B24655" s="42"/>
      <c r="C24655" s="2"/>
      <c r="E24655" s="2"/>
    </row>
    <row r="24656" spans="2:5" x14ac:dyDescent="0.35">
      <c r="B24656" s="42"/>
      <c r="C24656" s="2"/>
      <c r="E24656" s="2"/>
    </row>
    <row r="24657" spans="2:5" x14ac:dyDescent="0.35">
      <c r="B24657" s="42"/>
      <c r="C24657" s="2"/>
      <c r="E24657" s="2"/>
    </row>
    <row r="24658" spans="2:5" x14ac:dyDescent="0.35">
      <c r="B24658" s="42"/>
      <c r="C24658" s="2"/>
      <c r="E24658" s="2"/>
    </row>
    <row r="24659" spans="2:5" x14ac:dyDescent="0.35">
      <c r="B24659" s="42"/>
      <c r="C24659" s="2"/>
      <c r="E24659" s="2"/>
    </row>
    <row r="24660" spans="2:5" x14ac:dyDescent="0.35">
      <c r="B24660" s="42"/>
      <c r="C24660" s="2"/>
      <c r="E24660" s="2"/>
    </row>
    <row r="24661" spans="2:5" x14ac:dyDescent="0.35">
      <c r="B24661" s="42"/>
      <c r="C24661" s="2"/>
      <c r="E24661" s="2"/>
    </row>
    <row r="24662" spans="2:5" x14ac:dyDescent="0.35">
      <c r="B24662" s="42"/>
      <c r="C24662" s="2"/>
      <c r="E24662" s="2"/>
    </row>
    <row r="24663" spans="2:5" x14ac:dyDescent="0.35">
      <c r="B24663" s="42"/>
      <c r="C24663" s="2"/>
      <c r="E24663" s="2"/>
    </row>
    <row r="24664" spans="2:5" x14ac:dyDescent="0.35">
      <c r="B24664" s="42"/>
      <c r="C24664" s="2"/>
      <c r="E24664" s="2"/>
    </row>
    <row r="24665" spans="2:5" x14ac:dyDescent="0.35">
      <c r="B24665" s="42"/>
      <c r="C24665" s="2"/>
      <c r="E24665" s="2"/>
    </row>
    <row r="24666" spans="2:5" x14ac:dyDescent="0.35">
      <c r="B24666" s="42"/>
      <c r="C24666" s="2"/>
      <c r="E24666" s="2"/>
    </row>
    <row r="24667" spans="2:5" x14ac:dyDescent="0.35">
      <c r="B24667" s="42"/>
      <c r="C24667" s="2"/>
      <c r="E24667" s="2"/>
    </row>
    <row r="24668" spans="2:5" x14ac:dyDescent="0.35">
      <c r="B24668" s="42"/>
      <c r="C24668" s="2"/>
      <c r="E24668" s="2"/>
    </row>
    <row r="24669" spans="2:5" x14ac:dyDescent="0.35">
      <c r="B24669" s="42"/>
      <c r="C24669" s="2"/>
      <c r="E24669" s="2"/>
    </row>
    <row r="24670" spans="2:5" x14ac:dyDescent="0.35">
      <c r="B24670" s="42"/>
      <c r="C24670" s="2"/>
      <c r="E24670" s="2"/>
    </row>
    <row r="24671" spans="2:5" x14ac:dyDescent="0.35">
      <c r="B24671" s="42"/>
      <c r="C24671" s="2"/>
      <c r="E24671" s="2"/>
    </row>
    <row r="24672" spans="2:5" x14ac:dyDescent="0.35">
      <c r="B24672" s="42"/>
      <c r="C24672" s="2"/>
      <c r="E24672" s="2"/>
    </row>
    <row r="24673" spans="2:5" x14ac:dyDescent="0.35">
      <c r="B24673" s="42"/>
      <c r="C24673" s="2"/>
      <c r="E24673" s="2"/>
    </row>
    <row r="24674" spans="2:5" x14ac:dyDescent="0.35">
      <c r="B24674" s="42"/>
      <c r="C24674" s="2"/>
      <c r="E24674" s="2"/>
    </row>
    <row r="24675" spans="2:5" x14ac:dyDescent="0.35">
      <c r="B24675" s="42"/>
      <c r="C24675" s="2"/>
      <c r="E24675" s="2"/>
    </row>
    <row r="24676" spans="2:5" x14ac:dyDescent="0.35">
      <c r="B24676" s="42"/>
      <c r="C24676" s="2"/>
      <c r="E24676" s="2"/>
    </row>
    <row r="24677" spans="2:5" x14ac:dyDescent="0.35">
      <c r="B24677" s="42"/>
      <c r="C24677" s="2"/>
      <c r="E24677" s="2"/>
    </row>
    <row r="24678" spans="2:5" x14ac:dyDescent="0.35">
      <c r="B24678" s="42"/>
      <c r="C24678" s="2"/>
      <c r="E24678" s="2"/>
    </row>
    <row r="24679" spans="2:5" x14ac:dyDescent="0.35">
      <c r="B24679" s="42"/>
      <c r="C24679" s="2"/>
      <c r="E24679" s="2"/>
    </row>
    <row r="24680" spans="2:5" x14ac:dyDescent="0.35">
      <c r="B24680" s="42"/>
      <c r="C24680" s="2"/>
      <c r="E24680" s="2"/>
    </row>
    <row r="24681" spans="2:5" x14ac:dyDescent="0.35">
      <c r="B24681" s="42"/>
      <c r="C24681" s="2"/>
      <c r="E24681" s="2"/>
    </row>
    <row r="24682" spans="2:5" x14ac:dyDescent="0.35">
      <c r="B24682" s="42"/>
      <c r="C24682" s="2"/>
      <c r="E24682" s="2"/>
    </row>
    <row r="24683" spans="2:5" x14ac:dyDescent="0.35">
      <c r="B24683" s="42"/>
      <c r="C24683" s="2"/>
      <c r="E24683" s="2"/>
    </row>
    <row r="24684" spans="2:5" x14ac:dyDescent="0.35">
      <c r="B24684" s="42"/>
      <c r="C24684" s="2"/>
      <c r="E24684" s="2"/>
    </row>
    <row r="24685" spans="2:5" x14ac:dyDescent="0.35">
      <c r="B24685" s="42"/>
      <c r="C24685" s="2"/>
      <c r="E24685" s="2"/>
    </row>
    <row r="24686" spans="2:5" x14ac:dyDescent="0.35">
      <c r="B24686" s="42"/>
      <c r="C24686" s="2"/>
      <c r="E24686" s="2"/>
    </row>
    <row r="24687" spans="2:5" x14ac:dyDescent="0.35">
      <c r="B24687" s="42"/>
      <c r="C24687" s="2"/>
      <c r="E24687" s="2"/>
    </row>
    <row r="24688" spans="2:5" x14ac:dyDescent="0.35">
      <c r="B24688" s="42"/>
      <c r="C24688" s="2"/>
      <c r="E24688" s="2"/>
    </row>
    <row r="24689" spans="2:5" x14ac:dyDescent="0.35">
      <c r="B24689" s="42"/>
      <c r="C24689" s="2"/>
      <c r="E24689" s="2"/>
    </row>
    <row r="24690" spans="2:5" x14ac:dyDescent="0.35">
      <c r="B24690" s="42"/>
      <c r="C24690" s="2"/>
      <c r="E24690" s="2"/>
    </row>
    <row r="24691" spans="2:5" x14ac:dyDescent="0.35">
      <c r="B24691" s="42"/>
      <c r="C24691" s="2"/>
      <c r="E24691" s="2"/>
    </row>
    <row r="24692" spans="2:5" x14ac:dyDescent="0.35">
      <c r="B24692" s="42"/>
      <c r="C24692" s="2"/>
      <c r="E24692" s="2"/>
    </row>
    <row r="24693" spans="2:5" x14ac:dyDescent="0.35">
      <c r="B24693" s="42"/>
      <c r="C24693" s="2"/>
      <c r="E24693" s="2"/>
    </row>
    <row r="24694" spans="2:5" x14ac:dyDescent="0.35">
      <c r="B24694" s="42"/>
      <c r="C24694" s="2"/>
      <c r="E24694" s="2"/>
    </row>
    <row r="24695" spans="2:5" x14ac:dyDescent="0.35">
      <c r="B24695" s="42"/>
      <c r="C24695" s="2"/>
      <c r="E24695" s="2"/>
    </row>
    <row r="24696" spans="2:5" x14ac:dyDescent="0.35">
      <c r="B24696" s="42"/>
      <c r="C24696" s="2"/>
      <c r="E24696" s="2"/>
    </row>
    <row r="24697" spans="2:5" x14ac:dyDescent="0.35">
      <c r="B24697" s="42"/>
      <c r="C24697" s="2"/>
      <c r="E24697" s="2"/>
    </row>
    <row r="24698" spans="2:5" x14ac:dyDescent="0.35">
      <c r="B24698" s="42"/>
      <c r="C24698" s="2"/>
      <c r="E24698" s="2"/>
    </row>
    <row r="24699" spans="2:5" x14ac:dyDescent="0.35">
      <c r="B24699" s="42"/>
      <c r="C24699" s="2"/>
      <c r="E24699" s="2"/>
    </row>
    <row r="24700" spans="2:5" x14ac:dyDescent="0.35">
      <c r="B24700" s="42"/>
      <c r="C24700" s="2"/>
      <c r="E24700" s="2"/>
    </row>
    <row r="24701" spans="2:5" x14ac:dyDescent="0.35">
      <c r="B24701" s="42"/>
      <c r="C24701" s="2"/>
      <c r="E24701" s="2"/>
    </row>
    <row r="24702" spans="2:5" x14ac:dyDescent="0.35">
      <c r="B24702" s="42"/>
      <c r="C24702" s="2"/>
      <c r="E24702" s="2"/>
    </row>
    <row r="24703" spans="2:5" x14ac:dyDescent="0.35">
      <c r="B24703" s="42"/>
      <c r="C24703" s="2"/>
      <c r="E24703" s="2"/>
    </row>
    <row r="24704" spans="2:5" x14ac:dyDescent="0.35">
      <c r="B24704" s="42"/>
      <c r="C24704" s="2"/>
      <c r="E24704" s="2"/>
    </row>
    <row r="24705" spans="2:5" x14ac:dyDescent="0.35">
      <c r="B24705" s="42"/>
      <c r="C24705" s="2"/>
      <c r="E24705" s="2"/>
    </row>
    <row r="24706" spans="2:5" x14ac:dyDescent="0.35">
      <c r="B24706" s="42"/>
      <c r="C24706" s="2"/>
      <c r="E24706" s="2"/>
    </row>
    <row r="24707" spans="2:5" x14ac:dyDescent="0.35">
      <c r="B24707" s="42"/>
      <c r="C24707" s="2"/>
      <c r="E24707" s="2"/>
    </row>
    <row r="24708" spans="2:5" x14ac:dyDescent="0.35">
      <c r="B24708" s="42"/>
      <c r="C24708" s="2"/>
      <c r="E24708" s="2"/>
    </row>
    <row r="24709" spans="2:5" x14ac:dyDescent="0.35">
      <c r="B24709" s="42"/>
      <c r="C24709" s="2"/>
      <c r="E24709" s="2"/>
    </row>
    <row r="24710" spans="2:5" x14ac:dyDescent="0.35">
      <c r="B24710" s="42"/>
      <c r="C24710" s="2"/>
      <c r="E24710" s="2"/>
    </row>
    <row r="24711" spans="2:5" x14ac:dyDescent="0.35">
      <c r="B24711" s="42"/>
      <c r="C24711" s="2"/>
      <c r="E24711" s="2"/>
    </row>
    <row r="24712" spans="2:5" x14ac:dyDescent="0.35">
      <c r="B24712" s="42"/>
      <c r="C24712" s="2"/>
      <c r="E24712" s="2"/>
    </row>
    <row r="24713" spans="2:5" x14ac:dyDescent="0.35">
      <c r="B24713" s="42"/>
      <c r="C24713" s="2"/>
      <c r="E24713" s="2"/>
    </row>
    <row r="24714" spans="2:5" x14ac:dyDescent="0.35">
      <c r="B24714" s="42"/>
      <c r="C24714" s="2"/>
      <c r="E24714" s="2"/>
    </row>
    <row r="24715" spans="2:5" x14ac:dyDescent="0.35">
      <c r="B24715" s="42"/>
      <c r="C24715" s="2"/>
      <c r="E24715" s="2"/>
    </row>
    <row r="24716" spans="2:5" x14ac:dyDescent="0.35">
      <c r="B24716" s="42"/>
      <c r="C24716" s="2"/>
      <c r="E24716" s="2"/>
    </row>
    <row r="24717" spans="2:5" x14ac:dyDescent="0.35">
      <c r="B24717" s="42"/>
      <c r="C24717" s="2"/>
      <c r="E24717" s="2"/>
    </row>
    <row r="24718" spans="2:5" x14ac:dyDescent="0.35">
      <c r="B24718" s="42"/>
      <c r="C24718" s="2"/>
      <c r="E24718" s="2"/>
    </row>
    <row r="24719" spans="2:5" x14ac:dyDescent="0.35">
      <c r="B24719" s="42"/>
      <c r="C24719" s="2"/>
      <c r="E24719" s="2"/>
    </row>
    <row r="24720" spans="2:5" x14ac:dyDescent="0.35">
      <c r="B24720" s="42"/>
      <c r="C24720" s="2"/>
      <c r="E24720" s="2"/>
    </row>
    <row r="24721" spans="2:5" x14ac:dyDescent="0.35">
      <c r="B24721" s="42"/>
      <c r="C24721" s="2"/>
      <c r="E24721" s="2"/>
    </row>
    <row r="24722" spans="2:5" x14ac:dyDescent="0.35">
      <c r="B24722" s="42"/>
      <c r="C24722" s="2"/>
      <c r="E24722" s="2"/>
    </row>
    <row r="24723" spans="2:5" x14ac:dyDescent="0.35">
      <c r="B24723" s="42"/>
      <c r="C24723" s="2"/>
      <c r="E24723" s="2"/>
    </row>
    <row r="24724" spans="2:5" x14ac:dyDescent="0.35">
      <c r="B24724" s="42"/>
      <c r="C24724" s="2"/>
      <c r="E24724" s="2"/>
    </row>
    <row r="24725" spans="2:5" x14ac:dyDescent="0.35">
      <c r="B24725" s="42"/>
      <c r="C24725" s="2"/>
      <c r="E24725" s="2"/>
    </row>
    <row r="24726" spans="2:5" x14ac:dyDescent="0.35">
      <c r="B24726" s="42"/>
      <c r="C24726" s="2"/>
      <c r="E24726" s="2"/>
    </row>
    <row r="24727" spans="2:5" x14ac:dyDescent="0.35">
      <c r="B24727" s="42"/>
      <c r="C24727" s="2"/>
      <c r="E24727" s="2"/>
    </row>
    <row r="24728" spans="2:5" x14ac:dyDescent="0.35">
      <c r="B24728" s="42"/>
      <c r="C24728" s="2"/>
      <c r="E24728" s="2"/>
    </row>
    <row r="24729" spans="2:5" x14ac:dyDescent="0.35">
      <c r="B24729" s="42"/>
      <c r="C24729" s="2"/>
      <c r="E24729" s="2"/>
    </row>
    <row r="24730" spans="2:5" x14ac:dyDescent="0.35">
      <c r="B24730" s="42"/>
      <c r="C24730" s="2"/>
      <c r="E24730" s="2"/>
    </row>
    <row r="24731" spans="2:5" x14ac:dyDescent="0.35">
      <c r="B24731" s="42"/>
      <c r="C24731" s="2"/>
      <c r="E24731" s="2"/>
    </row>
    <row r="24732" spans="2:5" x14ac:dyDescent="0.35">
      <c r="B24732" s="42"/>
      <c r="C24732" s="2"/>
      <c r="E24732" s="2"/>
    </row>
    <row r="24733" spans="2:5" x14ac:dyDescent="0.35">
      <c r="B24733" s="42"/>
      <c r="C24733" s="2"/>
      <c r="E24733" s="2"/>
    </row>
    <row r="24734" spans="2:5" x14ac:dyDescent="0.35">
      <c r="B24734" s="42"/>
      <c r="C24734" s="2"/>
      <c r="E24734" s="2"/>
    </row>
    <row r="24735" spans="2:5" x14ac:dyDescent="0.35">
      <c r="B24735" s="42"/>
      <c r="C24735" s="2"/>
      <c r="E24735" s="2"/>
    </row>
    <row r="24736" spans="2:5" x14ac:dyDescent="0.35">
      <c r="B24736" s="42"/>
      <c r="C24736" s="2"/>
      <c r="E24736" s="2"/>
    </row>
    <row r="24737" spans="2:5" x14ac:dyDescent="0.35">
      <c r="B24737" s="42"/>
      <c r="C24737" s="2"/>
      <c r="E24737" s="2"/>
    </row>
    <row r="24738" spans="2:5" x14ac:dyDescent="0.35">
      <c r="B24738" s="42"/>
      <c r="C24738" s="2"/>
      <c r="E24738" s="2"/>
    </row>
    <row r="24739" spans="2:5" x14ac:dyDescent="0.35">
      <c r="B24739" s="42"/>
      <c r="C24739" s="2"/>
      <c r="E24739" s="2"/>
    </row>
    <row r="24740" spans="2:5" x14ac:dyDescent="0.35">
      <c r="B24740" s="42"/>
      <c r="C24740" s="2"/>
      <c r="E24740" s="2"/>
    </row>
    <row r="24741" spans="2:5" x14ac:dyDescent="0.35">
      <c r="B24741" s="42"/>
      <c r="C24741" s="2"/>
      <c r="E24741" s="2"/>
    </row>
    <row r="24742" spans="2:5" x14ac:dyDescent="0.35">
      <c r="B24742" s="42"/>
      <c r="C24742" s="2"/>
      <c r="E24742" s="2"/>
    </row>
    <row r="24743" spans="2:5" x14ac:dyDescent="0.35">
      <c r="B24743" s="42"/>
      <c r="C24743" s="2"/>
      <c r="E24743" s="2"/>
    </row>
    <row r="24744" spans="2:5" x14ac:dyDescent="0.35">
      <c r="B24744" s="42"/>
      <c r="C24744" s="2"/>
      <c r="E24744" s="2"/>
    </row>
    <row r="24745" spans="2:5" x14ac:dyDescent="0.35">
      <c r="B24745" s="42"/>
      <c r="C24745" s="2"/>
      <c r="E24745" s="2"/>
    </row>
    <row r="24746" spans="2:5" x14ac:dyDescent="0.35">
      <c r="B24746" s="42"/>
      <c r="C24746" s="2"/>
      <c r="E24746" s="2"/>
    </row>
    <row r="24747" spans="2:5" x14ac:dyDescent="0.35">
      <c r="B24747" s="42"/>
      <c r="C24747" s="2"/>
      <c r="E24747" s="2"/>
    </row>
    <row r="24748" spans="2:5" x14ac:dyDescent="0.35">
      <c r="B24748" s="42"/>
      <c r="C24748" s="2"/>
      <c r="E24748" s="2"/>
    </row>
    <row r="24749" spans="2:5" x14ac:dyDescent="0.35">
      <c r="B24749" s="42"/>
      <c r="C24749" s="2"/>
      <c r="E24749" s="2"/>
    </row>
    <row r="24750" spans="2:5" x14ac:dyDescent="0.35">
      <c r="B24750" s="42"/>
      <c r="C24750" s="2"/>
      <c r="E24750" s="2"/>
    </row>
    <row r="24751" spans="2:5" x14ac:dyDescent="0.35">
      <c r="B24751" s="42"/>
      <c r="C24751" s="2"/>
      <c r="E24751" s="2"/>
    </row>
    <row r="24752" spans="2:5" x14ac:dyDescent="0.35">
      <c r="B24752" s="42"/>
      <c r="C24752" s="2"/>
      <c r="E24752" s="2"/>
    </row>
    <row r="24753" spans="2:5" x14ac:dyDescent="0.35">
      <c r="B24753" s="42"/>
      <c r="C24753" s="2"/>
      <c r="E24753" s="2"/>
    </row>
    <row r="24754" spans="2:5" x14ac:dyDescent="0.35">
      <c r="B24754" s="42"/>
      <c r="C24754" s="2"/>
      <c r="E24754" s="2"/>
    </row>
    <row r="24755" spans="2:5" x14ac:dyDescent="0.35">
      <c r="B24755" s="42"/>
      <c r="C24755" s="2"/>
      <c r="E24755" s="2"/>
    </row>
    <row r="24756" spans="2:5" x14ac:dyDescent="0.35">
      <c r="B24756" s="42"/>
      <c r="C24756" s="2"/>
      <c r="E24756" s="2"/>
    </row>
    <row r="24757" spans="2:5" x14ac:dyDescent="0.35">
      <c r="B24757" s="42"/>
      <c r="C24757" s="2"/>
      <c r="E24757" s="2"/>
    </row>
    <row r="24758" spans="2:5" x14ac:dyDescent="0.35">
      <c r="B24758" s="42"/>
      <c r="C24758" s="2"/>
      <c r="E24758" s="2"/>
    </row>
    <row r="24759" spans="2:5" x14ac:dyDescent="0.35">
      <c r="B24759" s="42"/>
      <c r="C24759" s="2"/>
      <c r="E24759" s="2"/>
    </row>
    <row r="24760" spans="2:5" x14ac:dyDescent="0.35">
      <c r="B24760" s="42"/>
      <c r="C24760" s="2"/>
      <c r="E24760" s="2"/>
    </row>
    <row r="24761" spans="2:5" x14ac:dyDescent="0.35">
      <c r="B24761" s="42"/>
      <c r="C24761" s="2"/>
      <c r="E24761" s="2"/>
    </row>
    <row r="24762" spans="2:5" x14ac:dyDescent="0.35">
      <c r="B24762" s="42"/>
      <c r="C24762" s="2"/>
      <c r="E24762" s="2"/>
    </row>
    <row r="24763" spans="2:5" x14ac:dyDescent="0.35">
      <c r="B24763" s="42"/>
      <c r="C24763" s="2"/>
      <c r="E24763" s="2"/>
    </row>
    <row r="24764" spans="2:5" x14ac:dyDescent="0.35">
      <c r="B24764" s="42"/>
      <c r="C24764" s="2"/>
      <c r="E24764" s="2"/>
    </row>
    <row r="24765" spans="2:5" x14ac:dyDescent="0.35">
      <c r="B24765" s="42"/>
      <c r="C24765" s="2"/>
      <c r="E24765" s="2"/>
    </row>
    <row r="24766" spans="2:5" x14ac:dyDescent="0.35">
      <c r="B24766" s="42"/>
      <c r="C24766" s="2"/>
      <c r="E24766" s="2"/>
    </row>
    <row r="24767" spans="2:5" x14ac:dyDescent="0.35">
      <c r="B24767" s="42"/>
      <c r="C24767" s="2"/>
      <c r="E24767" s="2"/>
    </row>
    <row r="24768" spans="2:5" x14ac:dyDescent="0.35">
      <c r="B24768" s="42"/>
      <c r="C24768" s="2"/>
      <c r="E24768" s="2"/>
    </row>
    <row r="24769" spans="2:5" x14ac:dyDescent="0.35">
      <c r="B24769" s="42"/>
      <c r="C24769" s="2"/>
      <c r="E24769" s="2"/>
    </row>
    <row r="24770" spans="2:5" x14ac:dyDescent="0.35">
      <c r="B24770" s="42"/>
      <c r="C24770" s="2"/>
      <c r="E24770" s="2"/>
    </row>
    <row r="24771" spans="2:5" x14ac:dyDescent="0.35">
      <c r="B24771" s="42"/>
      <c r="C24771" s="2"/>
      <c r="E24771" s="2"/>
    </row>
    <row r="24772" spans="2:5" x14ac:dyDescent="0.35">
      <c r="B24772" s="42"/>
      <c r="C24772" s="2"/>
      <c r="E24772" s="2"/>
    </row>
    <row r="24773" spans="2:5" x14ac:dyDescent="0.35">
      <c r="B24773" s="42"/>
      <c r="C24773" s="2"/>
      <c r="E24773" s="2"/>
    </row>
    <row r="24774" spans="2:5" x14ac:dyDescent="0.35">
      <c r="B24774" s="42"/>
      <c r="C24774" s="2"/>
      <c r="E24774" s="2"/>
    </row>
    <row r="24775" spans="2:5" x14ac:dyDescent="0.35">
      <c r="B24775" s="42"/>
      <c r="C24775" s="2"/>
      <c r="E24775" s="2"/>
    </row>
    <row r="24776" spans="2:5" x14ac:dyDescent="0.35">
      <c r="B24776" s="42"/>
      <c r="C24776" s="2"/>
      <c r="E24776" s="2"/>
    </row>
    <row r="24777" spans="2:5" x14ac:dyDescent="0.35">
      <c r="B24777" s="42"/>
      <c r="C24777" s="2"/>
      <c r="E24777" s="2"/>
    </row>
    <row r="24778" spans="2:5" x14ac:dyDescent="0.35">
      <c r="B24778" s="42"/>
      <c r="C24778" s="2"/>
      <c r="E24778" s="2"/>
    </row>
    <row r="24779" spans="2:5" x14ac:dyDescent="0.35">
      <c r="B24779" s="42"/>
      <c r="C24779" s="2"/>
      <c r="E24779" s="2"/>
    </row>
    <row r="24780" spans="2:5" x14ac:dyDescent="0.35">
      <c r="B24780" s="42"/>
      <c r="C24780" s="2"/>
      <c r="E24780" s="2"/>
    </row>
    <row r="24781" spans="2:5" x14ac:dyDescent="0.35">
      <c r="B24781" s="42"/>
      <c r="C24781" s="2"/>
      <c r="E24781" s="2"/>
    </row>
    <row r="24782" spans="2:5" x14ac:dyDescent="0.35">
      <c r="B24782" s="42"/>
      <c r="C24782" s="2"/>
      <c r="E24782" s="2"/>
    </row>
    <row r="24783" spans="2:5" x14ac:dyDescent="0.35">
      <c r="B24783" s="42"/>
      <c r="C24783" s="2"/>
      <c r="E24783" s="2"/>
    </row>
    <row r="24784" spans="2:5" x14ac:dyDescent="0.35">
      <c r="B24784" s="42"/>
      <c r="C24784" s="2"/>
      <c r="E24784" s="2"/>
    </row>
    <row r="24785" spans="2:5" x14ac:dyDescent="0.35">
      <c r="B24785" s="42"/>
      <c r="C24785" s="2"/>
      <c r="E24785" s="2"/>
    </row>
    <row r="24786" spans="2:5" x14ac:dyDescent="0.35">
      <c r="B24786" s="42"/>
      <c r="C24786" s="2"/>
      <c r="E24786" s="2"/>
    </row>
    <row r="24787" spans="2:5" x14ac:dyDescent="0.35">
      <c r="B24787" s="42"/>
      <c r="C24787" s="2"/>
      <c r="E24787" s="2"/>
    </row>
    <row r="24788" spans="2:5" x14ac:dyDescent="0.35">
      <c r="B24788" s="42"/>
      <c r="C24788" s="2"/>
      <c r="E24788" s="2"/>
    </row>
    <row r="24789" spans="2:5" x14ac:dyDescent="0.35">
      <c r="B24789" s="42"/>
      <c r="C24789" s="2"/>
      <c r="E24789" s="2"/>
    </row>
    <row r="24790" spans="2:5" x14ac:dyDescent="0.35">
      <c r="B24790" s="42"/>
      <c r="C24790" s="2"/>
      <c r="E24790" s="2"/>
    </row>
    <row r="24791" spans="2:5" x14ac:dyDescent="0.35">
      <c r="B24791" s="42"/>
      <c r="C24791" s="2"/>
      <c r="E24791" s="2"/>
    </row>
    <row r="24792" spans="2:5" x14ac:dyDescent="0.35">
      <c r="B24792" s="42"/>
      <c r="C24792" s="2"/>
      <c r="E24792" s="2"/>
    </row>
    <row r="24793" spans="2:5" x14ac:dyDescent="0.35">
      <c r="B24793" s="42"/>
      <c r="C24793" s="2"/>
      <c r="E24793" s="2"/>
    </row>
    <row r="24794" spans="2:5" x14ac:dyDescent="0.35">
      <c r="B24794" s="42"/>
      <c r="C24794" s="2"/>
      <c r="E24794" s="2"/>
    </row>
    <row r="24795" spans="2:5" x14ac:dyDescent="0.35">
      <c r="B24795" s="42"/>
      <c r="C24795" s="2"/>
      <c r="E24795" s="2"/>
    </row>
    <row r="24796" spans="2:5" x14ac:dyDescent="0.35">
      <c r="B24796" s="42"/>
      <c r="C24796" s="2"/>
      <c r="E24796" s="2"/>
    </row>
    <row r="24797" spans="2:5" x14ac:dyDescent="0.35">
      <c r="B24797" s="42"/>
      <c r="C24797" s="2"/>
      <c r="E24797" s="2"/>
    </row>
    <row r="24798" spans="2:5" x14ac:dyDescent="0.35">
      <c r="B24798" s="42"/>
      <c r="C24798" s="2"/>
      <c r="E24798" s="2"/>
    </row>
    <row r="24799" spans="2:5" x14ac:dyDescent="0.35">
      <c r="B24799" s="42"/>
      <c r="C24799" s="2"/>
      <c r="E24799" s="2"/>
    </row>
    <row r="24800" spans="2:5" x14ac:dyDescent="0.35">
      <c r="B24800" s="42"/>
      <c r="C24800" s="2"/>
      <c r="E24800" s="2"/>
    </row>
    <row r="24801" spans="2:5" x14ac:dyDescent="0.35">
      <c r="B24801" s="42"/>
      <c r="C24801" s="2"/>
      <c r="E24801" s="2"/>
    </row>
    <row r="24802" spans="2:5" x14ac:dyDescent="0.35">
      <c r="B24802" s="42"/>
      <c r="C24802" s="2"/>
      <c r="E24802" s="2"/>
    </row>
    <row r="24803" spans="2:5" x14ac:dyDescent="0.35">
      <c r="B24803" s="42"/>
      <c r="C24803" s="2"/>
      <c r="E24803" s="2"/>
    </row>
    <row r="24804" spans="2:5" x14ac:dyDescent="0.35">
      <c r="B24804" s="42"/>
      <c r="C24804" s="2"/>
      <c r="E24804" s="2"/>
    </row>
    <row r="24805" spans="2:5" x14ac:dyDescent="0.35">
      <c r="B24805" s="42"/>
      <c r="C24805" s="2"/>
      <c r="E24805" s="2"/>
    </row>
    <row r="24806" spans="2:5" x14ac:dyDescent="0.35">
      <c r="B24806" s="42"/>
      <c r="C24806" s="2"/>
      <c r="E24806" s="2"/>
    </row>
    <row r="24807" spans="2:5" x14ac:dyDescent="0.35">
      <c r="B24807" s="42"/>
      <c r="C24807" s="2"/>
      <c r="E24807" s="2"/>
    </row>
    <row r="24808" spans="2:5" x14ac:dyDescent="0.35">
      <c r="B24808" s="42"/>
      <c r="C24808" s="2"/>
      <c r="E24808" s="2"/>
    </row>
    <row r="24809" spans="2:5" x14ac:dyDescent="0.35">
      <c r="B24809" s="42"/>
      <c r="C24809" s="2"/>
      <c r="E24809" s="2"/>
    </row>
    <row r="24810" spans="2:5" x14ac:dyDescent="0.35">
      <c r="B24810" s="42"/>
      <c r="C24810" s="2"/>
      <c r="E24810" s="2"/>
    </row>
    <row r="24811" spans="2:5" x14ac:dyDescent="0.35">
      <c r="B24811" s="42"/>
      <c r="C24811" s="2"/>
      <c r="E24811" s="2"/>
    </row>
    <row r="24812" spans="2:5" x14ac:dyDescent="0.35">
      <c r="B24812" s="42"/>
      <c r="C24812" s="2"/>
      <c r="E24812" s="2"/>
    </row>
    <row r="24813" spans="2:5" x14ac:dyDescent="0.35">
      <c r="B24813" s="42"/>
      <c r="C24813" s="2"/>
      <c r="E24813" s="2"/>
    </row>
    <row r="24814" spans="2:5" x14ac:dyDescent="0.35">
      <c r="B24814" s="42"/>
      <c r="C24814" s="2"/>
      <c r="E24814" s="2"/>
    </row>
    <row r="24815" spans="2:5" x14ac:dyDescent="0.35">
      <c r="B24815" s="42"/>
      <c r="C24815" s="2"/>
      <c r="E24815" s="2"/>
    </row>
    <row r="24816" spans="2:5" x14ac:dyDescent="0.35">
      <c r="B24816" s="42"/>
      <c r="C24816" s="2"/>
      <c r="E24816" s="2"/>
    </row>
    <row r="24817" spans="2:5" x14ac:dyDescent="0.35">
      <c r="B24817" s="42"/>
      <c r="C24817" s="2"/>
      <c r="E24817" s="2"/>
    </row>
    <row r="24818" spans="2:5" x14ac:dyDescent="0.35">
      <c r="B24818" s="42"/>
      <c r="C24818" s="2"/>
      <c r="E24818" s="2"/>
    </row>
    <row r="24819" spans="2:5" x14ac:dyDescent="0.35">
      <c r="B24819" s="42"/>
      <c r="C24819" s="2"/>
      <c r="E24819" s="2"/>
    </row>
    <row r="24820" spans="2:5" x14ac:dyDescent="0.35">
      <c r="B24820" s="42"/>
      <c r="C24820" s="2"/>
      <c r="E24820" s="2"/>
    </row>
    <row r="24821" spans="2:5" x14ac:dyDescent="0.35">
      <c r="B24821" s="42"/>
      <c r="C24821" s="2"/>
      <c r="E24821" s="2"/>
    </row>
    <row r="24822" spans="2:5" x14ac:dyDescent="0.35">
      <c r="B24822" s="42"/>
      <c r="C24822" s="2"/>
      <c r="E24822" s="2"/>
    </row>
    <row r="24823" spans="2:5" x14ac:dyDescent="0.35">
      <c r="B24823" s="42"/>
      <c r="C24823" s="2"/>
      <c r="E24823" s="2"/>
    </row>
    <row r="24824" spans="2:5" x14ac:dyDescent="0.35">
      <c r="B24824" s="42"/>
      <c r="C24824" s="2"/>
      <c r="E24824" s="2"/>
    </row>
    <row r="24825" spans="2:5" x14ac:dyDescent="0.35">
      <c r="B24825" s="42"/>
      <c r="C24825" s="2"/>
      <c r="E24825" s="2"/>
    </row>
    <row r="24826" spans="2:5" x14ac:dyDescent="0.35">
      <c r="B24826" s="42"/>
      <c r="C24826" s="2"/>
      <c r="E24826" s="2"/>
    </row>
    <row r="24827" spans="2:5" x14ac:dyDescent="0.35">
      <c r="B24827" s="42"/>
      <c r="C24827" s="2"/>
      <c r="E24827" s="2"/>
    </row>
    <row r="24828" spans="2:5" x14ac:dyDescent="0.35">
      <c r="B24828" s="42"/>
      <c r="C24828" s="2"/>
      <c r="E24828" s="2"/>
    </row>
    <row r="24829" spans="2:5" x14ac:dyDescent="0.35">
      <c r="B24829" s="42"/>
      <c r="C24829" s="2"/>
      <c r="E24829" s="2"/>
    </row>
    <row r="24830" spans="2:5" x14ac:dyDescent="0.35">
      <c r="B24830" s="42"/>
      <c r="C24830" s="2"/>
      <c r="E24830" s="2"/>
    </row>
    <row r="24831" spans="2:5" x14ac:dyDescent="0.35">
      <c r="B24831" s="42"/>
      <c r="C24831" s="2"/>
      <c r="E24831" s="2"/>
    </row>
    <row r="24832" spans="2:5" x14ac:dyDescent="0.35">
      <c r="B24832" s="42"/>
      <c r="C24832" s="2"/>
      <c r="E24832" s="2"/>
    </row>
    <row r="24833" spans="2:5" x14ac:dyDescent="0.35">
      <c r="B24833" s="42"/>
      <c r="C24833" s="2"/>
      <c r="E24833" s="2"/>
    </row>
    <row r="24834" spans="2:5" x14ac:dyDescent="0.35">
      <c r="B24834" s="42"/>
      <c r="C24834" s="2"/>
      <c r="E24834" s="2"/>
    </row>
    <row r="24835" spans="2:5" x14ac:dyDescent="0.35">
      <c r="B24835" s="42"/>
      <c r="C24835" s="2"/>
      <c r="E24835" s="2"/>
    </row>
    <row r="24836" spans="2:5" x14ac:dyDescent="0.35">
      <c r="B24836" s="42"/>
      <c r="C24836" s="2"/>
      <c r="E24836" s="2"/>
    </row>
    <row r="24837" spans="2:5" x14ac:dyDescent="0.35">
      <c r="B24837" s="42"/>
      <c r="C24837" s="2"/>
      <c r="E24837" s="2"/>
    </row>
    <row r="24838" spans="2:5" x14ac:dyDescent="0.35">
      <c r="B24838" s="42"/>
      <c r="C24838" s="2"/>
      <c r="E24838" s="2"/>
    </row>
    <row r="24839" spans="2:5" x14ac:dyDescent="0.35">
      <c r="B24839" s="42"/>
      <c r="C24839" s="2"/>
      <c r="E24839" s="2"/>
    </row>
    <row r="24840" spans="2:5" x14ac:dyDescent="0.35">
      <c r="B24840" s="42"/>
      <c r="C24840" s="2"/>
      <c r="E24840" s="2"/>
    </row>
    <row r="24841" spans="2:5" x14ac:dyDescent="0.35">
      <c r="B24841" s="42"/>
      <c r="C24841" s="2"/>
      <c r="E24841" s="2"/>
    </row>
    <row r="24842" spans="2:5" x14ac:dyDescent="0.35">
      <c r="B24842" s="42"/>
      <c r="C24842" s="2"/>
      <c r="E24842" s="2"/>
    </row>
    <row r="24843" spans="2:5" x14ac:dyDescent="0.35">
      <c r="B24843" s="42"/>
      <c r="C24843" s="2"/>
      <c r="E24843" s="2"/>
    </row>
    <row r="24844" spans="2:5" x14ac:dyDescent="0.35">
      <c r="B24844" s="42"/>
      <c r="C24844" s="2"/>
      <c r="E24844" s="2"/>
    </row>
    <row r="24845" spans="2:5" x14ac:dyDescent="0.35">
      <c r="B24845" s="42"/>
      <c r="C24845" s="2"/>
      <c r="E24845" s="2"/>
    </row>
    <row r="24846" spans="2:5" x14ac:dyDescent="0.35">
      <c r="B24846" s="42"/>
      <c r="C24846" s="2"/>
      <c r="E24846" s="2"/>
    </row>
    <row r="24847" spans="2:5" x14ac:dyDescent="0.35">
      <c r="B24847" s="42"/>
      <c r="C24847" s="2"/>
      <c r="E24847" s="2"/>
    </row>
    <row r="24848" spans="2:5" x14ac:dyDescent="0.35">
      <c r="B24848" s="42"/>
      <c r="C24848" s="2"/>
      <c r="E24848" s="2"/>
    </row>
    <row r="24849" spans="2:5" x14ac:dyDescent="0.35">
      <c r="B24849" s="42"/>
      <c r="C24849" s="2"/>
      <c r="E24849" s="2"/>
    </row>
    <row r="24850" spans="2:5" x14ac:dyDescent="0.35">
      <c r="B24850" s="42"/>
      <c r="C24850" s="2"/>
      <c r="E24850" s="2"/>
    </row>
    <row r="24851" spans="2:5" x14ac:dyDescent="0.35">
      <c r="B24851" s="42"/>
      <c r="C24851" s="2"/>
      <c r="E24851" s="2"/>
    </row>
    <row r="24852" spans="2:5" x14ac:dyDescent="0.35">
      <c r="B24852" s="42"/>
      <c r="C24852" s="2"/>
      <c r="E24852" s="2"/>
    </row>
    <row r="24853" spans="2:5" x14ac:dyDescent="0.35">
      <c r="B24853" s="42"/>
      <c r="C24853" s="2"/>
      <c r="E24853" s="2"/>
    </row>
    <row r="24854" spans="2:5" x14ac:dyDescent="0.35">
      <c r="B24854" s="42"/>
      <c r="C24854" s="2"/>
      <c r="E24854" s="2"/>
    </row>
    <row r="24855" spans="2:5" x14ac:dyDescent="0.35">
      <c r="B24855" s="42"/>
      <c r="C24855" s="2"/>
      <c r="E24855" s="2"/>
    </row>
    <row r="24856" spans="2:5" x14ac:dyDescent="0.35">
      <c r="B24856" s="42"/>
      <c r="C24856" s="2"/>
      <c r="E24856" s="2"/>
    </row>
    <row r="24857" spans="2:5" x14ac:dyDescent="0.35">
      <c r="B24857" s="42"/>
      <c r="C24857" s="2"/>
      <c r="E24857" s="2"/>
    </row>
    <row r="24858" spans="2:5" x14ac:dyDescent="0.35">
      <c r="B24858" s="42"/>
      <c r="C24858" s="2"/>
      <c r="E24858" s="2"/>
    </row>
    <row r="24859" spans="2:5" x14ac:dyDescent="0.35">
      <c r="B24859" s="42"/>
      <c r="C24859" s="2"/>
      <c r="E24859" s="2"/>
    </row>
    <row r="24860" spans="2:5" x14ac:dyDescent="0.35">
      <c r="B24860" s="42"/>
      <c r="C24860" s="2"/>
      <c r="E24860" s="2"/>
    </row>
    <row r="24861" spans="2:5" x14ac:dyDescent="0.35">
      <c r="B24861" s="42"/>
      <c r="C24861" s="2"/>
      <c r="E24861" s="2"/>
    </row>
    <row r="24862" spans="2:5" x14ac:dyDescent="0.35">
      <c r="B24862" s="42"/>
      <c r="C24862" s="2"/>
      <c r="E24862" s="2"/>
    </row>
    <row r="24863" spans="2:5" x14ac:dyDescent="0.35">
      <c r="B24863" s="42"/>
      <c r="C24863" s="2"/>
      <c r="E24863" s="2"/>
    </row>
    <row r="24864" spans="2:5" x14ac:dyDescent="0.35">
      <c r="B24864" s="42"/>
      <c r="C24864" s="2"/>
      <c r="E24864" s="2"/>
    </row>
    <row r="24865" spans="2:5" x14ac:dyDescent="0.35">
      <c r="B24865" s="42"/>
      <c r="C24865" s="2"/>
      <c r="E24865" s="2"/>
    </row>
    <row r="24866" spans="2:5" x14ac:dyDescent="0.35">
      <c r="B24866" s="42"/>
      <c r="C24866" s="2"/>
      <c r="E24866" s="2"/>
    </row>
    <row r="24867" spans="2:5" x14ac:dyDescent="0.35">
      <c r="B24867" s="42"/>
      <c r="C24867" s="2"/>
      <c r="E24867" s="2"/>
    </row>
    <row r="24868" spans="2:5" x14ac:dyDescent="0.35">
      <c r="B24868" s="42"/>
      <c r="C24868" s="2"/>
      <c r="E24868" s="2"/>
    </row>
    <row r="24869" spans="2:5" x14ac:dyDescent="0.35">
      <c r="B24869" s="42"/>
      <c r="C24869" s="2"/>
      <c r="E24869" s="2"/>
    </row>
    <row r="24870" spans="2:5" x14ac:dyDescent="0.35">
      <c r="B24870" s="42"/>
      <c r="C24870" s="2"/>
      <c r="E24870" s="2"/>
    </row>
    <row r="24871" spans="2:5" x14ac:dyDescent="0.35">
      <c r="B24871" s="42"/>
      <c r="C24871" s="2"/>
      <c r="E24871" s="2"/>
    </row>
    <row r="24872" spans="2:5" x14ac:dyDescent="0.35">
      <c r="B24872" s="42"/>
      <c r="C24872" s="2"/>
      <c r="E24872" s="2"/>
    </row>
    <row r="24873" spans="2:5" x14ac:dyDescent="0.35">
      <c r="B24873" s="42"/>
      <c r="C24873" s="2"/>
      <c r="E24873" s="2"/>
    </row>
    <row r="24874" spans="2:5" x14ac:dyDescent="0.35">
      <c r="B24874" s="42"/>
      <c r="C24874" s="2"/>
      <c r="E24874" s="2"/>
    </row>
    <row r="24875" spans="2:5" x14ac:dyDescent="0.35">
      <c r="B24875" s="42"/>
      <c r="C24875" s="2"/>
      <c r="E24875" s="2"/>
    </row>
    <row r="24876" spans="2:5" x14ac:dyDescent="0.35">
      <c r="B24876" s="42"/>
      <c r="C24876" s="2"/>
      <c r="E24876" s="2"/>
    </row>
    <row r="24877" spans="2:5" x14ac:dyDescent="0.35">
      <c r="B24877" s="42"/>
      <c r="C24877" s="2"/>
      <c r="E24877" s="2"/>
    </row>
    <row r="24878" spans="2:5" x14ac:dyDescent="0.35">
      <c r="B24878" s="42"/>
      <c r="C24878" s="2"/>
      <c r="E24878" s="2"/>
    </row>
    <row r="24879" spans="2:5" x14ac:dyDescent="0.35">
      <c r="B24879" s="42"/>
      <c r="C24879" s="2"/>
      <c r="E24879" s="2"/>
    </row>
    <row r="24880" spans="2:5" x14ac:dyDescent="0.35">
      <c r="B24880" s="42"/>
      <c r="C24880" s="2"/>
      <c r="E24880" s="2"/>
    </row>
    <row r="24881" spans="2:5" x14ac:dyDescent="0.35">
      <c r="B24881" s="42"/>
      <c r="C24881" s="2"/>
      <c r="E24881" s="2"/>
    </row>
    <row r="24882" spans="2:5" x14ac:dyDescent="0.35">
      <c r="B24882" s="42"/>
      <c r="C24882" s="2"/>
      <c r="E24882" s="2"/>
    </row>
    <row r="24883" spans="2:5" x14ac:dyDescent="0.35">
      <c r="B24883" s="42"/>
      <c r="C24883" s="2"/>
      <c r="E24883" s="2"/>
    </row>
    <row r="24884" spans="2:5" x14ac:dyDescent="0.35">
      <c r="B24884" s="42"/>
      <c r="C24884" s="2"/>
      <c r="E24884" s="2"/>
    </row>
    <row r="24885" spans="2:5" x14ac:dyDescent="0.35">
      <c r="B24885" s="42"/>
      <c r="C24885" s="2"/>
      <c r="E24885" s="2"/>
    </row>
    <row r="24886" spans="2:5" x14ac:dyDescent="0.35">
      <c r="B24886" s="42"/>
      <c r="C24886" s="2"/>
      <c r="E24886" s="2"/>
    </row>
    <row r="24887" spans="2:5" x14ac:dyDescent="0.35">
      <c r="B24887" s="42"/>
      <c r="C24887" s="2"/>
      <c r="E24887" s="2"/>
    </row>
    <row r="24888" spans="2:5" x14ac:dyDescent="0.35">
      <c r="B24888" s="42"/>
      <c r="C24888" s="2"/>
      <c r="E24888" s="2"/>
    </row>
    <row r="24889" spans="2:5" x14ac:dyDescent="0.35">
      <c r="B24889" s="42"/>
      <c r="C24889" s="2"/>
      <c r="E24889" s="2"/>
    </row>
    <row r="24890" spans="2:5" x14ac:dyDescent="0.35">
      <c r="B24890" s="42"/>
      <c r="C24890" s="2"/>
      <c r="E24890" s="2"/>
    </row>
    <row r="24891" spans="2:5" x14ac:dyDescent="0.35">
      <c r="B24891" s="42"/>
      <c r="C24891" s="2"/>
      <c r="E24891" s="2"/>
    </row>
    <row r="24892" spans="2:5" x14ac:dyDescent="0.35">
      <c r="B24892" s="42"/>
      <c r="C24892" s="2"/>
      <c r="E24892" s="2"/>
    </row>
    <row r="24893" spans="2:5" x14ac:dyDescent="0.35">
      <c r="B24893" s="42"/>
      <c r="C24893" s="2"/>
      <c r="E24893" s="2"/>
    </row>
    <row r="24894" spans="2:5" x14ac:dyDescent="0.35">
      <c r="B24894" s="42"/>
      <c r="C24894" s="2"/>
      <c r="E24894" s="2"/>
    </row>
    <row r="24895" spans="2:5" x14ac:dyDescent="0.35">
      <c r="B24895" s="42"/>
      <c r="C24895" s="2"/>
      <c r="E24895" s="2"/>
    </row>
    <row r="24896" spans="2:5" x14ac:dyDescent="0.35">
      <c r="B24896" s="42"/>
      <c r="C24896" s="2"/>
      <c r="E24896" s="2"/>
    </row>
    <row r="24897" spans="2:5" x14ac:dyDescent="0.35">
      <c r="B24897" s="42"/>
      <c r="C24897" s="2"/>
      <c r="E24897" s="2"/>
    </row>
    <row r="24898" spans="2:5" x14ac:dyDescent="0.35">
      <c r="B24898" s="42"/>
      <c r="C24898" s="2"/>
      <c r="E24898" s="2"/>
    </row>
    <row r="24899" spans="2:5" x14ac:dyDescent="0.35">
      <c r="B24899" s="42"/>
      <c r="C24899" s="2"/>
      <c r="E24899" s="2"/>
    </row>
    <row r="24900" spans="2:5" x14ac:dyDescent="0.35">
      <c r="B24900" s="42"/>
      <c r="C24900" s="2"/>
      <c r="E24900" s="2"/>
    </row>
    <row r="24901" spans="2:5" x14ac:dyDescent="0.35">
      <c r="B24901" s="42"/>
      <c r="C24901" s="2"/>
      <c r="E24901" s="2"/>
    </row>
    <row r="24902" spans="2:5" x14ac:dyDescent="0.35">
      <c r="B24902" s="42"/>
      <c r="C24902" s="2"/>
      <c r="E24902" s="2"/>
    </row>
    <row r="24903" spans="2:5" x14ac:dyDescent="0.35">
      <c r="B24903" s="42"/>
      <c r="C24903" s="2"/>
      <c r="E24903" s="2"/>
    </row>
    <row r="24904" spans="2:5" x14ac:dyDescent="0.35">
      <c r="B24904" s="42"/>
      <c r="C24904" s="2"/>
      <c r="E24904" s="2"/>
    </row>
    <row r="24905" spans="2:5" x14ac:dyDescent="0.35">
      <c r="B24905" s="42"/>
      <c r="C24905" s="2"/>
      <c r="E24905" s="2"/>
    </row>
    <row r="24906" spans="2:5" x14ac:dyDescent="0.35">
      <c r="B24906" s="42"/>
      <c r="C24906" s="2"/>
      <c r="E24906" s="2"/>
    </row>
    <row r="24907" spans="2:5" x14ac:dyDescent="0.35">
      <c r="B24907" s="42"/>
      <c r="C24907" s="2"/>
      <c r="E24907" s="2"/>
    </row>
    <row r="24908" spans="2:5" x14ac:dyDescent="0.35">
      <c r="B24908" s="42"/>
      <c r="C24908" s="2"/>
      <c r="E24908" s="2"/>
    </row>
    <row r="24909" spans="2:5" x14ac:dyDescent="0.35">
      <c r="B24909" s="42"/>
      <c r="C24909" s="2"/>
      <c r="E24909" s="2"/>
    </row>
    <row r="24910" spans="2:5" x14ac:dyDescent="0.35">
      <c r="B24910" s="42"/>
      <c r="C24910" s="2"/>
      <c r="E24910" s="2"/>
    </row>
    <row r="24911" spans="2:5" x14ac:dyDescent="0.35">
      <c r="B24911" s="42"/>
      <c r="C24911" s="2"/>
      <c r="E24911" s="2"/>
    </row>
    <row r="24912" spans="2:5" x14ac:dyDescent="0.35">
      <c r="B24912" s="42"/>
      <c r="C24912" s="2"/>
      <c r="E24912" s="2"/>
    </row>
    <row r="24913" spans="2:5" x14ac:dyDescent="0.35">
      <c r="B24913" s="42"/>
      <c r="C24913" s="2"/>
      <c r="E24913" s="2"/>
    </row>
    <row r="24914" spans="2:5" x14ac:dyDescent="0.35">
      <c r="B24914" s="42"/>
      <c r="C24914" s="2"/>
      <c r="E24914" s="2"/>
    </row>
    <row r="24915" spans="2:5" x14ac:dyDescent="0.35">
      <c r="B24915" s="42"/>
      <c r="C24915" s="2"/>
      <c r="E24915" s="2"/>
    </row>
    <row r="24916" spans="2:5" x14ac:dyDescent="0.35">
      <c r="B24916" s="42"/>
      <c r="C24916" s="2"/>
      <c r="E24916" s="2"/>
    </row>
    <row r="24917" spans="2:5" x14ac:dyDescent="0.35">
      <c r="B24917" s="42"/>
      <c r="C24917" s="2"/>
      <c r="E24917" s="2"/>
    </row>
    <row r="24918" spans="2:5" x14ac:dyDescent="0.35">
      <c r="B24918" s="42"/>
      <c r="C24918" s="2"/>
      <c r="E24918" s="2"/>
    </row>
    <row r="24919" spans="2:5" x14ac:dyDescent="0.35">
      <c r="B24919" s="42"/>
      <c r="C24919" s="2"/>
      <c r="E24919" s="2"/>
    </row>
    <row r="24920" spans="2:5" x14ac:dyDescent="0.35">
      <c r="B24920" s="42"/>
      <c r="C24920" s="2"/>
      <c r="E24920" s="2"/>
    </row>
    <row r="24921" spans="2:5" x14ac:dyDescent="0.35">
      <c r="B24921" s="42"/>
      <c r="C24921" s="2"/>
      <c r="E24921" s="2"/>
    </row>
    <row r="24922" spans="2:5" x14ac:dyDescent="0.35">
      <c r="B24922" s="42"/>
      <c r="C24922" s="2"/>
      <c r="E24922" s="2"/>
    </row>
    <row r="24923" spans="2:5" x14ac:dyDescent="0.35">
      <c r="B24923" s="42"/>
      <c r="C24923" s="2"/>
      <c r="E24923" s="2"/>
    </row>
    <row r="24924" spans="2:5" x14ac:dyDescent="0.35">
      <c r="B24924" s="42"/>
      <c r="C24924" s="2"/>
      <c r="E24924" s="2"/>
    </row>
    <row r="24925" spans="2:5" x14ac:dyDescent="0.35">
      <c r="B24925" s="42"/>
      <c r="C24925" s="2"/>
      <c r="E24925" s="2"/>
    </row>
    <row r="24926" spans="2:5" x14ac:dyDescent="0.35">
      <c r="B24926" s="42"/>
      <c r="C24926" s="2"/>
      <c r="E24926" s="2"/>
    </row>
    <row r="24927" spans="2:5" x14ac:dyDescent="0.35">
      <c r="B24927" s="42"/>
      <c r="C24927" s="2"/>
      <c r="E24927" s="2"/>
    </row>
    <row r="24928" spans="2:5" x14ac:dyDescent="0.35">
      <c r="B24928" s="42"/>
      <c r="C24928" s="2"/>
      <c r="E24928" s="2"/>
    </row>
    <row r="24929" spans="2:5" x14ac:dyDescent="0.35">
      <c r="B24929" s="42"/>
      <c r="C24929" s="2"/>
      <c r="E24929" s="2"/>
    </row>
    <row r="24930" spans="2:5" x14ac:dyDescent="0.35">
      <c r="B24930" s="42"/>
      <c r="C24930" s="2"/>
      <c r="E24930" s="2"/>
    </row>
    <row r="24931" spans="2:5" x14ac:dyDescent="0.35">
      <c r="B24931" s="42"/>
      <c r="C24931" s="2"/>
      <c r="E24931" s="2"/>
    </row>
    <row r="24932" spans="2:5" x14ac:dyDescent="0.35">
      <c r="B24932" s="42"/>
      <c r="C24932" s="2"/>
      <c r="E24932" s="2"/>
    </row>
    <row r="24933" spans="2:5" x14ac:dyDescent="0.35">
      <c r="B24933" s="42"/>
      <c r="C24933" s="2"/>
      <c r="E24933" s="2"/>
    </row>
    <row r="24934" spans="2:5" x14ac:dyDescent="0.35">
      <c r="B24934" s="42"/>
      <c r="C24934" s="2"/>
      <c r="E24934" s="2"/>
    </row>
    <row r="24935" spans="2:5" x14ac:dyDescent="0.35">
      <c r="B24935" s="42"/>
      <c r="C24935" s="2"/>
      <c r="E24935" s="2"/>
    </row>
    <row r="24936" spans="2:5" x14ac:dyDescent="0.35">
      <c r="B24936" s="42"/>
      <c r="C24936" s="2"/>
      <c r="E24936" s="2"/>
    </row>
    <row r="24937" spans="2:5" x14ac:dyDescent="0.35">
      <c r="B24937" s="42"/>
      <c r="C24937" s="2"/>
      <c r="E24937" s="2"/>
    </row>
    <row r="24938" spans="2:5" x14ac:dyDescent="0.35">
      <c r="B24938" s="42"/>
      <c r="C24938" s="2"/>
      <c r="E24938" s="2"/>
    </row>
    <row r="24939" spans="2:5" x14ac:dyDescent="0.35">
      <c r="B24939" s="42"/>
      <c r="C24939" s="2"/>
      <c r="E24939" s="2"/>
    </row>
    <row r="24940" spans="2:5" x14ac:dyDescent="0.35">
      <c r="B24940" s="42"/>
      <c r="C24940" s="2"/>
      <c r="E24940" s="2"/>
    </row>
    <row r="24941" spans="2:5" x14ac:dyDescent="0.35">
      <c r="B24941" s="42"/>
      <c r="C24941" s="2"/>
      <c r="E24941" s="2"/>
    </row>
    <row r="24942" spans="2:5" x14ac:dyDescent="0.35">
      <c r="B24942" s="42"/>
      <c r="C24942" s="2"/>
      <c r="E24942" s="2"/>
    </row>
    <row r="24943" spans="2:5" x14ac:dyDescent="0.35">
      <c r="B24943" s="42"/>
      <c r="C24943" s="2"/>
      <c r="E24943" s="2"/>
    </row>
    <row r="24944" spans="2:5" x14ac:dyDescent="0.35">
      <c r="B24944" s="42"/>
      <c r="C24944" s="2"/>
      <c r="E24944" s="2"/>
    </row>
    <row r="24945" spans="2:5" x14ac:dyDescent="0.35">
      <c r="B24945" s="42"/>
      <c r="C24945" s="2"/>
      <c r="E24945" s="2"/>
    </row>
    <row r="24946" spans="2:5" x14ac:dyDescent="0.35">
      <c r="B24946" s="42"/>
      <c r="C24946" s="2"/>
      <c r="E24946" s="2"/>
    </row>
    <row r="24947" spans="2:5" x14ac:dyDescent="0.35">
      <c r="B24947" s="42"/>
      <c r="C24947" s="2"/>
      <c r="E24947" s="2"/>
    </row>
    <row r="24948" spans="2:5" x14ac:dyDescent="0.35">
      <c r="B24948" s="42"/>
      <c r="C24948" s="2"/>
      <c r="E24948" s="2"/>
    </row>
    <row r="24949" spans="2:5" x14ac:dyDescent="0.35">
      <c r="B24949" s="42"/>
      <c r="C24949" s="2"/>
      <c r="E24949" s="2"/>
    </row>
    <row r="24950" spans="2:5" x14ac:dyDescent="0.35">
      <c r="B24950" s="42"/>
      <c r="C24950" s="2"/>
      <c r="E24950" s="2"/>
    </row>
    <row r="24951" spans="2:5" x14ac:dyDescent="0.35">
      <c r="B24951" s="42"/>
      <c r="C24951" s="2"/>
      <c r="E24951" s="2"/>
    </row>
    <row r="24952" spans="2:5" x14ac:dyDescent="0.35">
      <c r="B24952" s="42"/>
      <c r="C24952" s="2"/>
      <c r="E24952" s="2"/>
    </row>
    <row r="24953" spans="2:5" x14ac:dyDescent="0.35">
      <c r="B24953" s="42"/>
      <c r="C24953" s="2"/>
      <c r="E24953" s="2"/>
    </row>
    <row r="24954" spans="2:5" x14ac:dyDescent="0.35">
      <c r="B24954" s="42"/>
      <c r="C24954" s="2"/>
      <c r="E24954" s="2"/>
    </row>
    <row r="24955" spans="2:5" x14ac:dyDescent="0.35">
      <c r="B24955" s="42"/>
      <c r="C24955" s="2"/>
      <c r="E24955" s="2"/>
    </row>
    <row r="24956" spans="2:5" x14ac:dyDescent="0.35">
      <c r="B24956" s="42"/>
      <c r="C24956" s="2"/>
      <c r="E24956" s="2"/>
    </row>
    <row r="24957" spans="2:5" x14ac:dyDescent="0.35">
      <c r="B24957" s="42"/>
      <c r="C24957" s="2"/>
      <c r="E24957" s="2"/>
    </row>
    <row r="24958" spans="2:5" x14ac:dyDescent="0.35">
      <c r="B24958" s="42"/>
      <c r="C24958" s="2"/>
      <c r="E24958" s="2"/>
    </row>
    <row r="24959" spans="2:5" x14ac:dyDescent="0.35">
      <c r="B24959" s="42"/>
      <c r="C24959" s="2"/>
      <c r="E24959" s="2"/>
    </row>
    <row r="24960" spans="2:5" x14ac:dyDescent="0.35">
      <c r="B24960" s="42"/>
      <c r="C24960" s="2"/>
      <c r="E24960" s="2"/>
    </row>
    <row r="24961" spans="2:5" x14ac:dyDescent="0.35">
      <c r="B24961" s="42"/>
      <c r="C24961" s="2"/>
      <c r="E24961" s="2"/>
    </row>
    <row r="24962" spans="2:5" x14ac:dyDescent="0.35">
      <c r="B24962" s="42"/>
      <c r="C24962" s="2"/>
      <c r="E24962" s="2"/>
    </row>
    <row r="24963" spans="2:5" x14ac:dyDescent="0.35">
      <c r="B24963" s="42"/>
      <c r="C24963" s="2"/>
      <c r="E24963" s="2"/>
    </row>
    <row r="24964" spans="2:5" x14ac:dyDescent="0.35">
      <c r="B24964" s="42"/>
      <c r="C24964" s="2"/>
      <c r="E24964" s="2"/>
    </row>
    <row r="24965" spans="2:5" x14ac:dyDescent="0.35">
      <c r="B24965" s="42"/>
      <c r="C24965" s="2"/>
      <c r="E24965" s="2"/>
    </row>
    <row r="24966" spans="2:5" x14ac:dyDescent="0.35">
      <c r="B24966" s="42"/>
      <c r="C24966" s="2"/>
      <c r="E24966" s="2"/>
    </row>
    <row r="24967" spans="2:5" x14ac:dyDescent="0.35">
      <c r="B24967" s="42"/>
      <c r="C24967" s="2"/>
      <c r="E24967" s="2"/>
    </row>
    <row r="24968" spans="2:5" x14ac:dyDescent="0.35">
      <c r="B24968" s="42"/>
      <c r="C24968" s="2"/>
      <c r="E24968" s="2"/>
    </row>
    <row r="24969" spans="2:5" x14ac:dyDescent="0.35">
      <c r="B24969" s="42"/>
      <c r="C24969" s="2"/>
      <c r="E24969" s="2"/>
    </row>
    <row r="24970" spans="2:5" x14ac:dyDescent="0.35">
      <c r="B24970" s="42"/>
      <c r="C24970" s="2"/>
      <c r="E24970" s="2"/>
    </row>
    <row r="24971" spans="2:5" x14ac:dyDescent="0.35">
      <c r="B24971" s="42"/>
      <c r="C24971" s="2"/>
      <c r="E24971" s="2"/>
    </row>
    <row r="24972" spans="2:5" x14ac:dyDescent="0.35">
      <c r="B24972" s="42"/>
      <c r="C24972" s="2"/>
      <c r="E24972" s="2"/>
    </row>
    <row r="24973" spans="2:5" x14ac:dyDescent="0.35">
      <c r="B24973" s="42"/>
      <c r="C24973" s="2"/>
      <c r="E24973" s="2"/>
    </row>
    <row r="24974" spans="2:5" x14ac:dyDescent="0.35">
      <c r="B24974" s="42"/>
      <c r="C24974" s="2"/>
      <c r="E24974" s="2"/>
    </row>
    <row r="24975" spans="2:5" x14ac:dyDescent="0.35">
      <c r="B24975" s="42"/>
      <c r="C24975" s="2"/>
      <c r="E24975" s="2"/>
    </row>
    <row r="24976" spans="2:5" x14ac:dyDescent="0.35">
      <c r="B24976" s="42"/>
      <c r="C24976" s="2"/>
      <c r="E24976" s="2"/>
    </row>
    <row r="24977" spans="2:5" x14ac:dyDescent="0.35">
      <c r="B24977" s="42"/>
      <c r="C24977" s="2"/>
      <c r="E24977" s="2"/>
    </row>
    <row r="24978" spans="2:5" x14ac:dyDescent="0.35">
      <c r="B24978" s="42"/>
      <c r="C24978" s="2"/>
      <c r="E24978" s="2"/>
    </row>
    <row r="24979" spans="2:5" x14ac:dyDescent="0.35">
      <c r="B24979" s="42"/>
      <c r="C24979" s="2"/>
      <c r="E24979" s="2"/>
    </row>
    <row r="24980" spans="2:5" x14ac:dyDescent="0.35">
      <c r="B24980" s="42"/>
      <c r="C24980" s="2"/>
      <c r="E24980" s="2"/>
    </row>
    <row r="24981" spans="2:5" x14ac:dyDescent="0.35">
      <c r="B24981" s="42"/>
      <c r="C24981" s="2"/>
      <c r="E24981" s="2"/>
    </row>
    <row r="24982" spans="2:5" x14ac:dyDescent="0.35">
      <c r="B24982" s="42"/>
      <c r="C24982" s="2"/>
      <c r="E24982" s="2"/>
    </row>
    <row r="24983" spans="2:5" x14ac:dyDescent="0.35">
      <c r="B24983" s="42"/>
      <c r="C24983" s="2"/>
      <c r="E24983" s="2"/>
    </row>
    <row r="24984" spans="2:5" x14ac:dyDescent="0.35">
      <c r="B24984" s="42"/>
      <c r="C24984" s="2"/>
      <c r="E24984" s="2"/>
    </row>
    <row r="24985" spans="2:5" x14ac:dyDescent="0.35">
      <c r="B24985" s="42"/>
      <c r="C24985" s="2"/>
      <c r="E24985" s="2"/>
    </row>
    <row r="24986" spans="2:5" x14ac:dyDescent="0.35">
      <c r="B24986" s="42"/>
      <c r="C24986" s="2"/>
      <c r="E24986" s="2"/>
    </row>
    <row r="24987" spans="2:5" x14ac:dyDescent="0.35">
      <c r="B24987" s="42"/>
      <c r="C24987" s="2"/>
      <c r="E24987" s="2"/>
    </row>
    <row r="24988" spans="2:5" x14ac:dyDescent="0.35">
      <c r="B24988" s="42"/>
      <c r="C24988" s="2"/>
      <c r="E24988" s="2"/>
    </row>
    <row r="24989" spans="2:5" x14ac:dyDescent="0.35">
      <c r="B24989" s="42"/>
      <c r="C24989" s="2"/>
      <c r="E24989" s="2"/>
    </row>
    <row r="24990" spans="2:5" x14ac:dyDescent="0.35">
      <c r="B24990" s="42"/>
      <c r="C24990" s="2"/>
      <c r="E24990" s="2"/>
    </row>
    <row r="24991" spans="2:5" x14ac:dyDescent="0.35">
      <c r="B24991" s="42"/>
      <c r="C24991" s="2"/>
      <c r="E24991" s="2"/>
    </row>
    <row r="24992" spans="2:5" x14ac:dyDescent="0.35">
      <c r="B24992" s="42"/>
      <c r="C24992" s="2"/>
      <c r="E24992" s="2"/>
    </row>
    <row r="24993" spans="2:5" x14ac:dyDescent="0.35">
      <c r="B24993" s="42"/>
      <c r="C24993" s="2"/>
      <c r="E24993" s="2"/>
    </row>
    <row r="24994" spans="2:5" x14ac:dyDescent="0.35">
      <c r="B24994" s="42"/>
      <c r="C24994" s="2"/>
      <c r="E24994" s="2"/>
    </row>
    <row r="24995" spans="2:5" x14ac:dyDescent="0.35">
      <c r="B24995" s="42"/>
      <c r="C24995" s="2"/>
      <c r="E24995" s="2"/>
    </row>
    <row r="24996" spans="2:5" x14ac:dyDescent="0.35">
      <c r="B24996" s="42"/>
      <c r="C24996" s="2"/>
      <c r="E24996" s="2"/>
    </row>
    <row r="24997" spans="2:5" x14ac:dyDescent="0.35">
      <c r="B24997" s="42"/>
      <c r="C24997" s="2"/>
      <c r="E24997" s="2"/>
    </row>
    <row r="24998" spans="2:5" x14ac:dyDescent="0.35">
      <c r="B24998" s="42"/>
      <c r="C24998" s="2"/>
      <c r="E24998" s="2"/>
    </row>
    <row r="24999" spans="2:5" x14ac:dyDescent="0.35">
      <c r="B24999" s="42"/>
      <c r="C24999" s="2"/>
      <c r="E24999" s="2"/>
    </row>
    <row r="25000" spans="2:5" x14ac:dyDescent="0.35">
      <c r="B25000" s="42"/>
      <c r="C25000" s="2"/>
      <c r="E25000" s="2"/>
    </row>
    <row r="25001" spans="2:5" x14ac:dyDescent="0.35">
      <c r="B25001" s="42"/>
      <c r="C25001" s="2"/>
      <c r="E25001" s="2"/>
    </row>
    <row r="25002" spans="2:5" x14ac:dyDescent="0.35">
      <c r="B25002" s="42"/>
      <c r="C25002" s="2"/>
      <c r="E25002" s="2"/>
    </row>
    <row r="25003" spans="2:5" x14ac:dyDescent="0.35">
      <c r="B25003" s="42"/>
      <c r="C25003" s="2"/>
      <c r="E25003" s="2"/>
    </row>
    <row r="25004" spans="2:5" x14ac:dyDescent="0.35">
      <c r="B25004" s="42"/>
      <c r="C25004" s="2"/>
      <c r="E25004" s="2"/>
    </row>
    <row r="25005" spans="2:5" x14ac:dyDescent="0.35">
      <c r="B25005" s="42"/>
      <c r="C25005" s="2"/>
      <c r="E25005" s="2"/>
    </row>
    <row r="25006" spans="2:5" x14ac:dyDescent="0.35">
      <c r="B25006" s="42"/>
      <c r="C25006" s="2"/>
      <c r="E25006" s="2"/>
    </row>
    <row r="25007" spans="2:5" x14ac:dyDescent="0.35">
      <c r="B25007" s="42"/>
      <c r="C25007" s="2"/>
      <c r="E25007" s="2"/>
    </row>
    <row r="25008" spans="2:5" x14ac:dyDescent="0.35">
      <c r="B25008" s="42"/>
      <c r="C25008" s="2"/>
      <c r="E25008" s="2"/>
    </row>
    <row r="25009" spans="2:5" x14ac:dyDescent="0.35">
      <c r="B25009" s="42"/>
      <c r="C25009" s="2"/>
      <c r="E25009" s="2"/>
    </row>
    <row r="25010" spans="2:5" x14ac:dyDescent="0.35">
      <c r="B25010" s="42"/>
      <c r="C25010" s="2"/>
      <c r="E25010" s="2"/>
    </row>
    <row r="25011" spans="2:5" x14ac:dyDescent="0.35">
      <c r="B25011" s="42"/>
      <c r="C25011" s="2"/>
      <c r="E25011" s="2"/>
    </row>
    <row r="25012" spans="2:5" x14ac:dyDescent="0.35">
      <c r="B25012" s="42"/>
      <c r="C25012" s="2"/>
      <c r="E25012" s="2"/>
    </row>
    <row r="25013" spans="2:5" x14ac:dyDescent="0.35">
      <c r="B25013" s="42"/>
      <c r="C25013" s="2"/>
      <c r="E25013" s="2"/>
    </row>
    <row r="25014" spans="2:5" x14ac:dyDescent="0.35">
      <c r="B25014" s="42"/>
      <c r="C25014" s="2"/>
      <c r="E25014" s="2"/>
    </row>
    <row r="25015" spans="2:5" x14ac:dyDescent="0.35">
      <c r="B25015" s="42"/>
      <c r="C25015" s="2"/>
      <c r="E25015" s="2"/>
    </row>
    <row r="25016" spans="2:5" x14ac:dyDescent="0.35">
      <c r="B25016" s="42"/>
      <c r="C25016" s="2"/>
      <c r="E25016" s="2"/>
    </row>
    <row r="25017" spans="2:5" x14ac:dyDescent="0.35">
      <c r="B25017" s="42"/>
      <c r="C25017" s="2"/>
      <c r="E25017" s="2"/>
    </row>
    <row r="25018" spans="2:5" x14ac:dyDescent="0.35">
      <c r="B25018" s="42"/>
      <c r="C25018" s="2"/>
      <c r="E25018" s="2"/>
    </row>
    <row r="25019" spans="2:5" x14ac:dyDescent="0.35">
      <c r="B25019" s="42"/>
      <c r="C25019" s="2"/>
      <c r="E25019" s="2"/>
    </row>
    <row r="25020" spans="2:5" x14ac:dyDescent="0.35">
      <c r="B25020" s="42"/>
      <c r="C25020" s="2"/>
      <c r="E25020" s="2"/>
    </row>
    <row r="25021" spans="2:5" x14ac:dyDescent="0.35">
      <c r="B25021" s="42"/>
      <c r="C25021" s="2"/>
      <c r="E25021" s="2"/>
    </row>
    <row r="25022" spans="2:5" x14ac:dyDescent="0.35">
      <c r="B25022" s="42"/>
      <c r="C25022" s="2"/>
      <c r="E25022" s="2"/>
    </row>
    <row r="25023" spans="2:5" x14ac:dyDescent="0.35">
      <c r="B25023" s="42"/>
      <c r="C25023" s="2"/>
      <c r="E25023" s="2"/>
    </row>
    <row r="25024" spans="2:5" x14ac:dyDescent="0.35">
      <c r="B25024" s="42"/>
      <c r="C25024" s="2"/>
      <c r="E25024" s="2"/>
    </row>
    <row r="25025" spans="2:5" x14ac:dyDescent="0.35">
      <c r="B25025" s="42"/>
      <c r="C25025" s="2"/>
      <c r="E25025" s="2"/>
    </row>
    <row r="25026" spans="2:5" x14ac:dyDescent="0.35">
      <c r="B25026" s="42"/>
      <c r="C25026" s="2"/>
      <c r="E25026" s="2"/>
    </row>
    <row r="25027" spans="2:5" x14ac:dyDescent="0.35">
      <c r="B25027" s="42"/>
      <c r="C25027" s="2"/>
      <c r="E25027" s="2"/>
    </row>
    <row r="25028" spans="2:5" x14ac:dyDescent="0.35">
      <c r="B25028" s="42"/>
      <c r="C25028" s="2"/>
      <c r="E25028" s="2"/>
    </row>
    <row r="25029" spans="2:5" x14ac:dyDescent="0.35">
      <c r="B25029" s="42"/>
      <c r="C25029" s="2"/>
      <c r="E25029" s="2"/>
    </row>
    <row r="25030" spans="2:5" x14ac:dyDescent="0.35">
      <c r="B25030" s="42"/>
      <c r="C25030" s="2"/>
      <c r="E25030" s="2"/>
    </row>
    <row r="25031" spans="2:5" x14ac:dyDescent="0.35">
      <c r="B25031" s="42"/>
      <c r="C25031" s="2"/>
      <c r="E25031" s="2"/>
    </row>
    <row r="25032" spans="2:5" x14ac:dyDescent="0.35">
      <c r="B25032" s="42"/>
      <c r="C25032" s="2"/>
      <c r="E25032" s="2"/>
    </row>
    <row r="25033" spans="2:5" x14ac:dyDescent="0.35">
      <c r="B25033" s="42"/>
      <c r="C25033" s="2"/>
      <c r="E25033" s="2"/>
    </row>
    <row r="25034" spans="2:5" x14ac:dyDescent="0.35">
      <c r="B25034" s="42"/>
      <c r="C25034" s="2"/>
      <c r="E25034" s="2"/>
    </row>
    <row r="25035" spans="2:5" x14ac:dyDescent="0.35">
      <c r="B25035" s="42"/>
      <c r="C25035" s="2"/>
      <c r="E25035" s="2"/>
    </row>
    <row r="25036" spans="2:5" x14ac:dyDescent="0.35">
      <c r="B25036" s="42"/>
      <c r="C25036" s="2"/>
      <c r="E25036" s="2"/>
    </row>
    <row r="25037" spans="2:5" x14ac:dyDescent="0.35">
      <c r="B25037" s="42"/>
      <c r="C25037" s="2"/>
      <c r="E25037" s="2"/>
    </row>
    <row r="25038" spans="2:5" x14ac:dyDescent="0.35">
      <c r="B25038" s="42"/>
      <c r="C25038" s="2"/>
      <c r="E25038" s="2"/>
    </row>
    <row r="25039" spans="2:5" x14ac:dyDescent="0.35">
      <c r="B25039" s="42"/>
      <c r="C25039" s="2"/>
      <c r="E25039" s="2"/>
    </row>
    <row r="25040" spans="2:5" x14ac:dyDescent="0.35">
      <c r="B25040" s="42"/>
      <c r="C25040" s="2"/>
      <c r="E25040" s="2"/>
    </row>
    <row r="25041" spans="2:5" x14ac:dyDescent="0.35">
      <c r="B25041" s="42"/>
      <c r="C25041" s="2"/>
      <c r="E25041" s="2"/>
    </row>
    <row r="25042" spans="2:5" x14ac:dyDescent="0.35">
      <c r="B25042" s="42"/>
      <c r="C25042" s="2"/>
      <c r="E25042" s="2"/>
    </row>
    <row r="25043" spans="2:5" x14ac:dyDescent="0.35">
      <c r="B25043" s="42"/>
      <c r="C25043" s="2"/>
      <c r="E25043" s="2"/>
    </row>
    <row r="25044" spans="2:5" x14ac:dyDescent="0.35">
      <c r="B25044" s="42"/>
      <c r="C25044" s="2"/>
      <c r="E25044" s="2"/>
    </row>
    <row r="25045" spans="2:5" x14ac:dyDescent="0.35">
      <c r="B25045" s="42"/>
      <c r="C25045" s="2"/>
      <c r="E25045" s="2"/>
    </row>
    <row r="25046" spans="2:5" x14ac:dyDescent="0.35">
      <c r="B25046" s="42"/>
      <c r="C25046" s="2"/>
      <c r="E25046" s="2"/>
    </row>
    <row r="25047" spans="2:5" x14ac:dyDescent="0.35">
      <c r="B25047" s="42"/>
      <c r="C25047" s="2"/>
      <c r="E25047" s="2"/>
    </row>
    <row r="25048" spans="2:5" x14ac:dyDescent="0.35">
      <c r="B25048" s="42"/>
      <c r="C25048" s="2"/>
      <c r="E25048" s="2"/>
    </row>
    <row r="25049" spans="2:5" x14ac:dyDescent="0.35">
      <c r="B25049" s="42"/>
      <c r="C25049" s="2"/>
      <c r="E25049" s="2"/>
    </row>
    <row r="25050" spans="2:5" x14ac:dyDescent="0.35">
      <c r="B25050" s="42"/>
      <c r="C25050" s="2"/>
      <c r="E25050" s="2"/>
    </row>
    <row r="25051" spans="2:5" x14ac:dyDescent="0.35">
      <c r="B25051" s="42"/>
      <c r="C25051" s="2"/>
      <c r="E25051" s="2"/>
    </row>
    <row r="25052" spans="2:5" x14ac:dyDescent="0.35">
      <c r="B25052" s="42"/>
      <c r="C25052" s="2"/>
      <c r="E25052" s="2"/>
    </row>
    <row r="25053" spans="2:5" x14ac:dyDescent="0.35">
      <c r="B25053" s="42"/>
      <c r="C25053" s="2"/>
      <c r="E25053" s="2"/>
    </row>
    <row r="25054" spans="2:5" x14ac:dyDescent="0.35">
      <c r="B25054" s="42"/>
      <c r="C25054" s="2"/>
      <c r="E25054" s="2"/>
    </row>
    <row r="25055" spans="2:5" x14ac:dyDescent="0.35">
      <c r="B25055" s="42"/>
      <c r="C25055" s="2"/>
      <c r="E25055" s="2"/>
    </row>
    <row r="25056" spans="2:5" x14ac:dyDescent="0.35">
      <c r="B25056" s="42"/>
      <c r="C25056" s="2"/>
      <c r="E25056" s="2"/>
    </row>
    <row r="25057" spans="2:5" x14ac:dyDescent="0.35">
      <c r="B25057" s="42"/>
      <c r="C25057" s="2"/>
      <c r="E25057" s="2"/>
    </row>
    <row r="25058" spans="2:5" x14ac:dyDescent="0.35">
      <c r="B25058" s="42"/>
      <c r="C25058" s="2"/>
      <c r="E25058" s="2"/>
    </row>
    <row r="25059" spans="2:5" x14ac:dyDescent="0.35">
      <c r="B25059" s="42"/>
      <c r="C25059" s="2"/>
      <c r="E25059" s="2"/>
    </row>
    <row r="25060" spans="2:5" x14ac:dyDescent="0.35">
      <c r="B25060" s="42"/>
      <c r="C25060" s="2"/>
      <c r="E25060" s="2"/>
    </row>
    <row r="25061" spans="2:5" x14ac:dyDescent="0.35">
      <c r="B25061" s="42"/>
      <c r="C25061" s="2"/>
      <c r="E25061" s="2"/>
    </row>
    <row r="25062" spans="2:5" x14ac:dyDescent="0.35">
      <c r="B25062" s="42"/>
      <c r="C25062" s="2"/>
      <c r="E25062" s="2"/>
    </row>
    <row r="25063" spans="2:5" x14ac:dyDescent="0.35">
      <c r="B25063" s="42"/>
      <c r="C25063" s="2"/>
      <c r="E25063" s="2"/>
    </row>
    <row r="25064" spans="2:5" x14ac:dyDescent="0.35">
      <c r="B25064" s="42"/>
      <c r="C25064" s="2"/>
      <c r="E25064" s="2"/>
    </row>
    <row r="25065" spans="2:5" x14ac:dyDescent="0.35">
      <c r="B25065" s="42"/>
      <c r="C25065" s="2"/>
      <c r="E25065" s="2"/>
    </row>
    <row r="25066" spans="2:5" x14ac:dyDescent="0.35">
      <c r="B25066" s="42"/>
      <c r="C25066" s="2"/>
      <c r="E25066" s="2"/>
    </row>
    <row r="25067" spans="2:5" x14ac:dyDescent="0.35">
      <c r="B25067" s="42"/>
      <c r="C25067" s="2"/>
      <c r="E25067" s="2"/>
    </row>
    <row r="25068" spans="2:5" x14ac:dyDescent="0.35">
      <c r="B25068" s="42"/>
      <c r="C25068" s="2"/>
      <c r="E25068" s="2"/>
    </row>
    <row r="25069" spans="2:5" x14ac:dyDescent="0.35">
      <c r="B25069" s="42"/>
      <c r="C25069" s="2"/>
      <c r="E25069" s="2"/>
    </row>
    <row r="25070" spans="2:5" x14ac:dyDescent="0.35">
      <c r="B25070" s="42"/>
      <c r="C25070" s="2"/>
      <c r="E25070" s="2"/>
    </row>
    <row r="25071" spans="2:5" x14ac:dyDescent="0.35">
      <c r="B25071" s="42"/>
      <c r="C25071" s="2"/>
      <c r="E25071" s="2"/>
    </row>
    <row r="25072" spans="2:5" x14ac:dyDescent="0.35">
      <c r="B25072" s="42"/>
      <c r="C25072" s="2"/>
      <c r="E25072" s="2"/>
    </row>
    <row r="25073" spans="2:5" x14ac:dyDescent="0.35">
      <c r="B25073" s="42"/>
      <c r="C25073" s="2"/>
      <c r="E25073" s="2"/>
    </row>
    <row r="25074" spans="2:5" x14ac:dyDescent="0.35">
      <c r="B25074" s="42"/>
      <c r="C25074" s="2"/>
      <c r="E25074" s="2"/>
    </row>
    <row r="25075" spans="2:5" x14ac:dyDescent="0.35">
      <c r="B25075" s="42"/>
      <c r="C25075" s="2"/>
      <c r="E25075" s="2"/>
    </row>
    <row r="25076" spans="2:5" x14ac:dyDescent="0.35">
      <c r="B25076" s="42"/>
      <c r="C25076" s="2"/>
      <c r="E25076" s="2"/>
    </row>
    <row r="25077" spans="2:5" x14ac:dyDescent="0.35">
      <c r="B25077" s="42"/>
      <c r="C25077" s="2"/>
      <c r="E25077" s="2"/>
    </row>
    <row r="25078" spans="2:5" x14ac:dyDescent="0.35">
      <c r="B25078" s="42"/>
      <c r="C25078" s="2"/>
      <c r="E25078" s="2"/>
    </row>
    <row r="25079" spans="2:5" x14ac:dyDescent="0.35">
      <c r="B25079" s="42"/>
      <c r="C25079" s="2"/>
      <c r="E25079" s="2"/>
    </row>
    <row r="25080" spans="2:5" x14ac:dyDescent="0.35">
      <c r="B25080" s="42"/>
      <c r="C25080" s="2"/>
      <c r="E25080" s="2"/>
    </row>
    <row r="25081" spans="2:5" x14ac:dyDescent="0.35">
      <c r="B25081" s="42"/>
      <c r="C25081" s="2"/>
      <c r="E25081" s="2"/>
    </row>
    <row r="25082" spans="2:5" x14ac:dyDescent="0.35">
      <c r="B25082" s="42"/>
      <c r="C25082" s="2"/>
      <c r="E25082" s="2"/>
    </row>
    <row r="25083" spans="2:5" x14ac:dyDescent="0.35">
      <c r="B25083" s="42"/>
      <c r="C25083" s="2"/>
      <c r="E25083" s="2"/>
    </row>
    <row r="25084" spans="2:5" x14ac:dyDescent="0.35">
      <c r="B25084" s="42"/>
      <c r="C25084" s="2"/>
      <c r="E25084" s="2"/>
    </row>
    <row r="25085" spans="2:5" x14ac:dyDescent="0.35">
      <c r="B25085" s="42"/>
      <c r="C25085" s="2"/>
      <c r="E25085" s="2"/>
    </row>
    <row r="25086" spans="2:5" x14ac:dyDescent="0.35">
      <c r="B25086" s="42"/>
      <c r="C25086" s="2"/>
      <c r="E25086" s="2"/>
    </row>
    <row r="25087" spans="2:5" x14ac:dyDescent="0.35">
      <c r="B25087" s="42"/>
      <c r="C25087" s="2"/>
      <c r="E25087" s="2"/>
    </row>
    <row r="25088" spans="2:5" x14ac:dyDescent="0.35">
      <c r="B25088" s="42"/>
      <c r="C25088" s="2"/>
      <c r="E25088" s="2"/>
    </row>
    <row r="25089" spans="2:5" x14ac:dyDescent="0.35">
      <c r="B25089" s="42"/>
      <c r="C25089" s="2"/>
      <c r="E25089" s="2"/>
    </row>
    <row r="25090" spans="2:5" x14ac:dyDescent="0.35">
      <c r="B25090" s="42"/>
      <c r="C25090" s="2"/>
      <c r="E25090" s="2"/>
    </row>
    <row r="25091" spans="2:5" x14ac:dyDescent="0.35">
      <c r="B25091" s="42"/>
      <c r="C25091" s="2"/>
      <c r="E25091" s="2"/>
    </row>
    <row r="25092" spans="2:5" x14ac:dyDescent="0.35">
      <c r="B25092" s="42"/>
      <c r="C25092" s="2"/>
      <c r="E25092" s="2"/>
    </row>
    <row r="25093" spans="2:5" x14ac:dyDescent="0.35">
      <c r="B25093" s="42"/>
      <c r="C25093" s="2"/>
      <c r="E25093" s="2"/>
    </row>
    <row r="25094" spans="2:5" x14ac:dyDescent="0.35">
      <c r="B25094" s="42"/>
      <c r="C25094" s="2"/>
      <c r="E25094" s="2"/>
    </row>
    <row r="25095" spans="2:5" x14ac:dyDescent="0.35">
      <c r="B25095" s="42"/>
      <c r="C25095" s="2"/>
      <c r="E25095" s="2"/>
    </row>
    <row r="25096" spans="2:5" x14ac:dyDescent="0.35">
      <c r="B25096" s="42"/>
      <c r="C25096" s="2"/>
      <c r="E25096" s="2"/>
    </row>
    <row r="25097" spans="2:5" x14ac:dyDescent="0.35">
      <c r="B25097" s="42"/>
      <c r="C25097" s="2"/>
      <c r="E25097" s="2"/>
    </row>
    <row r="25098" spans="2:5" x14ac:dyDescent="0.35">
      <c r="B25098" s="42"/>
      <c r="C25098" s="2"/>
      <c r="E25098" s="2"/>
    </row>
    <row r="25099" spans="2:5" x14ac:dyDescent="0.35">
      <c r="B25099" s="42"/>
      <c r="C25099" s="2"/>
      <c r="E25099" s="2"/>
    </row>
    <row r="25100" spans="2:5" x14ac:dyDescent="0.35">
      <c r="B25100" s="42"/>
      <c r="C25100" s="2"/>
      <c r="E25100" s="2"/>
    </row>
    <row r="25101" spans="2:5" x14ac:dyDescent="0.35">
      <c r="B25101" s="42"/>
      <c r="C25101" s="2"/>
      <c r="E25101" s="2"/>
    </row>
    <row r="25102" spans="2:5" x14ac:dyDescent="0.35">
      <c r="B25102" s="42"/>
      <c r="C25102" s="2"/>
      <c r="E25102" s="2"/>
    </row>
    <row r="25103" spans="2:5" x14ac:dyDescent="0.35">
      <c r="B25103" s="42"/>
      <c r="C25103" s="2"/>
      <c r="E25103" s="2"/>
    </row>
    <row r="25104" spans="2:5" x14ac:dyDescent="0.35">
      <c r="B25104" s="42"/>
      <c r="C25104" s="2"/>
      <c r="E25104" s="2"/>
    </row>
    <row r="25105" spans="2:5" x14ac:dyDescent="0.35">
      <c r="B25105" s="42"/>
      <c r="C25105" s="2"/>
      <c r="E25105" s="2"/>
    </row>
    <row r="25106" spans="2:5" x14ac:dyDescent="0.35">
      <c r="B25106" s="42"/>
      <c r="C25106" s="2"/>
      <c r="E25106" s="2"/>
    </row>
    <row r="25107" spans="2:5" x14ac:dyDescent="0.35">
      <c r="B25107" s="42"/>
      <c r="C25107" s="2"/>
      <c r="E25107" s="2"/>
    </row>
    <row r="25108" spans="2:5" x14ac:dyDescent="0.35">
      <c r="B25108" s="42"/>
      <c r="C25108" s="2"/>
      <c r="E25108" s="2"/>
    </row>
    <row r="25109" spans="2:5" x14ac:dyDescent="0.35">
      <c r="B25109" s="42"/>
      <c r="C25109" s="2"/>
      <c r="E25109" s="2"/>
    </row>
    <row r="25110" spans="2:5" x14ac:dyDescent="0.35">
      <c r="B25110" s="42"/>
      <c r="C25110" s="2"/>
      <c r="E25110" s="2"/>
    </row>
    <row r="25111" spans="2:5" x14ac:dyDescent="0.35">
      <c r="B25111" s="42"/>
      <c r="C25111" s="2"/>
      <c r="E25111" s="2"/>
    </row>
    <row r="25112" spans="2:5" x14ac:dyDescent="0.35">
      <c r="B25112" s="42"/>
      <c r="C25112" s="2"/>
      <c r="E25112" s="2"/>
    </row>
    <row r="25113" spans="2:5" x14ac:dyDescent="0.35">
      <c r="B25113" s="42"/>
      <c r="C25113" s="2"/>
      <c r="E25113" s="2"/>
    </row>
    <row r="25114" spans="2:5" x14ac:dyDescent="0.35">
      <c r="B25114" s="42"/>
      <c r="C25114" s="2"/>
      <c r="E25114" s="2"/>
    </row>
    <row r="25115" spans="2:5" x14ac:dyDescent="0.35">
      <c r="B25115" s="42"/>
      <c r="C25115" s="2"/>
      <c r="E25115" s="2"/>
    </row>
    <row r="25116" spans="2:5" x14ac:dyDescent="0.35">
      <c r="B25116" s="42"/>
      <c r="C25116" s="2"/>
      <c r="E25116" s="2"/>
    </row>
    <row r="25117" spans="2:5" x14ac:dyDescent="0.35">
      <c r="B25117" s="42"/>
      <c r="C25117" s="2"/>
      <c r="E25117" s="2"/>
    </row>
    <row r="25118" spans="2:5" x14ac:dyDescent="0.35">
      <c r="B25118" s="42"/>
      <c r="C25118" s="2"/>
      <c r="E25118" s="2"/>
    </row>
    <row r="25119" spans="2:5" x14ac:dyDescent="0.35">
      <c r="B25119" s="42"/>
      <c r="C25119" s="2"/>
      <c r="E25119" s="2"/>
    </row>
    <row r="25120" spans="2:5" x14ac:dyDescent="0.35">
      <c r="B25120" s="42"/>
      <c r="C25120" s="2"/>
      <c r="E25120" s="2"/>
    </row>
    <row r="25121" spans="2:5" x14ac:dyDescent="0.35">
      <c r="B25121" s="42"/>
      <c r="C25121" s="2"/>
      <c r="E25121" s="2"/>
    </row>
    <row r="25122" spans="2:5" x14ac:dyDescent="0.35">
      <c r="B25122" s="42"/>
      <c r="C25122" s="2"/>
      <c r="E25122" s="2"/>
    </row>
    <row r="25123" spans="2:5" x14ac:dyDescent="0.35">
      <c r="B25123" s="42"/>
      <c r="C25123" s="2"/>
      <c r="E25123" s="2"/>
    </row>
    <row r="25124" spans="2:5" x14ac:dyDescent="0.35">
      <c r="B25124" s="42"/>
      <c r="C25124" s="2"/>
      <c r="E25124" s="2"/>
    </row>
    <row r="25125" spans="2:5" x14ac:dyDescent="0.35">
      <c r="B25125" s="42"/>
      <c r="C25125" s="2"/>
      <c r="E25125" s="2"/>
    </row>
    <row r="25126" spans="2:5" x14ac:dyDescent="0.35">
      <c r="B25126" s="42"/>
      <c r="C25126" s="2"/>
      <c r="E25126" s="2"/>
    </row>
    <row r="25127" spans="2:5" x14ac:dyDescent="0.35">
      <c r="B25127" s="42"/>
      <c r="C25127" s="2"/>
      <c r="E25127" s="2"/>
    </row>
    <row r="25128" spans="2:5" x14ac:dyDescent="0.35">
      <c r="B25128" s="42"/>
      <c r="C25128" s="2"/>
      <c r="E25128" s="2"/>
    </row>
    <row r="25129" spans="2:5" x14ac:dyDescent="0.35">
      <c r="B25129" s="42"/>
      <c r="C25129" s="2"/>
      <c r="E25129" s="2"/>
    </row>
    <row r="25130" spans="2:5" x14ac:dyDescent="0.35">
      <c r="B25130" s="42"/>
      <c r="C25130" s="2"/>
      <c r="E25130" s="2"/>
    </row>
    <row r="25131" spans="2:5" x14ac:dyDescent="0.35">
      <c r="B25131" s="42"/>
      <c r="C25131" s="2"/>
      <c r="E25131" s="2"/>
    </row>
    <row r="25132" spans="2:5" x14ac:dyDescent="0.35">
      <c r="B25132" s="42"/>
      <c r="C25132" s="2"/>
      <c r="E25132" s="2"/>
    </row>
    <row r="25133" spans="2:5" x14ac:dyDescent="0.35">
      <c r="B25133" s="42"/>
      <c r="C25133" s="2"/>
      <c r="E25133" s="2"/>
    </row>
    <row r="25134" spans="2:5" x14ac:dyDescent="0.35">
      <c r="B25134" s="42"/>
      <c r="C25134" s="2"/>
      <c r="E25134" s="2"/>
    </row>
    <row r="25135" spans="2:5" x14ac:dyDescent="0.35">
      <c r="B25135" s="42"/>
      <c r="C25135" s="2"/>
      <c r="E25135" s="2"/>
    </row>
    <row r="25136" spans="2:5" x14ac:dyDescent="0.35">
      <c r="B25136" s="42"/>
      <c r="C25136" s="2"/>
      <c r="E25136" s="2"/>
    </row>
    <row r="25137" spans="2:5" x14ac:dyDescent="0.35">
      <c r="B25137" s="42"/>
      <c r="C25137" s="2"/>
      <c r="E25137" s="2"/>
    </row>
    <row r="25138" spans="2:5" x14ac:dyDescent="0.35">
      <c r="B25138" s="42"/>
      <c r="C25138" s="2"/>
      <c r="E25138" s="2"/>
    </row>
    <row r="25139" spans="2:5" x14ac:dyDescent="0.35">
      <c r="B25139" s="42"/>
      <c r="C25139" s="2"/>
      <c r="E25139" s="2"/>
    </row>
    <row r="25140" spans="2:5" x14ac:dyDescent="0.35">
      <c r="B25140" s="42"/>
      <c r="C25140" s="2"/>
      <c r="E25140" s="2"/>
    </row>
    <row r="25141" spans="2:5" x14ac:dyDescent="0.35">
      <c r="B25141" s="42"/>
      <c r="C25141" s="2"/>
      <c r="E25141" s="2"/>
    </row>
    <row r="25142" spans="2:5" x14ac:dyDescent="0.35">
      <c r="B25142" s="42"/>
      <c r="C25142" s="2"/>
      <c r="E25142" s="2"/>
    </row>
    <row r="25143" spans="2:5" x14ac:dyDescent="0.35">
      <c r="B25143" s="42"/>
      <c r="C25143" s="2"/>
      <c r="E25143" s="2"/>
    </row>
    <row r="25144" spans="2:5" x14ac:dyDescent="0.35">
      <c r="B25144" s="42"/>
      <c r="C25144" s="2"/>
      <c r="E25144" s="2"/>
    </row>
    <row r="25145" spans="2:5" x14ac:dyDescent="0.35">
      <c r="B25145" s="42"/>
      <c r="C25145" s="2"/>
      <c r="E25145" s="2"/>
    </row>
    <row r="25146" spans="2:5" x14ac:dyDescent="0.35">
      <c r="B25146" s="42"/>
      <c r="C25146" s="2"/>
      <c r="E25146" s="2"/>
    </row>
    <row r="25147" spans="2:5" x14ac:dyDescent="0.35">
      <c r="B25147" s="42"/>
      <c r="C25147" s="2"/>
      <c r="E25147" s="2"/>
    </row>
    <row r="25148" spans="2:5" x14ac:dyDescent="0.35">
      <c r="B25148" s="42"/>
      <c r="C25148" s="2"/>
      <c r="E25148" s="2"/>
    </row>
    <row r="25149" spans="2:5" x14ac:dyDescent="0.35">
      <c r="B25149" s="42"/>
      <c r="C25149" s="2"/>
      <c r="E25149" s="2"/>
    </row>
    <row r="25150" spans="2:5" x14ac:dyDescent="0.35">
      <c r="B25150" s="42"/>
      <c r="C25150" s="2"/>
      <c r="E25150" s="2"/>
    </row>
    <row r="25151" spans="2:5" x14ac:dyDescent="0.35">
      <c r="B25151" s="42"/>
      <c r="C25151" s="2"/>
      <c r="E25151" s="2"/>
    </row>
    <row r="25152" spans="2:5" x14ac:dyDescent="0.35">
      <c r="B25152" s="42"/>
      <c r="C25152" s="2"/>
      <c r="E25152" s="2"/>
    </row>
    <row r="25153" spans="2:5" x14ac:dyDescent="0.35">
      <c r="B25153" s="42"/>
      <c r="C25153" s="2"/>
      <c r="E25153" s="2"/>
    </row>
    <row r="25154" spans="2:5" x14ac:dyDescent="0.35">
      <c r="B25154" s="42"/>
      <c r="C25154" s="2"/>
      <c r="E25154" s="2"/>
    </row>
    <row r="25155" spans="2:5" x14ac:dyDescent="0.35">
      <c r="B25155" s="42"/>
      <c r="C25155" s="2"/>
      <c r="E25155" s="2"/>
    </row>
    <row r="25156" spans="2:5" x14ac:dyDescent="0.35">
      <c r="B25156" s="42"/>
      <c r="C25156" s="2"/>
      <c r="E25156" s="2"/>
    </row>
    <row r="25157" spans="2:5" x14ac:dyDescent="0.35">
      <c r="B25157" s="42"/>
      <c r="C25157" s="2"/>
      <c r="E25157" s="2"/>
    </row>
    <row r="25158" spans="2:5" x14ac:dyDescent="0.35">
      <c r="B25158" s="42"/>
      <c r="C25158" s="2"/>
      <c r="E25158" s="2"/>
    </row>
    <row r="25159" spans="2:5" x14ac:dyDescent="0.35">
      <c r="B25159" s="42"/>
      <c r="C25159" s="2"/>
      <c r="E25159" s="2"/>
    </row>
    <row r="25160" spans="2:5" x14ac:dyDescent="0.35">
      <c r="B25160" s="42"/>
      <c r="C25160" s="2"/>
      <c r="E25160" s="2"/>
    </row>
    <row r="25161" spans="2:5" x14ac:dyDescent="0.35">
      <c r="B25161" s="42"/>
      <c r="C25161" s="2"/>
      <c r="E25161" s="2"/>
    </row>
    <row r="25162" spans="2:5" x14ac:dyDescent="0.35">
      <c r="B25162" s="42"/>
      <c r="C25162" s="2"/>
      <c r="E25162" s="2"/>
    </row>
    <row r="25163" spans="2:5" x14ac:dyDescent="0.35">
      <c r="B25163" s="42"/>
      <c r="C25163" s="2"/>
      <c r="E25163" s="2"/>
    </row>
    <row r="25164" spans="2:5" x14ac:dyDescent="0.35">
      <c r="B25164" s="42"/>
      <c r="C25164" s="2"/>
      <c r="E25164" s="2"/>
    </row>
    <row r="25165" spans="2:5" x14ac:dyDescent="0.35">
      <c r="B25165" s="42"/>
      <c r="C25165" s="2"/>
      <c r="E25165" s="2"/>
    </row>
    <row r="25166" spans="2:5" x14ac:dyDescent="0.35">
      <c r="B25166" s="42"/>
      <c r="C25166" s="2"/>
      <c r="E25166" s="2"/>
    </row>
    <row r="25167" spans="2:5" x14ac:dyDescent="0.35">
      <c r="B25167" s="42"/>
      <c r="C25167" s="2"/>
      <c r="E25167" s="2"/>
    </row>
    <row r="25168" spans="2:5" x14ac:dyDescent="0.35">
      <c r="B25168" s="42"/>
      <c r="C25168" s="2"/>
      <c r="E25168" s="2"/>
    </row>
    <row r="25169" spans="2:5" x14ac:dyDescent="0.35">
      <c r="B25169" s="42"/>
      <c r="C25169" s="2"/>
      <c r="E25169" s="2"/>
    </row>
    <row r="25170" spans="2:5" x14ac:dyDescent="0.35">
      <c r="B25170" s="42"/>
      <c r="C25170" s="2"/>
      <c r="E25170" s="2"/>
    </row>
    <row r="25171" spans="2:5" x14ac:dyDescent="0.35">
      <c r="B25171" s="42"/>
      <c r="C25171" s="2"/>
      <c r="E25171" s="2"/>
    </row>
    <row r="25172" spans="2:5" x14ac:dyDescent="0.35">
      <c r="B25172" s="42"/>
      <c r="C25172" s="2"/>
      <c r="E25172" s="2"/>
    </row>
    <row r="25173" spans="2:5" x14ac:dyDescent="0.35">
      <c r="B25173" s="42"/>
      <c r="C25173" s="2"/>
      <c r="E25173" s="2"/>
    </row>
    <row r="25174" spans="2:5" x14ac:dyDescent="0.35">
      <c r="B25174" s="42"/>
      <c r="C25174" s="2"/>
      <c r="E25174" s="2"/>
    </row>
    <row r="25175" spans="2:5" x14ac:dyDescent="0.35">
      <c r="B25175" s="42"/>
      <c r="C25175" s="2"/>
      <c r="E25175" s="2"/>
    </row>
    <row r="25176" spans="2:5" x14ac:dyDescent="0.35">
      <c r="B25176" s="42"/>
      <c r="C25176" s="2"/>
      <c r="E25176" s="2"/>
    </row>
    <row r="25177" spans="2:5" x14ac:dyDescent="0.35">
      <c r="B25177" s="42"/>
      <c r="C25177" s="2"/>
      <c r="E25177" s="2"/>
    </row>
    <row r="25178" spans="2:5" x14ac:dyDescent="0.35">
      <c r="B25178" s="42"/>
      <c r="C25178" s="2"/>
      <c r="E25178" s="2"/>
    </row>
    <row r="25179" spans="2:5" x14ac:dyDescent="0.35">
      <c r="B25179" s="42"/>
      <c r="C25179" s="2"/>
      <c r="E25179" s="2"/>
    </row>
    <row r="25180" spans="2:5" x14ac:dyDescent="0.35">
      <c r="B25180" s="42"/>
      <c r="C25180" s="2"/>
      <c r="E25180" s="2"/>
    </row>
    <row r="25181" spans="2:5" x14ac:dyDescent="0.35">
      <c r="B25181" s="42"/>
      <c r="C25181" s="2"/>
      <c r="E25181" s="2"/>
    </row>
    <row r="25182" spans="2:5" x14ac:dyDescent="0.35">
      <c r="B25182" s="42"/>
      <c r="C25182" s="2"/>
      <c r="E25182" s="2"/>
    </row>
    <row r="25183" spans="2:5" x14ac:dyDescent="0.35">
      <c r="B25183" s="42"/>
      <c r="C25183" s="2"/>
      <c r="E25183" s="2"/>
    </row>
    <row r="25184" spans="2:5" x14ac:dyDescent="0.35">
      <c r="B25184" s="42"/>
      <c r="C25184" s="2"/>
      <c r="E25184" s="2"/>
    </row>
    <row r="25185" spans="2:5" x14ac:dyDescent="0.35">
      <c r="B25185" s="42"/>
      <c r="C25185" s="2"/>
      <c r="E25185" s="2"/>
    </row>
    <row r="25186" spans="2:5" x14ac:dyDescent="0.35">
      <c r="B25186" s="42"/>
      <c r="C25186" s="2"/>
      <c r="E25186" s="2"/>
    </row>
    <row r="25187" spans="2:5" x14ac:dyDescent="0.35">
      <c r="B25187" s="42"/>
      <c r="C25187" s="2"/>
      <c r="E25187" s="2"/>
    </row>
    <row r="25188" spans="2:5" x14ac:dyDescent="0.35">
      <c r="B25188" s="42"/>
      <c r="C25188" s="2"/>
      <c r="E25188" s="2"/>
    </row>
    <row r="25189" spans="2:5" x14ac:dyDescent="0.35">
      <c r="B25189" s="42"/>
      <c r="C25189" s="2"/>
      <c r="E25189" s="2"/>
    </row>
    <row r="25190" spans="2:5" x14ac:dyDescent="0.35">
      <c r="B25190" s="42"/>
      <c r="C25190" s="2"/>
      <c r="E25190" s="2"/>
    </row>
    <row r="25191" spans="2:5" x14ac:dyDescent="0.35">
      <c r="B25191" s="42"/>
      <c r="C25191" s="2"/>
      <c r="E25191" s="2"/>
    </row>
    <row r="25192" spans="2:5" x14ac:dyDescent="0.35">
      <c r="B25192" s="42"/>
      <c r="C25192" s="2"/>
      <c r="E25192" s="2"/>
    </row>
    <row r="25193" spans="2:5" x14ac:dyDescent="0.35">
      <c r="B25193" s="42"/>
      <c r="C25193" s="2"/>
      <c r="E25193" s="2"/>
    </row>
    <row r="25194" spans="2:5" x14ac:dyDescent="0.35">
      <c r="B25194" s="42"/>
      <c r="C25194" s="2"/>
      <c r="E25194" s="2"/>
    </row>
    <row r="25195" spans="2:5" x14ac:dyDescent="0.35">
      <c r="B25195" s="42"/>
      <c r="C25195" s="2"/>
      <c r="E25195" s="2"/>
    </row>
    <row r="25196" spans="2:5" x14ac:dyDescent="0.35">
      <c r="B25196" s="42"/>
      <c r="C25196" s="2"/>
      <c r="E25196" s="2"/>
    </row>
    <row r="25197" spans="2:5" x14ac:dyDescent="0.35">
      <c r="B25197" s="42"/>
      <c r="C25197" s="2"/>
      <c r="E25197" s="2"/>
    </row>
    <row r="25198" spans="2:5" x14ac:dyDescent="0.35">
      <c r="B25198" s="42"/>
      <c r="C25198" s="2"/>
      <c r="E25198" s="2"/>
    </row>
    <row r="25199" spans="2:5" x14ac:dyDescent="0.35">
      <c r="B25199" s="42"/>
      <c r="C25199" s="2"/>
      <c r="E25199" s="2"/>
    </row>
    <row r="25200" spans="2:5" x14ac:dyDescent="0.35">
      <c r="B25200" s="42"/>
      <c r="C25200" s="2"/>
      <c r="E25200" s="2"/>
    </row>
    <row r="25201" spans="2:5" x14ac:dyDescent="0.35">
      <c r="B25201" s="42"/>
      <c r="C25201" s="2"/>
      <c r="E25201" s="2"/>
    </row>
    <row r="25202" spans="2:5" x14ac:dyDescent="0.35">
      <c r="B25202" s="42"/>
      <c r="C25202" s="2"/>
      <c r="E25202" s="2"/>
    </row>
    <row r="25203" spans="2:5" x14ac:dyDescent="0.35">
      <c r="B25203" s="42"/>
      <c r="C25203" s="2"/>
      <c r="E25203" s="2"/>
    </row>
    <row r="25204" spans="2:5" x14ac:dyDescent="0.35">
      <c r="B25204" s="42"/>
      <c r="C25204" s="2"/>
      <c r="E25204" s="2"/>
    </row>
    <row r="25205" spans="2:5" x14ac:dyDescent="0.35">
      <c r="B25205" s="42"/>
      <c r="C25205" s="2"/>
      <c r="E25205" s="2"/>
    </row>
    <row r="25206" spans="2:5" x14ac:dyDescent="0.35">
      <c r="B25206" s="42"/>
      <c r="C25206" s="2"/>
      <c r="E25206" s="2"/>
    </row>
    <row r="25207" spans="2:5" x14ac:dyDescent="0.35">
      <c r="B25207" s="42"/>
      <c r="C25207" s="2"/>
      <c r="E25207" s="2"/>
    </row>
    <row r="25208" spans="2:5" x14ac:dyDescent="0.35">
      <c r="B25208" s="42"/>
      <c r="C25208" s="2"/>
      <c r="E25208" s="2"/>
    </row>
    <row r="25209" spans="2:5" x14ac:dyDescent="0.35">
      <c r="B25209" s="42"/>
      <c r="C25209" s="2"/>
      <c r="E25209" s="2"/>
    </row>
    <row r="25210" spans="2:5" x14ac:dyDescent="0.35">
      <c r="B25210" s="42"/>
      <c r="C25210" s="2"/>
      <c r="E25210" s="2"/>
    </row>
    <row r="25211" spans="2:5" x14ac:dyDescent="0.35">
      <c r="B25211" s="42"/>
      <c r="C25211" s="2"/>
      <c r="E25211" s="2"/>
    </row>
    <row r="25212" spans="2:5" x14ac:dyDescent="0.35">
      <c r="B25212" s="42"/>
      <c r="C25212" s="2"/>
      <c r="E25212" s="2"/>
    </row>
    <row r="25213" spans="2:5" x14ac:dyDescent="0.35">
      <c r="B25213" s="42"/>
      <c r="C25213" s="2"/>
      <c r="E25213" s="2"/>
    </row>
    <row r="25214" spans="2:5" x14ac:dyDescent="0.35">
      <c r="B25214" s="42"/>
      <c r="C25214" s="2"/>
      <c r="E25214" s="2"/>
    </row>
    <row r="25215" spans="2:5" x14ac:dyDescent="0.35">
      <c r="B25215" s="42"/>
      <c r="C25215" s="2"/>
      <c r="E25215" s="2"/>
    </row>
    <row r="25216" spans="2:5" x14ac:dyDescent="0.35">
      <c r="B25216" s="42"/>
      <c r="C25216" s="2"/>
      <c r="E25216" s="2"/>
    </row>
    <row r="25217" spans="2:5" x14ac:dyDescent="0.35">
      <c r="B25217" s="42"/>
      <c r="C25217" s="2"/>
      <c r="E25217" s="2"/>
    </row>
    <row r="25218" spans="2:5" x14ac:dyDescent="0.35">
      <c r="B25218" s="42"/>
      <c r="C25218" s="2"/>
      <c r="E25218" s="2"/>
    </row>
    <row r="25219" spans="2:5" x14ac:dyDescent="0.35">
      <c r="B25219" s="42"/>
      <c r="C25219" s="2"/>
      <c r="E25219" s="2"/>
    </row>
    <row r="25220" spans="2:5" x14ac:dyDescent="0.35">
      <c r="B25220" s="42"/>
      <c r="C25220" s="2"/>
      <c r="E25220" s="2"/>
    </row>
    <row r="25221" spans="2:5" x14ac:dyDescent="0.35">
      <c r="B25221" s="42"/>
      <c r="C25221" s="2"/>
      <c r="E25221" s="2"/>
    </row>
    <row r="25222" spans="2:5" x14ac:dyDescent="0.35">
      <c r="B25222" s="42"/>
      <c r="C25222" s="2"/>
      <c r="E25222" s="2"/>
    </row>
    <row r="25223" spans="2:5" x14ac:dyDescent="0.35">
      <c r="B25223" s="42"/>
      <c r="C25223" s="2"/>
      <c r="E25223" s="2"/>
    </row>
    <row r="25224" spans="2:5" x14ac:dyDescent="0.35">
      <c r="B25224" s="42"/>
      <c r="C25224" s="2"/>
      <c r="E25224" s="2"/>
    </row>
    <row r="25225" spans="2:5" x14ac:dyDescent="0.35">
      <c r="B25225" s="42"/>
      <c r="C25225" s="2"/>
      <c r="E25225" s="2"/>
    </row>
    <row r="25226" spans="2:5" x14ac:dyDescent="0.35">
      <c r="B25226" s="42"/>
      <c r="C25226" s="2"/>
      <c r="E25226" s="2"/>
    </row>
    <row r="25227" spans="2:5" x14ac:dyDescent="0.35">
      <c r="B25227" s="42"/>
      <c r="C25227" s="2"/>
      <c r="E25227" s="2"/>
    </row>
    <row r="25228" spans="2:5" x14ac:dyDescent="0.35">
      <c r="B25228" s="42"/>
      <c r="C25228" s="2"/>
      <c r="E25228" s="2"/>
    </row>
    <row r="25229" spans="2:5" x14ac:dyDescent="0.35">
      <c r="B25229" s="42"/>
      <c r="C25229" s="2"/>
      <c r="E25229" s="2"/>
    </row>
    <row r="25230" spans="2:5" x14ac:dyDescent="0.35">
      <c r="B25230" s="42"/>
      <c r="C25230" s="2"/>
      <c r="E25230" s="2"/>
    </row>
    <row r="25231" spans="2:5" x14ac:dyDescent="0.35">
      <c r="B25231" s="42"/>
      <c r="C25231" s="2"/>
      <c r="E25231" s="2"/>
    </row>
    <row r="25232" spans="2:5" x14ac:dyDescent="0.35">
      <c r="B25232" s="42"/>
      <c r="C25232" s="2"/>
      <c r="E25232" s="2"/>
    </row>
    <row r="25233" spans="2:5" x14ac:dyDescent="0.35">
      <c r="B25233" s="42"/>
      <c r="C25233" s="2"/>
      <c r="E25233" s="2"/>
    </row>
    <row r="25234" spans="2:5" x14ac:dyDescent="0.35">
      <c r="B25234" s="42"/>
      <c r="C25234" s="2"/>
      <c r="E25234" s="2"/>
    </row>
    <row r="25235" spans="2:5" x14ac:dyDescent="0.35">
      <c r="B25235" s="42"/>
      <c r="C25235" s="2"/>
      <c r="E25235" s="2"/>
    </row>
    <row r="25236" spans="2:5" x14ac:dyDescent="0.35">
      <c r="B25236" s="42"/>
      <c r="C25236" s="2"/>
      <c r="E25236" s="2"/>
    </row>
    <row r="25237" spans="2:5" x14ac:dyDescent="0.35">
      <c r="B25237" s="42"/>
      <c r="C25237" s="2"/>
      <c r="E25237" s="2"/>
    </row>
    <row r="25238" spans="2:5" x14ac:dyDescent="0.35">
      <c r="B25238" s="42"/>
      <c r="C25238" s="2"/>
      <c r="E25238" s="2"/>
    </row>
    <row r="25239" spans="2:5" x14ac:dyDescent="0.35">
      <c r="B25239" s="42"/>
      <c r="C25239" s="2"/>
      <c r="E25239" s="2"/>
    </row>
    <row r="25240" spans="2:5" x14ac:dyDescent="0.35">
      <c r="B25240" s="42"/>
      <c r="C25240" s="2"/>
      <c r="E25240" s="2"/>
    </row>
    <row r="25241" spans="2:5" x14ac:dyDescent="0.35">
      <c r="B25241" s="42"/>
      <c r="C25241" s="2"/>
      <c r="E25241" s="2"/>
    </row>
    <row r="25242" spans="2:5" x14ac:dyDescent="0.35">
      <c r="B25242" s="42"/>
      <c r="C25242" s="2"/>
      <c r="E25242" s="2"/>
    </row>
    <row r="25243" spans="2:5" x14ac:dyDescent="0.35">
      <c r="B25243" s="42"/>
      <c r="C25243" s="2"/>
      <c r="E25243" s="2"/>
    </row>
    <row r="25244" spans="2:5" x14ac:dyDescent="0.35">
      <c r="B25244" s="42"/>
      <c r="C25244" s="2"/>
      <c r="E25244" s="2"/>
    </row>
    <row r="25245" spans="2:5" x14ac:dyDescent="0.35">
      <c r="B25245" s="42"/>
      <c r="C25245" s="2"/>
      <c r="E25245" s="2"/>
    </row>
    <row r="25246" spans="2:5" x14ac:dyDescent="0.35">
      <c r="B25246" s="42"/>
      <c r="C25246" s="2"/>
      <c r="E25246" s="2"/>
    </row>
    <row r="25247" spans="2:5" x14ac:dyDescent="0.35">
      <c r="B25247" s="42"/>
      <c r="C25247" s="2"/>
      <c r="E25247" s="2"/>
    </row>
    <row r="25248" spans="2:5" x14ac:dyDescent="0.35">
      <c r="B25248" s="42"/>
      <c r="C25248" s="2"/>
      <c r="E25248" s="2"/>
    </row>
    <row r="25249" spans="2:5" x14ac:dyDescent="0.35">
      <c r="B25249" s="42"/>
      <c r="C25249" s="2"/>
      <c r="E25249" s="2"/>
    </row>
    <row r="25250" spans="2:5" x14ac:dyDescent="0.35">
      <c r="B25250" s="42"/>
      <c r="C25250" s="2"/>
      <c r="E25250" s="2"/>
    </row>
    <row r="25251" spans="2:5" x14ac:dyDescent="0.35">
      <c r="B25251" s="42"/>
      <c r="C25251" s="2"/>
      <c r="E25251" s="2"/>
    </row>
    <row r="25252" spans="2:5" x14ac:dyDescent="0.35">
      <c r="B25252" s="42"/>
      <c r="C25252" s="2"/>
      <c r="E25252" s="2"/>
    </row>
    <row r="25253" spans="2:5" x14ac:dyDescent="0.35">
      <c r="B25253" s="42"/>
      <c r="C25253" s="2"/>
      <c r="E25253" s="2"/>
    </row>
    <row r="25254" spans="2:5" x14ac:dyDescent="0.35">
      <c r="B25254" s="42"/>
      <c r="C25254" s="2"/>
      <c r="E25254" s="2"/>
    </row>
    <row r="25255" spans="2:5" x14ac:dyDescent="0.35">
      <c r="B25255" s="42"/>
      <c r="C25255" s="2"/>
      <c r="E25255" s="2"/>
    </row>
    <row r="25256" spans="2:5" x14ac:dyDescent="0.35">
      <c r="B25256" s="42"/>
      <c r="C25256" s="2"/>
      <c r="E25256" s="2"/>
    </row>
    <row r="25257" spans="2:5" x14ac:dyDescent="0.35">
      <c r="B25257" s="42"/>
      <c r="C25257" s="2"/>
      <c r="E25257" s="2"/>
    </row>
    <row r="25258" spans="2:5" x14ac:dyDescent="0.35">
      <c r="B25258" s="42"/>
      <c r="C25258" s="2"/>
      <c r="E25258" s="2"/>
    </row>
    <row r="25259" spans="2:5" x14ac:dyDescent="0.35">
      <c r="B25259" s="42"/>
      <c r="C25259" s="2"/>
      <c r="E25259" s="2"/>
    </row>
    <row r="25260" spans="2:5" x14ac:dyDescent="0.35">
      <c r="B25260" s="42"/>
      <c r="C25260" s="2"/>
      <c r="E25260" s="2"/>
    </row>
    <row r="25261" spans="2:5" x14ac:dyDescent="0.35">
      <c r="B25261" s="42"/>
      <c r="C25261" s="2"/>
      <c r="E25261" s="2"/>
    </row>
    <row r="25262" spans="2:5" x14ac:dyDescent="0.35">
      <c r="B25262" s="42"/>
      <c r="C25262" s="2"/>
      <c r="E25262" s="2"/>
    </row>
    <row r="25263" spans="2:5" x14ac:dyDescent="0.35">
      <c r="B25263" s="42"/>
      <c r="C25263" s="2"/>
      <c r="E25263" s="2"/>
    </row>
    <row r="25264" spans="2:5" x14ac:dyDescent="0.35">
      <c r="B25264" s="42"/>
      <c r="C25264" s="2"/>
      <c r="E25264" s="2"/>
    </row>
    <row r="25265" spans="2:5" x14ac:dyDescent="0.35">
      <c r="B25265" s="42"/>
      <c r="C25265" s="2"/>
      <c r="E25265" s="2"/>
    </row>
    <row r="25266" spans="2:5" x14ac:dyDescent="0.35">
      <c r="B25266" s="42"/>
      <c r="C25266" s="2"/>
      <c r="E25266" s="2"/>
    </row>
    <row r="25267" spans="2:5" x14ac:dyDescent="0.35">
      <c r="B25267" s="42"/>
      <c r="C25267" s="2"/>
      <c r="E25267" s="2"/>
    </row>
    <row r="25268" spans="2:5" x14ac:dyDescent="0.35">
      <c r="B25268" s="42"/>
      <c r="C25268" s="2"/>
      <c r="E25268" s="2"/>
    </row>
    <row r="25269" spans="2:5" x14ac:dyDescent="0.35">
      <c r="B25269" s="42"/>
      <c r="C25269" s="2"/>
      <c r="E25269" s="2"/>
    </row>
    <row r="25270" spans="2:5" x14ac:dyDescent="0.35">
      <c r="B25270" s="42"/>
      <c r="C25270" s="2"/>
      <c r="E25270" s="2"/>
    </row>
    <row r="25271" spans="2:5" x14ac:dyDescent="0.35">
      <c r="B25271" s="42"/>
      <c r="C25271" s="2"/>
      <c r="E25271" s="2"/>
    </row>
    <row r="25272" spans="2:5" x14ac:dyDescent="0.35">
      <c r="B25272" s="42"/>
      <c r="C25272" s="2"/>
      <c r="E25272" s="2"/>
    </row>
    <row r="25273" spans="2:5" x14ac:dyDescent="0.35">
      <c r="B25273" s="42"/>
      <c r="C25273" s="2"/>
      <c r="E25273" s="2"/>
    </row>
    <row r="25274" spans="2:5" x14ac:dyDescent="0.35">
      <c r="B25274" s="42"/>
      <c r="C25274" s="2"/>
      <c r="E25274" s="2"/>
    </row>
    <row r="25275" spans="2:5" x14ac:dyDescent="0.35">
      <c r="B25275" s="42"/>
      <c r="C25275" s="2"/>
      <c r="E25275" s="2"/>
    </row>
    <row r="25276" spans="2:5" x14ac:dyDescent="0.35">
      <c r="B25276" s="42"/>
      <c r="C25276" s="2"/>
      <c r="E25276" s="2"/>
    </row>
    <row r="25277" spans="2:5" x14ac:dyDescent="0.35">
      <c r="B25277" s="42"/>
      <c r="C25277" s="2"/>
      <c r="E25277" s="2"/>
    </row>
    <row r="25278" spans="2:5" x14ac:dyDescent="0.35">
      <c r="B25278" s="42"/>
      <c r="C25278" s="2"/>
      <c r="E25278" s="2"/>
    </row>
    <row r="25279" spans="2:5" x14ac:dyDescent="0.35">
      <c r="B25279" s="42"/>
      <c r="C25279" s="2"/>
      <c r="E25279" s="2"/>
    </row>
    <row r="25280" spans="2:5" x14ac:dyDescent="0.35">
      <c r="B25280" s="42"/>
      <c r="C25280" s="2"/>
      <c r="E25280" s="2"/>
    </row>
    <row r="25281" spans="2:5" x14ac:dyDescent="0.35">
      <c r="B25281" s="42"/>
      <c r="C25281" s="2"/>
      <c r="E25281" s="2"/>
    </row>
    <row r="25282" spans="2:5" x14ac:dyDescent="0.35">
      <c r="B25282" s="42"/>
      <c r="C25282" s="2"/>
      <c r="E25282" s="2"/>
    </row>
    <row r="25283" spans="2:5" x14ac:dyDescent="0.35">
      <c r="B25283" s="42"/>
      <c r="C25283" s="2"/>
      <c r="E25283" s="2"/>
    </row>
    <row r="25284" spans="2:5" x14ac:dyDescent="0.35">
      <c r="B25284" s="42"/>
      <c r="C25284" s="2"/>
      <c r="E25284" s="2"/>
    </row>
    <row r="25285" spans="2:5" x14ac:dyDescent="0.35">
      <c r="B25285" s="42"/>
      <c r="C25285" s="2"/>
      <c r="E25285" s="2"/>
    </row>
    <row r="25286" spans="2:5" x14ac:dyDescent="0.35">
      <c r="B25286" s="42"/>
      <c r="C25286" s="2"/>
      <c r="E25286" s="2"/>
    </row>
    <row r="25287" spans="2:5" x14ac:dyDescent="0.35">
      <c r="B25287" s="42"/>
      <c r="C25287" s="2"/>
      <c r="E25287" s="2"/>
    </row>
    <row r="25288" spans="2:5" x14ac:dyDescent="0.35">
      <c r="B25288" s="42"/>
      <c r="C25288" s="2"/>
      <c r="E25288" s="2"/>
    </row>
    <row r="25289" spans="2:5" x14ac:dyDescent="0.35">
      <c r="B25289" s="42"/>
      <c r="C25289" s="2"/>
      <c r="E25289" s="2"/>
    </row>
    <row r="25290" spans="2:5" x14ac:dyDescent="0.35">
      <c r="B25290" s="42"/>
      <c r="C25290" s="2"/>
      <c r="E25290" s="2"/>
    </row>
    <row r="25291" spans="2:5" x14ac:dyDescent="0.35">
      <c r="B25291" s="42"/>
      <c r="C25291" s="2"/>
      <c r="E25291" s="2"/>
    </row>
    <row r="25292" spans="2:5" x14ac:dyDescent="0.35">
      <c r="B25292" s="42"/>
      <c r="C25292" s="2"/>
      <c r="E25292" s="2"/>
    </row>
    <row r="25293" spans="2:5" x14ac:dyDescent="0.35">
      <c r="B25293" s="42"/>
      <c r="C25293" s="2"/>
      <c r="E25293" s="2"/>
    </row>
    <row r="25294" spans="2:5" x14ac:dyDescent="0.35">
      <c r="B25294" s="42"/>
      <c r="C25294" s="2"/>
      <c r="E25294" s="2"/>
    </row>
    <row r="25295" spans="2:5" x14ac:dyDescent="0.35">
      <c r="B25295" s="42"/>
      <c r="C25295" s="2"/>
      <c r="E25295" s="2"/>
    </row>
    <row r="25296" spans="2:5" x14ac:dyDescent="0.35">
      <c r="B25296" s="42"/>
      <c r="C25296" s="2"/>
      <c r="E25296" s="2"/>
    </row>
    <row r="25297" spans="2:5" x14ac:dyDescent="0.35">
      <c r="B25297" s="42"/>
      <c r="C25297" s="2"/>
      <c r="E25297" s="2"/>
    </row>
    <row r="25298" spans="2:5" x14ac:dyDescent="0.35">
      <c r="B25298" s="42"/>
      <c r="C25298" s="2"/>
      <c r="E25298" s="2"/>
    </row>
    <row r="25299" spans="2:5" x14ac:dyDescent="0.35">
      <c r="B25299" s="42"/>
      <c r="C25299" s="2"/>
      <c r="E25299" s="2"/>
    </row>
    <row r="25300" spans="2:5" x14ac:dyDescent="0.35">
      <c r="B25300" s="42"/>
      <c r="C25300" s="2"/>
      <c r="E25300" s="2"/>
    </row>
    <row r="25301" spans="2:5" x14ac:dyDescent="0.35">
      <c r="B25301" s="42"/>
      <c r="C25301" s="2"/>
      <c r="E25301" s="2"/>
    </row>
    <row r="25302" spans="2:5" x14ac:dyDescent="0.35">
      <c r="B25302" s="42"/>
      <c r="C25302" s="2"/>
      <c r="E25302" s="2"/>
    </row>
    <row r="25303" spans="2:5" x14ac:dyDescent="0.35">
      <c r="B25303" s="42"/>
      <c r="C25303" s="2"/>
      <c r="E25303" s="2"/>
    </row>
    <row r="25304" spans="2:5" x14ac:dyDescent="0.35">
      <c r="B25304" s="42"/>
      <c r="C25304" s="2"/>
      <c r="E25304" s="2"/>
    </row>
    <row r="25305" spans="2:5" x14ac:dyDescent="0.35">
      <c r="B25305" s="42"/>
      <c r="C25305" s="2"/>
      <c r="E25305" s="2"/>
    </row>
    <row r="25306" spans="2:5" x14ac:dyDescent="0.35">
      <c r="B25306" s="42"/>
      <c r="C25306" s="2"/>
      <c r="E25306" s="2"/>
    </row>
    <row r="25307" spans="2:5" x14ac:dyDescent="0.35">
      <c r="B25307" s="42"/>
      <c r="C25307" s="2"/>
      <c r="E25307" s="2"/>
    </row>
    <row r="25308" spans="2:5" x14ac:dyDescent="0.35">
      <c r="B25308" s="42"/>
      <c r="C25308" s="2"/>
      <c r="E25308" s="2"/>
    </row>
    <row r="25309" spans="2:5" x14ac:dyDescent="0.35">
      <c r="B25309" s="42"/>
      <c r="C25309" s="2"/>
      <c r="E25309" s="2"/>
    </row>
    <row r="25310" spans="2:5" x14ac:dyDescent="0.35">
      <c r="B25310" s="42"/>
      <c r="C25310" s="2"/>
      <c r="E25310" s="2"/>
    </row>
    <row r="25311" spans="2:5" x14ac:dyDescent="0.35">
      <c r="B25311" s="42"/>
      <c r="C25311" s="2"/>
      <c r="E25311" s="2"/>
    </row>
    <row r="25312" spans="2:5" x14ac:dyDescent="0.35">
      <c r="B25312" s="42"/>
      <c r="C25312" s="2"/>
      <c r="E25312" s="2"/>
    </row>
    <row r="25313" spans="2:5" x14ac:dyDescent="0.35">
      <c r="B25313" s="42"/>
      <c r="C25313" s="2"/>
      <c r="E25313" s="2"/>
    </row>
    <row r="25314" spans="2:5" x14ac:dyDescent="0.35">
      <c r="B25314" s="42"/>
      <c r="C25314" s="2"/>
      <c r="E25314" s="2"/>
    </row>
    <row r="25315" spans="2:5" x14ac:dyDescent="0.35">
      <c r="B25315" s="42"/>
      <c r="C25315" s="2"/>
      <c r="E25315" s="2"/>
    </row>
    <row r="25316" spans="2:5" x14ac:dyDescent="0.35">
      <c r="B25316" s="42"/>
      <c r="C25316" s="2"/>
      <c r="E25316" s="2"/>
    </row>
    <row r="25317" spans="2:5" x14ac:dyDescent="0.35">
      <c r="B25317" s="42"/>
      <c r="C25317" s="2"/>
      <c r="E25317" s="2"/>
    </row>
    <row r="25318" spans="2:5" x14ac:dyDescent="0.35">
      <c r="B25318" s="42"/>
      <c r="C25318" s="2"/>
      <c r="E25318" s="2"/>
    </row>
    <row r="25319" spans="2:5" x14ac:dyDescent="0.35">
      <c r="B25319" s="42"/>
      <c r="C25319" s="2"/>
      <c r="E25319" s="2"/>
    </row>
    <row r="25320" spans="2:5" x14ac:dyDescent="0.35">
      <c r="B25320" s="42"/>
      <c r="C25320" s="2"/>
      <c r="E25320" s="2"/>
    </row>
    <row r="25321" spans="2:5" x14ac:dyDescent="0.35">
      <c r="B25321" s="42"/>
      <c r="C25321" s="2"/>
      <c r="E25321" s="2"/>
    </row>
    <row r="25322" spans="2:5" x14ac:dyDescent="0.35">
      <c r="B25322" s="42"/>
      <c r="C25322" s="2"/>
      <c r="E25322" s="2"/>
    </row>
    <row r="25323" spans="2:5" x14ac:dyDescent="0.35">
      <c r="B25323" s="42"/>
      <c r="C25323" s="2"/>
      <c r="E25323" s="2"/>
    </row>
    <row r="25324" spans="2:5" x14ac:dyDescent="0.35">
      <c r="B25324" s="42"/>
      <c r="C25324" s="2"/>
      <c r="E25324" s="2"/>
    </row>
    <row r="25325" spans="2:5" x14ac:dyDescent="0.35">
      <c r="B25325" s="42"/>
      <c r="C25325" s="2"/>
      <c r="E25325" s="2"/>
    </row>
    <row r="25326" spans="2:5" x14ac:dyDescent="0.35">
      <c r="B25326" s="42"/>
      <c r="C25326" s="2"/>
      <c r="E25326" s="2"/>
    </row>
    <row r="25327" spans="2:5" x14ac:dyDescent="0.35">
      <c r="B25327" s="42"/>
      <c r="C25327" s="2"/>
      <c r="E25327" s="2"/>
    </row>
    <row r="25328" spans="2:5" x14ac:dyDescent="0.35">
      <c r="B25328" s="42"/>
      <c r="C25328" s="2"/>
      <c r="E25328" s="2"/>
    </row>
    <row r="25329" spans="2:5" x14ac:dyDescent="0.35">
      <c r="B25329" s="42"/>
      <c r="C25329" s="2"/>
      <c r="E25329" s="2"/>
    </row>
    <row r="25330" spans="2:5" x14ac:dyDescent="0.35">
      <c r="B25330" s="42"/>
      <c r="C25330" s="2"/>
      <c r="E25330" s="2"/>
    </row>
    <row r="25331" spans="2:5" x14ac:dyDescent="0.35">
      <c r="B25331" s="42"/>
      <c r="C25331" s="2"/>
      <c r="E25331" s="2"/>
    </row>
    <row r="25332" spans="2:5" x14ac:dyDescent="0.35">
      <c r="B25332" s="42"/>
      <c r="C25332" s="2"/>
      <c r="E25332" s="2"/>
    </row>
    <row r="25333" spans="2:5" x14ac:dyDescent="0.35">
      <c r="B25333" s="42"/>
      <c r="C25333" s="2"/>
      <c r="E25333" s="2"/>
    </row>
    <row r="25334" spans="2:5" x14ac:dyDescent="0.35">
      <c r="B25334" s="42"/>
      <c r="C25334" s="2"/>
      <c r="E25334" s="2"/>
    </row>
    <row r="25335" spans="2:5" x14ac:dyDescent="0.35">
      <c r="B25335" s="42"/>
      <c r="C25335" s="2"/>
      <c r="E25335" s="2"/>
    </row>
    <row r="25336" spans="2:5" x14ac:dyDescent="0.35">
      <c r="B25336" s="42"/>
      <c r="C25336" s="2"/>
      <c r="E25336" s="2"/>
    </row>
    <row r="25337" spans="2:5" x14ac:dyDescent="0.35">
      <c r="B25337" s="42"/>
      <c r="C25337" s="2"/>
      <c r="E25337" s="2"/>
    </row>
    <row r="25338" spans="2:5" x14ac:dyDescent="0.35">
      <c r="B25338" s="42"/>
      <c r="C25338" s="2"/>
      <c r="E25338" s="2"/>
    </row>
    <row r="25339" spans="2:5" x14ac:dyDescent="0.35">
      <c r="B25339" s="42"/>
      <c r="C25339" s="2"/>
      <c r="E25339" s="2"/>
    </row>
    <row r="25340" spans="2:5" x14ac:dyDescent="0.35">
      <c r="B25340" s="42"/>
      <c r="C25340" s="2"/>
      <c r="E25340" s="2"/>
    </row>
    <row r="25341" spans="2:5" x14ac:dyDescent="0.35">
      <c r="B25341" s="42"/>
      <c r="C25341" s="2"/>
      <c r="E25341" s="2"/>
    </row>
    <row r="25342" spans="2:5" x14ac:dyDescent="0.35">
      <c r="B25342" s="42"/>
      <c r="C25342" s="2"/>
      <c r="E25342" s="2"/>
    </row>
    <row r="25343" spans="2:5" x14ac:dyDescent="0.35">
      <c r="B25343" s="42"/>
      <c r="C25343" s="2"/>
      <c r="E25343" s="2"/>
    </row>
    <row r="25344" spans="2:5" x14ac:dyDescent="0.35">
      <c r="B25344" s="42"/>
      <c r="C25344" s="2"/>
      <c r="E25344" s="2"/>
    </row>
    <row r="25345" spans="2:5" x14ac:dyDescent="0.35">
      <c r="B25345" s="42"/>
      <c r="C25345" s="2"/>
      <c r="E25345" s="2"/>
    </row>
    <row r="25346" spans="2:5" x14ac:dyDescent="0.35">
      <c r="B25346" s="42"/>
      <c r="C25346" s="2"/>
      <c r="E25346" s="2"/>
    </row>
    <row r="25347" spans="2:5" x14ac:dyDescent="0.35">
      <c r="B25347" s="42"/>
      <c r="C25347" s="2"/>
      <c r="E25347" s="2"/>
    </row>
    <row r="25348" spans="2:5" x14ac:dyDescent="0.35">
      <c r="B25348" s="42"/>
      <c r="C25348" s="2"/>
      <c r="E25348" s="2"/>
    </row>
    <row r="25349" spans="2:5" x14ac:dyDescent="0.35">
      <c r="B25349" s="42"/>
      <c r="C25349" s="2"/>
      <c r="E25349" s="2"/>
    </row>
    <row r="25350" spans="2:5" x14ac:dyDescent="0.35">
      <c r="B25350" s="42"/>
      <c r="C25350" s="2"/>
      <c r="E25350" s="2"/>
    </row>
    <row r="25351" spans="2:5" x14ac:dyDescent="0.35">
      <c r="B25351" s="42"/>
      <c r="C25351" s="2"/>
      <c r="E25351" s="2"/>
    </row>
    <row r="25352" spans="2:5" x14ac:dyDescent="0.35">
      <c r="B25352" s="42"/>
      <c r="C25352" s="2"/>
      <c r="E25352" s="2"/>
    </row>
    <row r="25353" spans="2:5" x14ac:dyDescent="0.35">
      <c r="B25353" s="42"/>
      <c r="C25353" s="2"/>
      <c r="E25353" s="2"/>
    </row>
    <row r="25354" spans="2:5" x14ac:dyDescent="0.35">
      <c r="B25354" s="42"/>
      <c r="C25354" s="2"/>
      <c r="E25354" s="2"/>
    </row>
    <row r="25355" spans="2:5" x14ac:dyDescent="0.35">
      <c r="B25355" s="42"/>
      <c r="C25355" s="2"/>
      <c r="E25355" s="2"/>
    </row>
    <row r="25356" spans="2:5" x14ac:dyDescent="0.35">
      <c r="B25356" s="42"/>
      <c r="C25356" s="2"/>
      <c r="E25356" s="2"/>
    </row>
    <row r="25357" spans="2:5" x14ac:dyDescent="0.35">
      <c r="B25357" s="42"/>
      <c r="C25357" s="2"/>
      <c r="E25357" s="2"/>
    </row>
    <row r="25358" spans="2:5" x14ac:dyDescent="0.35">
      <c r="B25358" s="42"/>
      <c r="C25358" s="2"/>
      <c r="E25358" s="2"/>
    </row>
    <row r="25359" spans="2:5" x14ac:dyDescent="0.35">
      <c r="B25359" s="42"/>
      <c r="C25359" s="2"/>
      <c r="E25359" s="2"/>
    </row>
    <row r="25360" spans="2:5" x14ac:dyDescent="0.35">
      <c r="B25360" s="42"/>
      <c r="C25360" s="2"/>
      <c r="E25360" s="2"/>
    </row>
    <row r="25361" spans="2:5" x14ac:dyDescent="0.35">
      <c r="B25361" s="42"/>
      <c r="C25361" s="2"/>
      <c r="E25361" s="2"/>
    </row>
    <row r="25362" spans="2:5" x14ac:dyDescent="0.35">
      <c r="B25362" s="42"/>
      <c r="C25362" s="2"/>
      <c r="E25362" s="2"/>
    </row>
    <row r="25363" spans="2:5" x14ac:dyDescent="0.35">
      <c r="B25363" s="42"/>
      <c r="C25363" s="2"/>
      <c r="E25363" s="2"/>
    </row>
    <row r="25364" spans="2:5" x14ac:dyDescent="0.35">
      <c r="B25364" s="42"/>
      <c r="C25364" s="2"/>
      <c r="E25364" s="2"/>
    </row>
    <row r="25365" spans="2:5" x14ac:dyDescent="0.35">
      <c r="B25365" s="42"/>
      <c r="C25365" s="2"/>
      <c r="E25365" s="2"/>
    </row>
    <row r="25366" spans="2:5" x14ac:dyDescent="0.35">
      <c r="B25366" s="42"/>
      <c r="C25366" s="2"/>
      <c r="E25366" s="2"/>
    </row>
    <row r="25367" spans="2:5" x14ac:dyDescent="0.35">
      <c r="B25367" s="42"/>
      <c r="C25367" s="2"/>
      <c r="E25367" s="2"/>
    </row>
    <row r="25368" spans="2:5" x14ac:dyDescent="0.35">
      <c r="B25368" s="42"/>
      <c r="C25368" s="2"/>
      <c r="E25368" s="2"/>
    </row>
    <row r="25369" spans="2:5" x14ac:dyDescent="0.35">
      <c r="B25369" s="42"/>
      <c r="C25369" s="2"/>
      <c r="E25369" s="2"/>
    </row>
    <row r="25370" spans="2:5" x14ac:dyDescent="0.35">
      <c r="B25370" s="42"/>
      <c r="C25370" s="2"/>
      <c r="E25370" s="2"/>
    </row>
    <row r="25371" spans="2:5" x14ac:dyDescent="0.35">
      <c r="B25371" s="42"/>
      <c r="C25371" s="2"/>
      <c r="E25371" s="2"/>
    </row>
    <row r="25372" spans="2:5" x14ac:dyDescent="0.35">
      <c r="B25372" s="42"/>
      <c r="C25372" s="2"/>
      <c r="E25372" s="2"/>
    </row>
    <row r="25373" spans="2:5" x14ac:dyDescent="0.35">
      <c r="B25373" s="42"/>
      <c r="C25373" s="2"/>
      <c r="E25373" s="2"/>
    </row>
    <row r="25374" spans="2:5" x14ac:dyDescent="0.35">
      <c r="B25374" s="42"/>
      <c r="C25374" s="2"/>
      <c r="E25374" s="2"/>
    </row>
    <row r="25375" spans="2:5" x14ac:dyDescent="0.35">
      <c r="B25375" s="42"/>
      <c r="C25375" s="2"/>
      <c r="E25375" s="2"/>
    </row>
    <row r="25376" spans="2:5" x14ac:dyDescent="0.35">
      <c r="B25376" s="42"/>
      <c r="C25376" s="2"/>
      <c r="E25376" s="2"/>
    </row>
    <row r="25377" spans="2:5" x14ac:dyDescent="0.35">
      <c r="B25377" s="42"/>
      <c r="C25377" s="2"/>
      <c r="E25377" s="2"/>
    </row>
    <row r="25378" spans="2:5" x14ac:dyDescent="0.35">
      <c r="B25378" s="42"/>
      <c r="C25378" s="2"/>
      <c r="E25378" s="2"/>
    </row>
    <row r="25379" spans="2:5" x14ac:dyDescent="0.35">
      <c r="B25379" s="42"/>
      <c r="C25379" s="2"/>
      <c r="E25379" s="2"/>
    </row>
    <row r="25380" spans="2:5" x14ac:dyDescent="0.35">
      <c r="B25380" s="42"/>
      <c r="C25380" s="2"/>
      <c r="E25380" s="2"/>
    </row>
    <row r="25381" spans="2:5" x14ac:dyDescent="0.35">
      <c r="B25381" s="42"/>
      <c r="C25381" s="2"/>
      <c r="E25381" s="2"/>
    </row>
    <row r="25382" spans="2:5" x14ac:dyDescent="0.35">
      <c r="B25382" s="42"/>
      <c r="C25382" s="2"/>
      <c r="E25382" s="2"/>
    </row>
    <row r="25383" spans="2:5" x14ac:dyDescent="0.35">
      <c r="B25383" s="42"/>
      <c r="C25383" s="2"/>
      <c r="E25383" s="2"/>
    </row>
    <row r="25384" spans="2:5" x14ac:dyDescent="0.35">
      <c r="B25384" s="42"/>
      <c r="C25384" s="2"/>
      <c r="E25384" s="2"/>
    </row>
    <row r="25385" spans="2:5" x14ac:dyDescent="0.35">
      <c r="B25385" s="42"/>
      <c r="C25385" s="2"/>
      <c r="E25385" s="2"/>
    </row>
    <row r="25386" spans="2:5" x14ac:dyDescent="0.35">
      <c r="B25386" s="42"/>
      <c r="C25386" s="2"/>
      <c r="E25386" s="2"/>
    </row>
    <row r="25387" spans="2:5" x14ac:dyDescent="0.35">
      <c r="B25387" s="42"/>
      <c r="C25387" s="2"/>
      <c r="E25387" s="2"/>
    </row>
    <row r="25388" spans="2:5" x14ac:dyDescent="0.35">
      <c r="B25388" s="42"/>
      <c r="C25388" s="2"/>
      <c r="E25388" s="2"/>
    </row>
    <row r="25389" spans="2:5" x14ac:dyDescent="0.35">
      <c r="B25389" s="42"/>
      <c r="C25389" s="2"/>
      <c r="E25389" s="2"/>
    </row>
    <row r="25390" spans="2:5" x14ac:dyDescent="0.35">
      <c r="B25390" s="42"/>
      <c r="C25390" s="2"/>
      <c r="E25390" s="2"/>
    </row>
    <row r="25391" spans="2:5" x14ac:dyDescent="0.35">
      <c r="B25391" s="42"/>
      <c r="C25391" s="2"/>
      <c r="E25391" s="2"/>
    </row>
    <row r="25392" spans="2:5" x14ac:dyDescent="0.35">
      <c r="B25392" s="42"/>
      <c r="C25392" s="2"/>
      <c r="E25392" s="2"/>
    </row>
    <row r="25393" spans="2:5" x14ac:dyDescent="0.35">
      <c r="B25393" s="42"/>
      <c r="C25393" s="2"/>
      <c r="E25393" s="2"/>
    </row>
    <row r="25394" spans="2:5" x14ac:dyDescent="0.35">
      <c r="B25394" s="42"/>
      <c r="C25394" s="2"/>
      <c r="E25394" s="2"/>
    </row>
    <row r="25395" spans="2:5" x14ac:dyDescent="0.35">
      <c r="B25395" s="42"/>
      <c r="C25395" s="2"/>
      <c r="E25395" s="2"/>
    </row>
    <row r="25396" spans="2:5" x14ac:dyDescent="0.35">
      <c r="B25396" s="42"/>
      <c r="C25396" s="2"/>
      <c r="E25396" s="2"/>
    </row>
    <row r="25397" spans="2:5" x14ac:dyDescent="0.35">
      <c r="B25397" s="42"/>
      <c r="C25397" s="2"/>
      <c r="E25397" s="2"/>
    </row>
    <row r="25398" spans="2:5" x14ac:dyDescent="0.35">
      <c r="B25398" s="42"/>
      <c r="C25398" s="2"/>
      <c r="E25398" s="2"/>
    </row>
    <row r="25399" spans="2:5" x14ac:dyDescent="0.35">
      <c r="B25399" s="42"/>
      <c r="C25399" s="2"/>
      <c r="E25399" s="2"/>
    </row>
    <row r="25400" spans="2:5" x14ac:dyDescent="0.35">
      <c r="B25400" s="42"/>
      <c r="C25400" s="2"/>
      <c r="E25400" s="2"/>
    </row>
    <row r="25401" spans="2:5" x14ac:dyDescent="0.35">
      <c r="B25401" s="42"/>
      <c r="C25401" s="2"/>
      <c r="E25401" s="2"/>
    </row>
    <row r="25402" spans="2:5" x14ac:dyDescent="0.35">
      <c r="B25402" s="42"/>
      <c r="C25402" s="2"/>
      <c r="E25402" s="2"/>
    </row>
    <row r="25403" spans="2:5" x14ac:dyDescent="0.35">
      <c r="B25403" s="42"/>
      <c r="C25403" s="2"/>
      <c r="E25403" s="2"/>
    </row>
    <row r="25404" spans="2:5" x14ac:dyDescent="0.35">
      <c r="B25404" s="42"/>
      <c r="C25404" s="2"/>
      <c r="E25404" s="2"/>
    </row>
    <row r="25405" spans="2:5" x14ac:dyDescent="0.35">
      <c r="B25405" s="42"/>
      <c r="C25405" s="2"/>
      <c r="E25405" s="2"/>
    </row>
    <row r="25406" spans="2:5" x14ac:dyDescent="0.35">
      <c r="B25406" s="42"/>
      <c r="C25406" s="2"/>
      <c r="E25406" s="2"/>
    </row>
    <row r="25407" spans="2:5" x14ac:dyDescent="0.35">
      <c r="B25407" s="42"/>
      <c r="C25407" s="2"/>
      <c r="E25407" s="2"/>
    </row>
    <row r="25408" spans="2:5" x14ac:dyDescent="0.35">
      <c r="B25408" s="42"/>
      <c r="C25408" s="2"/>
      <c r="E25408" s="2"/>
    </row>
    <row r="25409" spans="2:5" x14ac:dyDescent="0.35">
      <c r="B25409" s="42"/>
      <c r="C25409" s="2"/>
      <c r="E25409" s="2"/>
    </row>
    <row r="25410" spans="2:5" x14ac:dyDescent="0.35">
      <c r="B25410" s="42"/>
      <c r="C25410" s="2"/>
      <c r="E25410" s="2"/>
    </row>
    <row r="25411" spans="2:5" x14ac:dyDescent="0.35">
      <c r="B25411" s="42"/>
      <c r="C25411" s="2"/>
      <c r="E25411" s="2"/>
    </row>
    <row r="25412" spans="2:5" x14ac:dyDescent="0.35">
      <c r="B25412" s="42"/>
      <c r="C25412" s="2"/>
      <c r="E25412" s="2"/>
    </row>
    <row r="25413" spans="2:5" x14ac:dyDescent="0.35">
      <c r="B25413" s="42"/>
      <c r="C25413" s="2"/>
      <c r="E25413" s="2"/>
    </row>
    <row r="25414" spans="2:5" x14ac:dyDescent="0.35">
      <c r="B25414" s="42"/>
      <c r="C25414" s="2"/>
      <c r="E25414" s="2"/>
    </row>
    <row r="25415" spans="2:5" x14ac:dyDescent="0.35">
      <c r="B25415" s="42"/>
      <c r="C25415" s="2"/>
      <c r="E25415" s="2"/>
    </row>
    <row r="25416" spans="2:5" x14ac:dyDescent="0.35">
      <c r="B25416" s="42"/>
      <c r="C25416" s="2"/>
      <c r="E25416" s="2"/>
    </row>
    <row r="25417" spans="2:5" x14ac:dyDescent="0.35">
      <c r="B25417" s="42"/>
      <c r="C25417" s="2"/>
      <c r="E25417" s="2"/>
    </row>
    <row r="25418" spans="2:5" x14ac:dyDescent="0.35">
      <c r="B25418" s="42"/>
      <c r="C25418" s="2"/>
      <c r="E25418" s="2"/>
    </row>
    <row r="25419" spans="2:5" x14ac:dyDescent="0.35">
      <c r="B25419" s="42"/>
      <c r="C25419" s="2"/>
      <c r="E25419" s="2"/>
    </row>
    <row r="25420" spans="2:5" x14ac:dyDescent="0.35">
      <c r="B25420" s="42"/>
      <c r="C25420" s="2"/>
      <c r="E25420" s="2"/>
    </row>
    <row r="25421" spans="2:5" x14ac:dyDescent="0.35">
      <c r="B25421" s="42"/>
      <c r="C25421" s="2"/>
      <c r="E25421" s="2"/>
    </row>
    <row r="25422" spans="2:5" x14ac:dyDescent="0.35">
      <c r="B25422" s="42"/>
      <c r="C25422" s="2"/>
      <c r="E25422" s="2"/>
    </row>
    <row r="25423" spans="2:5" x14ac:dyDescent="0.35">
      <c r="B25423" s="42"/>
      <c r="C25423" s="2"/>
      <c r="E25423" s="2"/>
    </row>
    <row r="25424" spans="2:5" x14ac:dyDescent="0.35">
      <c r="B25424" s="42"/>
      <c r="C25424" s="2"/>
      <c r="E25424" s="2"/>
    </row>
    <row r="25425" spans="2:5" x14ac:dyDescent="0.35">
      <c r="B25425" s="42"/>
      <c r="C25425" s="2"/>
      <c r="E25425" s="2"/>
    </row>
    <row r="25426" spans="2:5" x14ac:dyDescent="0.35">
      <c r="B25426" s="42"/>
      <c r="C25426" s="2"/>
      <c r="E25426" s="2"/>
    </row>
    <row r="25427" spans="2:5" x14ac:dyDescent="0.35">
      <c r="B25427" s="42"/>
      <c r="C25427" s="2"/>
      <c r="E25427" s="2"/>
    </row>
    <row r="25428" spans="2:5" x14ac:dyDescent="0.35">
      <c r="B25428" s="42"/>
      <c r="C25428" s="2"/>
      <c r="E25428" s="2"/>
    </row>
    <row r="25429" spans="2:5" x14ac:dyDescent="0.35">
      <c r="B25429" s="42"/>
      <c r="C25429" s="2"/>
      <c r="E25429" s="2"/>
    </row>
    <row r="25430" spans="2:5" x14ac:dyDescent="0.35">
      <c r="B25430" s="42"/>
      <c r="C25430" s="2"/>
      <c r="E25430" s="2"/>
    </row>
    <row r="25431" spans="2:5" x14ac:dyDescent="0.35">
      <c r="B25431" s="42"/>
      <c r="C25431" s="2"/>
      <c r="E25431" s="2"/>
    </row>
    <row r="25432" spans="2:5" x14ac:dyDescent="0.35">
      <c r="B25432" s="42"/>
      <c r="C25432" s="2"/>
      <c r="E25432" s="2"/>
    </row>
    <row r="25433" spans="2:5" x14ac:dyDescent="0.35">
      <c r="B25433" s="42"/>
      <c r="C25433" s="2"/>
      <c r="E25433" s="2"/>
    </row>
    <row r="25434" spans="2:5" x14ac:dyDescent="0.35">
      <c r="B25434" s="42"/>
      <c r="C25434" s="2"/>
      <c r="E25434" s="2"/>
    </row>
    <row r="25435" spans="2:5" x14ac:dyDescent="0.35">
      <c r="B25435" s="42"/>
      <c r="C25435" s="2"/>
      <c r="E25435" s="2"/>
    </row>
    <row r="25436" spans="2:5" x14ac:dyDescent="0.35">
      <c r="B25436" s="42"/>
      <c r="C25436" s="2"/>
      <c r="E25436" s="2"/>
    </row>
    <row r="25437" spans="2:5" x14ac:dyDescent="0.35">
      <c r="B25437" s="42"/>
      <c r="C25437" s="2"/>
      <c r="E25437" s="2"/>
    </row>
    <row r="25438" spans="2:5" x14ac:dyDescent="0.35">
      <c r="B25438" s="42"/>
      <c r="C25438" s="2"/>
      <c r="E25438" s="2"/>
    </row>
    <row r="25439" spans="2:5" x14ac:dyDescent="0.35">
      <c r="B25439" s="42"/>
      <c r="C25439" s="2"/>
      <c r="E25439" s="2"/>
    </row>
    <row r="25440" spans="2:5" x14ac:dyDescent="0.35">
      <c r="B25440" s="42"/>
      <c r="C25440" s="2"/>
      <c r="E25440" s="2"/>
    </row>
    <row r="25441" spans="2:5" x14ac:dyDescent="0.35">
      <c r="B25441" s="42"/>
      <c r="C25441" s="2"/>
      <c r="E25441" s="2"/>
    </row>
    <row r="25442" spans="2:5" x14ac:dyDescent="0.35">
      <c r="B25442" s="42"/>
      <c r="C25442" s="2"/>
      <c r="E25442" s="2"/>
    </row>
    <row r="25443" spans="2:5" x14ac:dyDescent="0.35">
      <c r="B25443" s="42"/>
      <c r="C25443" s="2"/>
      <c r="E25443" s="2"/>
    </row>
    <row r="25444" spans="2:5" x14ac:dyDescent="0.35">
      <c r="B25444" s="42"/>
      <c r="C25444" s="2"/>
      <c r="E25444" s="2"/>
    </row>
    <row r="25445" spans="2:5" x14ac:dyDescent="0.35">
      <c r="B25445" s="42"/>
      <c r="C25445" s="2"/>
      <c r="E25445" s="2"/>
    </row>
    <row r="25446" spans="2:5" x14ac:dyDescent="0.35">
      <c r="B25446" s="42"/>
      <c r="C25446" s="2"/>
      <c r="E25446" s="2"/>
    </row>
    <row r="25447" spans="2:5" x14ac:dyDescent="0.35">
      <c r="B25447" s="42"/>
      <c r="C25447" s="2"/>
      <c r="E25447" s="2"/>
    </row>
    <row r="25448" spans="2:5" x14ac:dyDescent="0.35">
      <c r="B25448" s="42"/>
      <c r="C25448" s="2"/>
      <c r="E25448" s="2"/>
    </row>
    <row r="25449" spans="2:5" x14ac:dyDescent="0.35">
      <c r="B25449" s="42"/>
      <c r="C25449" s="2"/>
      <c r="E25449" s="2"/>
    </row>
    <row r="25450" spans="2:5" x14ac:dyDescent="0.35">
      <c r="B25450" s="42"/>
      <c r="C25450" s="2"/>
      <c r="E25450" s="2"/>
    </row>
    <row r="25451" spans="2:5" x14ac:dyDescent="0.35">
      <c r="B25451" s="42"/>
      <c r="C25451" s="2"/>
      <c r="E25451" s="2"/>
    </row>
    <row r="25452" spans="2:5" x14ac:dyDescent="0.35">
      <c r="B25452" s="42"/>
      <c r="C25452" s="2"/>
      <c r="E25452" s="2"/>
    </row>
    <row r="25453" spans="2:5" x14ac:dyDescent="0.35">
      <c r="B25453" s="42"/>
      <c r="C25453" s="2"/>
      <c r="E25453" s="2"/>
    </row>
    <row r="25454" spans="2:5" x14ac:dyDescent="0.35">
      <c r="B25454" s="42"/>
      <c r="C25454" s="2"/>
      <c r="E25454" s="2"/>
    </row>
    <row r="25455" spans="2:5" x14ac:dyDescent="0.35">
      <c r="B25455" s="42"/>
      <c r="C25455" s="2"/>
      <c r="E25455" s="2"/>
    </row>
    <row r="25456" spans="2:5" x14ac:dyDescent="0.35">
      <c r="B25456" s="42"/>
      <c r="C25456" s="2"/>
      <c r="E25456" s="2"/>
    </row>
    <row r="25457" spans="2:5" x14ac:dyDescent="0.35">
      <c r="B25457" s="42"/>
      <c r="C25457" s="2"/>
      <c r="E25457" s="2"/>
    </row>
    <row r="25458" spans="2:5" x14ac:dyDescent="0.35">
      <c r="B25458" s="42"/>
      <c r="C25458" s="2"/>
      <c r="E25458" s="2"/>
    </row>
    <row r="25459" spans="2:5" x14ac:dyDescent="0.35">
      <c r="B25459" s="42"/>
      <c r="C25459" s="2"/>
      <c r="E25459" s="2"/>
    </row>
    <row r="25460" spans="2:5" x14ac:dyDescent="0.35">
      <c r="B25460" s="42"/>
      <c r="C25460" s="2"/>
      <c r="E25460" s="2"/>
    </row>
    <row r="25461" spans="2:5" x14ac:dyDescent="0.35">
      <c r="B25461" s="42"/>
      <c r="C25461" s="2"/>
      <c r="E25461" s="2"/>
    </row>
    <row r="25462" spans="2:5" x14ac:dyDescent="0.35">
      <c r="B25462" s="42"/>
      <c r="C25462" s="2"/>
      <c r="E25462" s="2"/>
    </row>
    <row r="25463" spans="2:5" x14ac:dyDescent="0.35">
      <c r="B25463" s="42"/>
      <c r="C25463" s="2"/>
      <c r="E25463" s="2"/>
    </row>
    <row r="25464" spans="2:5" x14ac:dyDescent="0.35">
      <c r="B25464" s="42"/>
      <c r="C25464" s="2"/>
      <c r="E25464" s="2"/>
    </row>
    <row r="25465" spans="2:5" x14ac:dyDescent="0.35">
      <c r="B25465" s="42"/>
      <c r="C25465" s="2"/>
      <c r="E25465" s="2"/>
    </row>
    <row r="25466" spans="2:5" x14ac:dyDescent="0.35">
      <c r="B25466" s="42"/>
      <c r="C25466" s="2"/>
      <c r="E25466" s="2"/>
    </row>
    <row r="25467" spans="2:5" x14ac:dyDescent="0.35">
      <c r="B25467" s="42"/>
      <c r="C25467" s="2"/>
      <c r="E25467" s="2"/>
    </row>
    <row r="25468" spans="2:5" x14ac:dyDescent="0.35">
      <c r="B25468" s="42"/>
      <c r="C25468" s="2"/>
      <c r="E25468" s="2"/>
    </row>
    <row r="25469" spans="2:5" x14ac:dyDescent="0.35">
      <c r="B25469" s="42"/>
      <c r="C25469" s="2"/>
      <c r="E25469" s="2"/>
    </row>
    <row r="25470" spans="2:5" x14ac:dyDescent="0.35">
      <c r="B25470" s="42"/>
      <c r="C25470" s="2"/>
      <c r="E25470" s="2"/>
    </row>
    <row r="25471" spans="2:5" x14ac:dyDescent="0.35">
      <c r="B25471" s="42"/>
      <c r="C25471" s="2"/>
      <c r="E25471" s="2"/>
    </row>
    <row r="25472" spans="2:5" x14ac:dyDescent="0.35">
      <c r="B25472" s="42"/>
      <c r="C25472" s="2"/>
      <c r="E25472" s="2"/>
    </row>
    <row r="25473" spans="2:5" x14ac:dyDescent="0.35">
      <c r="B25473" s="42"/>
      <c r="C25473" s="2"/>
      <c r="E25473" s="2"/>
    </row>
    <row r="25474" spans="2:5" x14ac:dyDescent="0.35">
      <c r="B25474" s="42"/>
      <c r="C25474" s="2"/>
      <c r="E25474" s="2"/>
    </row>
    <row r="25475" spans="2:5" x14ac:dyDescent="0.35">
      <c r="B25475" s="42"/>
      <c r="C25475" s="2"/>
      <c r="E25475" s="2"/>
    </row>
    <row r="25476" spans="2:5" x14ac:dyDescent="0.35">
      <c r="B25476" s="42"/>
      <c r="C25476" s="2"/>
      <c r="E25476" s="2"/>
    </row>
    <row r="25477" spans="2:5" x14ac:dyDescent="0.35">
      <c r="B25477" s="42"/>
      <c r="C25477" s="2"/>
      <c r="E25477" s="2"/>
    </row>
    <row r="25478" spans="2:5" x14ac:dyDescent="0.35">
      <c r="B25478" s="42"/>
      <c r="C25478" s="2"/>
      <c r="E25478" s="2"/>
    </row>
    <row r="25479" spans="2:5" x14ac:dyDescent="0.35">
      <c r="B25479" s="42"/>
      <c r="C25479" s="2"/>
      <c r="E25479" s="2"/>
    </row>
    <row r="25480" spans="2:5" x14ac:dyDescent="0.35">
      <c r="B25480" s="42"/>
      <c r="C25480" s="2"/>
      <c r="E25480" s="2"/>
    </row>
    <row r="25481" spans="2:5" x14ac:dyDescent="0.35">
      <c r="B25481" s="42"/>
      <c r="C25481" s="2"/>
      <c r="E25481" s="2"/>
    </row>
    <row r="25482" spans="2:5" x14ac:dyDescent="0.35">
      <c r="B25482" s="42"/>
      <c r="C25482" s="2"/>
      <c r="E25482" s="2"/>
    </row>
    <row r="25483" spans="2:5" x14ac:dyDescent="0.35">
      <c r="B25483" s="42"/>
      <c r="C25483" s="2"/>
      <c r="E25483" s="2"/>
    </row>
    <row r="25484" spans="2:5" x14ac:dyDescent="0.35">
      <c r="B25484" s="42"/>
      <c r="C25484" s="2"/>
      <c r="E25484" s="2"/>
    </row>
    <row r="25485" spans="2:5" x14ac:dyDescent="0.35">
      <c r="B25485" s="42"/>
      <c r="C25485" s="2"/>
      <c r="E25485" s="2"/>
    </row>
    <row r="25486" spans="2:5" x14ac:dyDescent="0.35">
      <c r="B25486" s="42"/>
      <c r="C25486" s="2"/>
      <c r="E25486" s="2"/>
    </row>
    <row r="25487" spans="2:5" x14ac:dyDescent="0.35">
      <c r="B25487" s="42"/>
      <c r="C25487" s="2"/>
      <c r="E25487" s="2"/>
    </row>
    <row r="25488" spans="2:5" x14ac:dyDescent="0.35">
      <c r="B25488" s="42"/>
      <c r="C25488" s="2"/>
      <c r="E25488" s="2"/>
    </row>
    <row r="25489" spans="2:5" x14ac:dyDescent="0.35">
      <c r="B25489" s="42"/>
      <c r="C25489" s="2"/>
      <c r="E25489" s="2"/>
    </row>
    <row r="25490" spans="2:5" x14ac:dyDescent="0.35">
      <c r="B25490" s="42"/>
      <c r="C25490" s="2"/>
      <c r="E25490" s="2"/>
    </row>
    <row r="25491" spans="2:5" x14ac:dyDescent="0.35">
      <c r="B25491" s="42"/>
      <c r="C25491" s="2"/>
      <c r="E25491" s="2"/>
    </row>
    <row r="25492" spans="2:5" x14ac:dyDescent="0.35">
      <c r="B25492" s="42"/>
      <c r="C25492" s="2"/>
      <c r="E25492" s="2"/>
    </row>
    <row r="25493" spans="2:5" x14ac:dyDescent="0.35">
      <c r="B25493" s="42"/>
      <c r="C25493" s="2"/>
      <c r="E25493" s="2"/>
    </row>
    <row r="25494" spans="2:5" x14ac:dyDescent="0.35">
      <c r="B25494" s="42"/>
      <c r="C25494" s="2"/>
      <c r="E25494" s="2"/>
    </row>
    <row r="25495" spans="2:5" x14ac:dyDescent="0.35">
      <c r="B25495" s="42"/>
      <c r="C25495" s="2"/>
      <c r="E25495" s="2"/>
    </row>
    <row r="25496" spans="2:5" x14ac:dyDescent="0.35">
      <c r="B25496" s="42"/>
      <c r="C25496" s="2"/>
      <c r="E25496" s="2"/>
    </row>
    <row r="25497" spans="2:5" x14ac:dyDescent="0.35">
      <c r="B25497" s="42"/>
      <c r="C25497" s="2"/>
      <c r="E25497" s="2"/>
    </row>
    <row r="25498" spans="2:5" x14ac:dyDescent="0.35">
      <c r="B25498" s="42"/>
      <c r="C25498" s="2"/>
      <c r="E25498" s="2"/>
    </row>
    <row r="25499" spans="2:5" x14ac:dyDescent="0.35">
      <c r="B25499" s="42"/>
      <c r="C25499" s="2"/>
      <c r="E25499" s="2"/>
    </row>
    <row r="25500" spans="2:5" x14ac:dyDescent="0.35">
      <c r="B25500" s="42"/>
      <c r="C25500" s="2"/>
      <c r="E25500" s="2"/>
    </row>
    <row r="25501" spans="2:5" x14ac:dyDescent="0.35">
      <c r="B25501" s="42"/>
      <c r="C25501" s="2"/>
      <c r="E25501" s="2"/>
    </row>
    <row r="25502" spans="2:5" x14ac:dyDescent="0.35">
      <c r="B25502" s="42"/>
      <c r="C25502" s="2"/>
      <c r="E25502" s="2"/>
    </row>
    <row r="25503" spans="2:5" x14ac:dyDescent="0.35">
      <c r="B25503" s="42"/>
      <c r="C25503" s="2"/>
      <c r="E25503" s="2"/>
    </row>
    <row r="25504" spans="2:5" x14ac:dyDescent="0.35">
      <c r="B25504" s="42"/>
      <c r="C25504" s="2"/>
      <c r="E25504" s="2"/>
    </row>
    <row r="25505" spans="2:5" x14ac:dyDescent="0.35">
      <c r="B25505" s="42"/>
      <c r="C25505" s="2"/>
      <c r="E25505" s="2"/>
    </row>
    <row r="25506" spans="2:5" x14ac:dyDescent="0.35">
      <c r="B25506" s="42"/>
      <c r="C25506" s="2"/>
      <c r="E25506" s="2"/>
    </row>
    <row r="25507" spans="2:5" x14ac:dyDescent="0.35">
      <c r="B25507" s="42"/>
      <c r="C25507" s="2"/>
      <c r="E25507" s="2"/>
    </row>
    <row r="25508" spans="2:5" x14ac:dyDescent="0.35">
      <c r="B25508" s="42"/>
      <c r="C25508" s="2"/>
      <c r="E25508" s="2"/>
    </row>
    <row r="25509" spans="2:5" x14ac:dyDescent="0.35">
      <c r="B25509" s="42"/>
      <c r="C25509" s="2"/>
      <c r="E25509" s="2"/>
    </row>
    <row r="25510" spans="2:5" x14ac:dyDescent="0.35">
      <c r="B25510" s="42"/>
      <c r="C25510" s="2"/>
      <c r="E25510" s="2"/>
    </row>
    <row r="25511" spans="2:5" x14ac:dyDescent="0.35">
      <c r="B25511" s="42"/>
      <c r="C25511" s="2"/>
      <c r="E25511" s="2"/>
    </row>
    <row r="25512" spans="2:5" x14ac:dyDescent="0.35">
      <c r="B25512" s="42"/>
      <c r="C25512" s="2"/>
      <c r="E25512" s="2"/>
    </row>
    <row r="25513" spans="2:5" x14ac:dyDescent="0.35">
      <c r="B25513" s="42"/>
      <c r="C25513" s="2"/>
      <c r="E25513" s="2"/>
    </row>
    <row r="25514" spans="2:5" x14ac:dyDescent="0.35">
      <c r="B25514" s="42"/>
      <c r="C25514" s="2"/>
      <c r="E25514" s="2"/>
    </row>
    <row r="25515" spans="2:5" x14ac:dyDescent="0.35">
      <c r="B25515" s="42"/>
      <c r="C25515" s="2"/>
      <c r="E25515" s="2"/>
    </row>
    <row r="25516" spans="2:5" x14ac:dyDescent="0.35">
      <c r="B25516" s="42"/>
      <c r="C25516" s="2"/>
      <c r="E25516" s="2"/>
    </row>
    <row r="25517" spans="2:5" x14ac:dyDescent="0.35">
      <c r="B25517" s="42"/>
      <c r="C25517" s="2"/>
      <c r="E25517" s="2"/>
    </row>
    <row r="25518" spans="2:5" x14ac:dyDescent="0.35">
      <c r="B25518" s="42"/>
      <c r="C25518" s="2"/>
      <c r="E25518" s="2"/>
    </row>
    <row r="25519" spans="2:5" x14ac:dyDescent="0.35">
      <c r="B25519" s="42"/>
      <c r="C25519" s="2"/>
      <c r="E25519" s="2"/>
    </row>
    <row r="25520" spans="2:5" x14ac:dyDescent="0.35">
      <c r="B25520" s="42"/>
      <c r="C25520" s="2"/>
      <c r="E25520" s="2"/>
    </row>
    <row r="25521" spans="2:5" x14ac:dyDescent="0.35">
      <c r="B25521" s="42"/>
      <c r="C25521" s="2"/>
      <c r="E25521" s="2"/>
    </row>
    <row r="25522" spans="2:5" x14ac:dyDescent="0.35">
      <c r="B25522" s="42"/>
      <c r="C25522" s="2"/>
      <c r="E25522" s="2"/>
    </row>
    <row r="25523" spans="2:5" x14ac:dyDescent="0.35">
      <c r="B25523" s="42"/>
      <c r="C25523" s="2"/>
      <c r="E25523" s="2"/>
    </row>
    <row r="25524" spans="2:5" x14ac:dyDescent="0.35">
      <c r="B25524" s="42"/>
      <c r="C25524" s="2"/>
      <c r="E25524" s="2"/>
    </row>
    <row r="25525" spans="2:5" x14ac:dyDescent="0.35">
      <c r="B25525" s="42"/>
      <c r="C25525" s="2"/>
      <c r="E25525" s="2"/>
    </row>
    <row r="25526" spans="2:5" x14ac:dyDescent="0.35">
      <c r="B25526" s="42"/>
      <c r="C25526" s="2"/>
      <c r="E25526" s="2"/>
    </row>
    <row r="25527" spans="2:5" x14ac:dyDescent="0.35">
      <c r="B25527" s="42"/>
      <c r="C25527" s="2"/>
      <c r="E25527" s="2"/>
    </row>
    <row r="25528" spans="2:5" x14ac:dyDescent="0.35">
      <c r="B25528" s="42"/>
      <c r="C25528" s="2"/>
      <c r="E25528" s="2"/>
    </row>
    <row r="25529" spans="2:5" x14ac:dyDescent="0.35">
      <c r="B25529" s="42"/>
      <c r="C25529" s="2"/>
      <c r="E25529" s="2"/>
    </row>
    <row r="25530" spans="2:5" x14ac:dyDescent="0.35">
      <c r="B25530" s="42"/>
      <c r="C25530" s="2"/>
      <c r="E25530" s="2"/>
    </row>
    <row r="25531" spans="2:5" x14ac:dyDescent="0.35">
      <c r="B25531" s="42"/>
      <c r="C25531" s="2"/>
      <c r="E25531" s="2"/>
    </row>
    <row r="25532" spans="2:5" x14ac:dyDescent="0.35">
      <c r="B25532" s="42"/>
      <c r="C25532" s="2"/>
      <c r="E25532" s="2"/>
    </row>
    <row r="25533" spans="2:5" x14ac:dyDescent="0.35">
      <c r="B25533" s="42"/>
      <c r="C25533" s="2"/>
      <c r="E25533" s="2"/>
    </row>
    <row r="25534" spans="2:5" x14ac:dyDescent="0.35">
      <c r="B25534" s="42"/>
      <c r="C25534" s="2"/>
      <c r="E25534" s="2"/>
    </row>
    <row r="25535" spans="2:5" x14ac:dyDescent="0.35">
      <c r="B25535" s="42"/>
      <c r="C25535" s="2"/>
      <c r="E25535" s="2"/>
    </row>
    <row r="25536" spans="2:5" x14ac:dyDescent="0.35">
      <c r="B25536" s="42"/>
      <c r="C25536" s="2"/>
      <c r="E25536" s="2"/>
    </row>
    <row r="25537" spans="2:5" x14ac:dyDescent="0.35">
      <c r="B25537" s="42"/>
      <c r="C25537" s="2"/>
      <c r="E25537" s="2"/>
    </row>
    <row r="25538" spans="2:5" x14ac:dyDescent="0.35">
      <c r="B25538" s="42"/>
      <c r="C25538" s="2"/>
      <c r="E25538" s="2"/>
    </row>
    <row r="25539" spans="2:5" x14ac:dyDescent="0.35">
      <c r="B25539" s="42"/>
      <c r="C25539" s="2"/>
      <c r="E25539" s="2"/>
    </row>
    <row r="25540" spans="2:5" x14ac:dyDescent="0.35">
      <c r="B25540" s="42"/>
      <c r="C25540" s="2"/>
      <c r="E25540" s="2"/>
    </row>
    <row r="25541" spans="2:5" x14ac:dyDescent="0.35">
      <c r="B25541" s="42"/>
      <c r="C25541" s="2"/>
      <c r="E25541" s="2"/>
    </row>
    <row r="25542" spans="2:5" x14ac:dyDescent="0.35">
      <c r="B25542" s="42"/>
      <c r="C25542" s="2"/>
      <c r="E25542" s="2"/>
    </row>
    <row r="25543" spans="2:5" x14ac:dyDescent="0.35">
      <c r="B25543" s="42"/>
      <c r="C25543" s="2"/>
      <c r="E25543" s="2"/>
    </row>
    <row r="25544" spans="2:5" x14ac:dyDescent="0.35">
      <c r="B25544" s="42"/>
      <c r="C25544" s="2"/>
      <c r="E25544" s="2"/>
    </row>
    <row r="25545" spans="2:5" x14ac:dyDescent="0.35">
      <c r="B25545" s="42"/>
      <c r="C25545" s="2"/>
      <c r="E25545" s="2"/>
    </row>
    <row r="25546" spans="2:5" x14ac:dyDescent="0.35">
      <c r="B25546" s="42"/>
      <c r="C25546" s="2"/>
      <c r="E25546" s="2"/>
    </row>
    <row r="25547" spans="2:5" x14ac:dyDescent="0.35">
      <c r="B25547" s="42"/>
      <c r="C25547" s="2"/>
      <c r="E25547" s="2"/>
    </row>
    <row r="25548" spans="2:5" x14ac:dyDescent="0.35">
      <c r="B25548" s="42"/>
      <c r="C25548" s="2"/>
      <c r="E25548" s="2"/>
    </row>
    <row r="25549" spans="2:5" x14ac:dyDescent="0.35">
      <c r="B25549" s="42"/>
      <c r="C25549" s="2"/>
      <c r="E25549" s="2"/>
    </row>
    <row r="25550" spans="2:5" x14ac:dyDescent="0.35">
      <c r="B25550" s="42"/>
      <c r="C25550" s="2"/>
      <c r="E25550" s="2"/>
    </row>
    <row r="25551" spans="2:5" x14ac:dyDescent="0.35">
      <c r="B25551" s="42"/>
      <c r="C25551" s="2"/>
      <c r="E25551" s="2"/>
    </row>
    <row r="25552" spans="2:5" x14ac:dyDescent="0.35">
      <c r="B25552" s="42"/>
      <c r="C25552" s="2"/>
      <c r="E25552" s="2"/>
    </row>
    <row r="25553" spans="2:5" x14ac:dyDescent="0.35">
      <c r="B25553" s="42"/>
      <c r="C25553" s="2"/>
      <c r="E25553" s="2"/>
    </row>
    <row r="25554" spans="2:5" x14ac:dyDescent="0.35">
      <c r="B25554" s="42"/>
      <c r="C25554" s="2"/>
      <c r="E25554" s="2"/>
    </row>
    <row r="25555" spans="2:5" x14ac:dyDescent="0.35">
      <c r="B25555" s="42"/>
      <c r="C25555" s="2"/>
      <c r="E25555" s="2"/>
    </row>
    <row r="25556" spans="2:5" x14ac:dyDescent="0.35">
      <c r="B25556" s="42"/>
      <c r="C25556" s="2"/>
      <c r="E25556" s="2"/>
    </row>
    <row r="25557" spans="2:5" x14ac:dyDescent="0.35">
      <c r="B25557" s="42"/>
      <c r="C25557" s="2"/>
      <c r="E25557" s="2"/>
    </row>
    <row r="25558" spans="2:5" x14ac:dyDescent="0.35">
      <c r="B25558" s="42"/>
      <c r="C25558" s="2"/>
      <c r="E25558" s="2"/>
    </row>
    <row r="25559" spans="2:5" x14ac:dyDescent="0.35">
      <c r="B25559" s="42"/>
      <c r="C25559" s="2"/>
      <c r="E25559" s="2"/>
    </row>
    <row r="25560" spans="2:5" x14ac:dyDescent="0.35">
      <c r="B25560" s="42"/>
      <c r="C25560" s="2"/>
      <c r="E25560" s="2"/>
    </row>
    <row r="25561" spans="2:5" x14ac:dyDescent="0.35">
      <c r="B25561" s="42"/>
      <c r="C25561" s="2"/>
      <c r="E25561" s="2"/>
    </row>
    <row r="25562" spans="2:5" x14ac:dyDescent="0.35">
      <c r="B25562" s="42"/>
      <c r="C25562" s="2"/>
      <c r="E25562" s="2"/>
    </row>
    <row r="25563" spans="2:5" x14ac:dyDescent="0.35">
      <c r="B25563" s="42"/>
      <c r="C25563" s="2"/>
      <c r="E25563" s="2"/>
    </row>
    <row r="25564" spans="2:5" x14ac:dyDescent="0.35">
      <c r="B25564" s="42"/>
      <c r="C25564" s="2"/>
      <c r="E25564" s="2"/>
    </row>
    <row r="25565" spans="2:5" x14ac:dyDescent="0.35">
      <c r="B25565" s="42"/>
      <c r="C25565" s="2"/>
      <c r="E25565" s="2"/>
    </row>
    <row r="25566" spans="2:5" x14ac:dyDescent="0.35">
      <c r="B25566" s="42"/>
      <c r="C25566" s="2"/>
      <c r="E25566" s="2"/>
    </row>
    <row r="25567" spans="2:5" x14ac:dyDescent="0.35">
      <c r="B25567" s="42"/>
      <c r="C25567" s="2"/>
      <c r="E25567" s="2"/>
    </row>
    <row r="25568" spans="2:5" x14ac:dyDescent="0.35">
      <c r="B25568" s="42"/>
      <c r="C25568" s="2"/>
      <c r="E25568" s="2"/>
    </row>
    <row r="25569" spans="2:5" x14ac:dyDescent="0.35">
      <c r="B25569" s="42"/>
      <c r="C25569" s="2"/>
      <c r="E25569" s="2"/>
    </row>
    <row r="25570" spans="2:5" x14ac:dyDescent="0.35">
      <c r="B25570" s="42"/>
      <c r="C25570" s="2"/>
      <c r="E25570" s="2"/>
    </row>
    <row r="25571" spans="2:5" x14ac:dyDescent="0.35">
      <c r="B25571" s="42"/>
      <c r="C25571" s="2"/>
      <c r="E25571" s="2"/>
    </row>
    <row r="25572" spans="2:5" x14ac:dyDescent="0.35">
      <c r="B25572" s="42"/>
      <c r="C25572" s="2"/>
      <c r="E25572" s="2"/>
    </row>
    <row r="25573" spans="2:5" x14ac:dyDescent="0.35">
      <c r="B25573" s="42"/>
      <c r="C25573" s="2"/>
      <c r="E25573" s="2"/>
    </row>
    <row r="25574" spans="2:5" x14ac:dyDescent="0.35">
      <c r="B25574" s="42"/>
      <c r="C25574" s="2"/>
      <c r="E25574" s="2"/>
    </row>
    <row r="25575" spans="2:5" x14ac:dyDescent="0.35">
      <c r="B25575" s="42"/>
      <c r="C25575" s="2"/>
      <c r="E25575" s="2"/>
    </row>
    <row r="25576" spans="2:5" x14ac:dyDescent="0.35">
      <c r="B25576" s="42"/>
      <c r="C25576" s="2"/>
      <c r="E25576" s="2"/>
    </row>
    <row r="25577" spans="2:5" x14ac:dyDescent="0.35">
      <c r="B25577" s="42"/>
      <c r="C25577" s="2"/>
      <c r="E25577" s="2"/>
    </row>
    <row r="25578" spans="2:5" x14ac:dyDescent="0.35">
      <c r="B25578" s="42"/>
      <c r="C25578" s="2"/>
      <c r="E25578" s="2"/>
    </row>
    <row r="25579" spans="2:5" x14ac:dyDescent="0.35">
      <c r="B25579" s="42"/>
      <c r="C25579" s="2"/>
      <c r="E25579" s="2"/>
    </row>
    <row r="25580" spans="2:5" x14ac:dyDescent="0.35">
      <c r="B25580" s="42"/>
      <c r="C25580" s="2"/>
      <c r="E25580" s="2"/>
    </row>
    <row r="25581" spans="2:5" x14ac:dyDescent="0.35">
      <c r="B25581" s="42"/>
      <c r="C25581" s="2"/>
      <c r="E25581" s="2"/>
    </row>
    <row r="25582" spans="2:5" x14ac:dyDescent="0.35">
      <c r="B25582" s="42"/>
      <c r="C25582" s="2"/>
      <c r="E25582" s="2"/>
    </row>
    <row r="25583" spans="2:5" x14ac:dyDescent="0.35">
      <c r="B25583" s="42"/>
      <c r="C25583" s="2"/>
      <c r="E25583" s="2"/>
    </row>
    <row r="25584" spans="2:5" x14ac:dyDescent="0.35">
      <c r="B25584" s="42"/>
      <c r="C25584" s="2"/>
      <c r="E25584" s="2"/>
    </row>
    <row r="25585" spans="2:5" x14ac:dyDescent="0.35">
      <c r="B25585" s="42"/>
      <c r="C25585" s="2"/>
      <c r="E25585" s="2"/>
    </row>
    <row r="25586" spans="2:5" x14ac:dyDescent="0.35">
      <c r="B25586" s="42"/>
      <c r="C25586" s="2"/>
      <c r="E25586" s="2"/>
    </row>
    <row r="25587" spans="2:5" x14ac:dyDescent="0.35">
      <c r="B25587" s="42"/>
      <c r="C25587" s="2"/>
      <c r="E25587" s="2"/>
    </row>
    <row r="25588" spans="2:5" x14ac:dyDescent="0.35">
      <c r="B25588" s="42"/>
      <c r="C25588" s="2"/>
      <c r="E25588" s="2"/>
    </row>
    <row r="25589" spans="2:5" x14ac:dyDescent="0.35">
      <c r="B25589" s="42"/>
      <c r="C25589" s="2"/>
      <c r="E25589" s="2"/>
    </row>
    <row r="25590" spans="2:5" x14ac:dyDescent="0.35">
      <c r="B25590" s="42"/>
      <c r="C25590" s="2"/>
      <c r="E25590" s="2"/>
    </row>
    <row r="25591" spans="2:5" x14ac:dyDescent="0.35">
      <c r="B25591" s="42"/>
      <c r="C25591" s="2"/>
      <c r="E25591" s="2"/>
    </row>
    <row r="25592" spans="2:5" x14ac:dyDescent="0.35">
      <c r="B25592" s="42"/>
      <c r="C25592" s="2"/>
      <c r="E25592" s="2"/>
    </row>
    <row r="25593" spans="2:5" x14ac:dyDescent="0.35">
      <c r="B25593" s="42"/>
      <c r="C25593" s="2"/>
      <c r="E25593" s="2"/>
    </row>
    <row r="25594" spans="2:5" x14ac:dyDescent="0.35">
      <c r="B25594" s="42"/>
      <c r="C25594" s="2"/>
      <c r="E25594" s="2"/>
    </row>
    <row r="25595" spans="2:5" x14ac:dyDescent="0.35">
      <c r="B25595" s="42"/>
      <c r="C25595" s="2"/>
      <c r="E25595" s="2"/>
    </row>
    <row r="25596" spans="2:5" x14ac:dyDescent="0.35">
      <c r="B25596" s="42"/>
      <c r="C25596" s="2"/>
      <c r="E25596" s="2"/>
    </row>
    <row r="25597" spans="2:5" x14ac:dyDescent="0.35">
      <c r="B25597" s="42"/>
      <c r="C25597" s="2"/>
      <c r="E25597" s="2"/>
    </row>
    <row r="25598" spans="2:5" x14ac:dyDescent="0.35">
      <c r="B25598" s="42"/>
      <c r="C25598" s="2"/>
      <c r="E25598" s="2"/>
    </row>
    <row r="25599" spans="2:5" x14ac:dyDescent="0.35">
      <c r="B25599" s="42"/>
      <c r="C25599" s="2"/>
      <c r="E25599" s="2"/>
    </row>
    <row r="25600" spans="2:5" x14ac:dyDescent="0.35">
      <c r="B25600" s="42"/>
      <c r="C25600" s="2"/>
      <c r="E25600" s="2"/>
    </row>
    <row r="25601" spans="2:5" x14ac:dyDescent="0.35">
      <c r="B25601" s="42"/>
      <c r="C25601" s="2"/>
      <c r="E25601" s="2"/>
    </row>
    <row r="25602" spans="2:5" x14ac:dyDescent="0.35">
      <c r="B25602" s="42"/>
      <c r="C25602" s="2"/>
      <c r="E25602" s="2"/>
    </row>
    <row r="25603" spans="2:5" x14ac:dyDescent="0.35">
      <c r="B25603" s="42"/>
      <c r="C25603" s="2"/>
      <c r="E25603" s="2"/>
    </row>
    <row r="25604" spans="2:5" x14ac:dyDescent="0.35">
      <c r="B25604" s="42"/>
      <c r="C25604" s="2"/>
      <c r="E25604" s="2"/>
    </row>
    <row r="25605" spans="2:5" x14ac:dyDescent="0.35">
      <c r="B25605" s="42"/>
      <c r="C25605" s="2"/>
      <c r="E25605" s="2"/>
    </row>
    <row r="25606" spans="2:5" x14ac:dyDescent="0.35">
      <c r="B25606" s="42"/>
      <c r="C25606" s="2"/>
      <c r="E25606" s="2"/>
    </row>
    <row r="25607" spans="2:5" x14ac:dyDescent="0.35">
      <c r="B25607" s="42"/>
      <c r="C25607" s="2"/>
      <c r="E25607" s="2"/>
    </row>
    <row r="25608" spans="2:5" x14ac:dyDescent="0.35">
      <c r="B25608" s="42"/>
      <c r="C25608" s="2"/>
      <c r="E25608" s="2"/>
    </row>
    <row r="25609" spans="2:5" x14ac:dyDescent="0.35">
      <c r="B25609" s="42"/>
      <c r="C25609" s="2"/>
      <c r="E25609" s="2"/>
    </row>
    <row r="25610" spans="2:5" x14ac:dyDescent="0.35">
      <c r="B25610" s="42"/>
      <c r="C25610" s="2"/>
      <c r="E25610" s="2"/>
    </row>
    <row r="25611" spans="2:5" x14ac:dyDescent="0.35">
      <c r="B25611" s="42"/>
      <c r="C25611" s="2"/>
      <c r="E25611" s="2"/>
    </row>
    <row r="25612" spans="2:5" x14ac:dyDescent="0.35">
      <c r="B25612" s="42"/>
      <c r="C25612" s="2"/>
      <c r="E25612" s="2"/>
    </row>
    <row r="25613" spans="2:5" x14ac:dyDescent="0.35">
      <c r="B25613" s="42"/>
      <c r="C25613" s="2"/>
      <c r="E25613" s="2"/>
    </row>
    <row r="25614" spans="2:5" x14ac:dyDescent="0.35">
      <c r="B25614" s="42"/>
      <c r="C25614" s="2"/>
      <c r="E25614" s="2"/>
    </row>
    <row r="25615" spans="2:5" x14ac:dyDescent="0.35">
      <c r="B25615" s="42"/>
      <c r="C25615" s="2"/>
      <c r="E25615" s="2"/>
    </row>
    <row r="25616" spans="2:5" x14ac:dyDescent="0.35">
      <c r="B25616" s="42"/>
      <c r="C25616" s="2"/>
      <c r="E25616" s="2"/>
    </row>
    <row r="25617" spans="2:5" x14ac:dyDescent="0.35">
      <c r="B25617" s="42"/>
      <c r="C25617" s="2"/>
      <c r="E25617" s="2"/>
    </row>
    <row r="25618" spans="2:5" x14ac:dyDescent="0.35">
      <c r="B25618" s="42"/>
      <c r="C25618" s="2"/>
      <c r="E25618" s="2"/>
    </row>
    <row r="25619" spans="2:5" x14ac:dyDescent="0.35">
      <c r="B25619" s="42"/>
      <c r="C25619" s="2"/>
      <c r="E25619" s="2"/>
    </row>
    <row r="25620" spans="2:5" x14ac:dyDescent="0.35">
      <c r="B25620" s="42"/>
      <c r="C25620" s="2"/>
      <c r="E25620" s="2"/>
    </row>
    <row r="25621" spans="2:5" x14ac:dyDescent="0.35">
      <c r="B25621" s="42"/>
      <c r="C25621" s="2"/>
      <c r="E25621" s="2"/>
    </row>
    <row r="25622" spans="2:5" x14ac:dyDescent="0.35">
      <c r="B25622" s="42"/>
      <c r="C25622" s="2"/>
      <c r="E25622" s="2"/>
    </row>
    <row r="25623" spans="2:5" x14ac:dyDescent="0.35">
      <c r="B25623" s="42"/>
      <c r="C25623" s="2"/>
      <c r="E25623" s="2"/>
    </row>
    <row r="25624" spans="2:5" x14ac:dyDescent="0.35">
      <c r="B25624" s="42"/>
      <c r="C25624" s="2"/>
      <c r="E25624" s="2"/>
    </row>
    <row r="25625" spans="2:5" x14ac:dyDescent="0.35">
      <c r="B25625" s="42"/>
      <c r="C25625" s="2"/>
      <c r="E25625" s="2"/>
    </row>
    <row r="25626" spans="2:5" x14ac:dyDescent="0.35">
      <c r="B25626" s="42"/>
      <c r="C25626" s="2"/>
      <c r="E25626" s="2"/>
    </row>
    <row r="25627" spans="2:5" x14ac:dyDescent="0.35">
      <c r="B25627" s="42"/>
      <c r="C25627" s="2"/>
      <c r="E25627" s="2"/>
    </row>
    <row r="25628" spans="2:5" x14ac:dyDescent="0.35">
      <c r="B25628" s="42"/>
      <c r="C25628" s="2"/>
      <c r="E25628" s="2"/>
    </row>
    <row r="25629" spans="2:5" x14ac:dyDescent="0.35">
      <c r="B25629" s="42"/>
      <c r="C25629" s="2"/>
      <c r="E25629" s="2"/>
    </row>
    <row r="25630" spans="2:5" x14ac:dyDescent="0.35">
      <c r="B25630" s="42"/>
      <c r="C25630" s="2"/>
      <c r="E25630" s="2"/>
    </row>
    <row r="25631" spans="2:5" x14ac:dyDescent="0.35">
      <c r="B25631" s="42"/>
      <c r="C25631" s="2"/>
      <c r="E25631" s="2"/>
    </row>
    <row r="25632" spans="2:5" x14ac:dyDescent="0.35">
      <c r="B25632" s="42"/>
      <c r="C25632" s="2"/>
      <c r="E25632" s="2"/>
    </row>
    <row r="25633" spans="2:5" x14ac:dyDescent="0.35">
      <c r="B25633" s="42"/>
      <c r="C25633" s="2"/>
      <c r="E25633" s="2"/>
    </row>
    <row r="25634" spans="2:5" x14ac:dyDescent="0.35">
      <c r="B25634" s="42"/>
      <c r="C25634" s="2"/>
      <c r="E25634" s="2"/>
    </row>
    <row r="25635" spans="2:5" x14ac:dyDescent="0.35">
      <c r="B25635" s="42"/>
      <c r="C25635" s="2"/>
      <c r="E25635" s="2"/>
    </row>
    <row r="25636" spans="2:5" x14ac:dyDescent="0.35">
      <c r="B25636" s="42"/>
      <c r="C25636" s="2"/>
      <c r="E25636" s="2"/>
    </row>
    <row r="25637" spans="2:5" x14ac:dyDescent="0.35">
      <c r="B25637" s="42"/>
      <c r="C25637" s="2"/>
      <c r="E25637" s="2"/>
    </row>
    <row r="25638" spans="2:5" x14ac:dyDescent="0.35">
      <c r="B25638" s="42"/>
      <c r="C25638" s="2"/>
      <c r="E25638" s="2"/>
    </row>
    <row r="25639" spans="2:5" x14ac:dyDescent="0.35">
      <c r="B25639" s="42"/>
      <c r="C25639" s="2"/>
      <c r="E25639" s="2"/>
    </row>
    <row r="25640" spans="2:5" x14ac:dyDescent="0.35">
      <c r="B25640" s="42"/>
      <c r="C25640" s="2"/>
      <c r="E25640" s="2"/>
    </row>
    <row r="25641" spans="2:5" x14ac:dyDescent="0.35">
      <c r="B25641" s="42"/>
      <c r="C25641" s="2"/>
      <c r="E25641" s="2"/>
    </row>
    <row r="25642" spans="2:5" x14ac:dyDescent="0.35">
      <c r="B25642" s="42"/>
      <c r="C25642" s="2"/>
      <c r="E25642" s="2"/>
    </row>
    <row r="25643" spans="2:5" x14ac:dyDescent="0.35">
      <c r="B25643" s="42"/>
      <c r="C25643" s="2"/>
      <c r="E25643" s="2"/>
    </row>
    <row r="25644" spans="2:5" x14ac:dyDescent="0.35">
      <c r="B25644" s="42"/>
      <c r="C25644" s="2"/>
      <c r="E25644" s="2"/>
    </row>
    <row r="25645" spans="2:5" x14ac:dyDescent="0.35">
      <c r="B25645" s="42"/>
      <c r="C25645" s="2"/>
      <c r="E25645" s="2"/>
    </row>
    <row r="25646" spans="2:5" x14ac:dyDescent="0.35">
      <c r="B25646" s="42"/>
      <c r="C25646" s="2"/>
      <c r="E25646" s="2"/>
    </row>
    <row r="25647" spans="2:5" x14ac:dyDescent="0.35">
      <c r="B25647" s="42"/>
      <c r="C25647" s="2"/>
      <c r="E25647" s="2"/>
    </row>
    <row r="25648" spans="2:5" x14ac:dyDescent="0.35">
      <c r="B25648" s="42"/>
      <c r="C25648" s="2"/>
      <c r="E25648" s="2"/>
    </row>
    <row r="25649" spans="2:5" x14ac:dyDescent="0.35">
      <c r="B25649" s="42"/>
      <c r="C25649" s="2"/>
      <c r="E25649" s="2"/>
    </row>
    <row r="25650" spans="2:5" x14ac:dyDescent="0.35">
      <c r="B25650" s="42"/>
      <c r="C25650" s="2"/>
      <c r="E25650" s="2"/>
    </row>
    <row r="25651" spans="2:5" x14ac:dyDescent="0.35">
      <c r="B25651" s="42"/>
      <c r="C25651" s="2"/>
      <c r="E25651" s="2"/>
    </row>
    <row r="25652" spans="2:5" x14ac:dyDescent="0.35">
      <c r="B25652" s="42"/>
      <c r="C25652" s="2"/>
      <c r="E25652" s="2"/>
    </row>
    <row r="25653" spans="2:5" x14ac:dyDescent="0.35">
      <c r="B25653" s="42"/>
      <c r="C25653" s="2"/>
      <c r="E25653" s="2"/>
    </row>
    <row r="25654" spans="2:5" x14ac:dyDescent="0.35">
      <c r="B25654" s="42"/>
      <c r="C25654" s="2"/>
      <c r="E25654" s="2"/>
    </row>
    <row r="25655" spans="2:5" x14ac:dyDescent="0.35">
      <c r="B25655" s="42"/>
      <c r="C25655" s="2"/>
      <c r="E25655" s="2"/>
    </row>
    <row r="25656" spans="2:5" x14ac:dyDescent="0.35">
      <c r="B25656" s="42"/>
      <c r="C25656" s="2"/>
      <c r="E25656" s="2"/>
    </row>
    <row r="25657" spans="2:5" x14ac:dyDescent="0.35">
      <c r="B25657" s="42"/>
      <c r="C25657" s="2"/>
      <c r="E25657" s="2"/>
    </row>
    <row r="25658" spans="2:5" x14ac:dyDescent="0.35">
      <c r="B25658" s="42"/>
      <c r="C25658" s="2"/>
      <c r="E25658" s="2"/>
    </row>
    <row r="25659" spans="2:5" x14ac:dyDescent="0.35">
      <c r="B25659" s="42"/>
      <c r="C25659" s="2"/>
      <c r="E25659" s="2"/>
    </row>
    <row r="25660" spans="2:5" x14ac:dyDescent="0.35">
      <c r="B25660" s="42"/>
      <c r="C25660" s="2"/>
      <c r="E25660" s="2"/>
    </row>
    <row r="25661" spans="2:5" x14ac:dyDescent="0.35">
      <c r="B25661" s="42"/>
      <c r="C25661" s="2"/>
      <c r="E25661" s="2"/>
    </row>
    <row r="25662" spans="2:5" x14ac:dyDescent="0.35">
      <c r="B25662" s="42"/>
      <c r="C25662" s="2"/>
      <c r="E25662" s="2"/>
    </row>
    <row r="25663" spans="2:5" x14ac:dyDescent="0.35">
      <c r="B25663" s="42"/>
      <c r="C25663" s="2"/>
      <c r="E25663" s="2"/>
    </row>
    <row r="25664" spans="2:5" x14ac:dyDescent="0.35">
      <c r="B25664" s="42"/>
      <c r="C25664" s="2"/>
      <c r="E25664" s="2"/>
    </row>
    <row r="25665" spans="2:5" x14ac:dyDescent="0.35">
      <c r="B25665" s="42"/>
      <c r="C25665" s="2"/>
      <c r="E25665" s="2"/>
    </row>
    <row r="25666" spans="2:5" x14ac:dyDescent="0.35">
      <c r="B25666" s="42"/>
      <c r="C25666" s="2"/>
      <c r="E25666" s="2"/>
    </row>
    <row r="25667" spans="2:5" x14ac:dyDescent="0.35">
      <c r="B25667" s="42"/>
      <c r="C25667" s="2"/>
      <c r="E25667" s="2"/>
    </row>
    <row r="25668" spans="2:5" x14ac:dyDescent="0.35">
      <c r="B25668" s="42"/>
      <c r="C25668" s="2"/>
      <c r="E25668" s="2"/>
    </row>
    <row r="25669" spans="2:5" x14ac:dyDescent="0.35">
      <c r="B25669" s="42"/>
      <c r="C25669" s="2"/>
      <c r="E25669" s="2"/>
    </row>
    <row r="25670" spans="2:5" x14ac:dyDescent="0.35">
      <c r="B25670" s="42"/>
      <c r="C25670" s="2"/>
      <c r="E25670" s="2"/>
    </row>
    <row r="25671" spans="2:5" x14ac:dyDescent="0.35">
      <c r="B25671" s="42"/>
      <c r="C25671" s="2"/>
      <c r="E25671" s="2"/>
    </row>
    <row r="25672" spans="2:5" x14ac:dyDescent="0.35">
      <c r="B25672" s="42"/>
      <c r="C25672" s="2"/>
      <c r="E25672" s="2"/>
    </row>
    <row r="25673" spans="2:5" x14ac:dyDescent="0.35">
      <c r="B25673" s="42"/>
      <c r="C25673" s="2"/>
      <c r="E25673" s="2"/>
    </row>
    <row r="25674" spans="2:5" x14ac:dyDescent="0.35">
      <c r="B25674" s="42"/>
      <c r="C25674" s="2"/>
      <c r="E25674" s="2"/>
    </row>
    <row r="25675" spans="2:5" x14ac:dyDescent="0.35">
      <c r="B25675" s="42"/>
      <c r="C25675" s="2"/>
      <c r="E25675" s="2"/>
    </row>
    <row r="25676" spans="2:5" x14ac:dyDescent="0.35">
      <c r="B25676" s="42"/>
      <c r="C25676" s="2"/>
      <c r="E25676" s="2"/>
    </row>
    <row r="25677" spans="2:5" x14ac:dyDescent="0.35">
      <c r="B25677" s="42"/>
      <c r="C25677" s="2"/>
      <c r="E25677" s="2"/>
    </row>
    <row r="25678" spans="2:5" x14ac:dyDescent="0.35">
      <c r="B25678" s="42"/>
      <c r="C25678" s="2"/>
      <c r="E25678" s="2"/>
    </row>
    <row r="25679" spans="2:5" x14ac:dyDescent="0.35">
      <c r="B25679" s="42"/>
      <c r="C25679" s="2"/>
      <c r="E25679" s="2"/>
    </row>
    <row r="25680" spans="2:5" x14ac:dyDescent="0.35">
      <c r="B25680" s="42"/>
      <c r="C25680" s="2"/>
      <c r="E25680" s="2"/>
    </row>
    <row r="25681" spans="2:5" x14ac:dyDescent="0.35">
      <c r="B25681" s="42"/>
      <c r="C25681" s="2"/>
      <c r="E25681" s="2"/>
    </row>
    <row r="25682" spans="2:5" x14ac:dyDescent="0.35">
      <c r="B25682" s="42"/>
      <c r="C25682" s="2"/>
      <c r="E25682" s="2"/>
    </row>
    <row r="25683" spans="2:5" x14ac:dyDescent="0.35">
      <c r="B25683" s="42"/>
      <c r="C25683" s="2"/>
      <c r="E25683" s="2"/>
    </row>
    <row r="25684" spans="2:5" x14ac:dyDescent="0.35">
      <c r="B25684" s="42"/>
      <c r="C25684" s="2"/>
      <c r="E25684" s="2"/>
    </row>
    <row r="25685" spans="2:5" x14ac:dyDescent="0.35">
      <c r="B25685" s="42"/>
      <c r="C25685" s="2"/>
      <c r="E25685" s="2"/>
    </row>
    <row r="25686" spans="2:5" x14ac:dyDescent="0.35">
      <c r="B25686" s="42"/>
      <c r="C25686" s="2"/>
      <c r="E25686" s="2"/>
    </row>
    <row r="25687" spans="2:5" x14ac:dyDescent="0.35">
      <c r="B25687" s="42"/>
      <c r="C25687" s="2"/>
      <c r="E25687" s="2"/>
    </row>
    <row r="25688" spans="2:5" x14ac:dyDescent="0.35">
      <c r="B25688" s="42"/>
      <c r="C25688" s="2"/>
      <c r="E25688" s="2"/>
    </row>
    <row r="25689" spans="2:5" x14ac:dyDescent="0.35">
      <c r="B25689" s="42"/>
      <c r="C25689" s="2"/>
      <c r="E25689" s="2"/>
    </row>
    <row r="25690" spans="2:5" x14ac:dyDescent="0.35">
      <c r="B25690" s="42"/>
      <c r="C25690" s="2"/>
      <c r="E25690" s="2"/>
    </row>
    <row r="25691" spans="2:5" x14ac:dyDescent="0.35">
      <c r="B25691" s="42"/>
      <c r="C25691" s="2"/>
      <c r="E25691" s="2"/>
    </row>
    <row r="25692" spans="2:5" x14ac:dyDescent="0.35">
      <c r="B25692" s="42"/>
      <c r="C25692" s="2"/>
      <c r="E25692" s="2"/>
    </row>
    <row r="25693" spans="2:5" x14ac:dyDescent="0.35">
      <c r="B25693" s="42"/>
      <c r="C25693" s="2"/>
      <c r="E25693" s="2"/>
    </row>
    <row r="25694" spans="2:5" x14ac:dyDescent="0.35">
      <c r="B25694" s="42"/>
      <c r="C25694" s="2"/>
      <c r="E25694" s="2"/>
    </row>
    <row r="25695" spans="2:5" x14ac:dyDescent="0.35">
      <c r="B25695" s="42"/>
      <c r="C25695" s="2"/>
      <c r="E25695" s="2"/>
    </row>
    <row r="25696" spans="2:5" x14ac:dyDescent="0.35">
      <c r="B25696" s="42"/>
      <c r="C25696" s="2"/>
      <c r="E25696" s="2"/>
    </row>
    <row r="25697" spans="2:5" x14ac:dyDescent="0.35">
      <c r="B25697" s="42"/>
      <c r="C25697" s="2"/>
      <c r="E25697" s="2"/>
    </row>
    <row r="25698" spans="2:5" x14ac:dyDescent="0.35">
      <c r="B25698" s="42"/>
      <c r="C25698" s="2"/>
      <c r="E25698" s="2"/>
    </row>
    <row r="25699" spans="2:5" x14ac:dyDescent="0.35">
      <c r="B25699" s="42"/>
      <c r="C25699" s="2"/>
      <c r="E25699" s="2"/>
    </row>
    <row r="25700" spans="2:5" x14ac:dyDescent="0.35">
      <c r="B25700" s="42"/>
      <c r="C25700" s="2"/>
      <c r="E25700" s="2"/>
    </row>
    <row r="25701" spans="2:5" x14ac:dyDescent="0.35">
      <c r="B25701" s="42"/>
      <c r="C25701" s="2"/>
      <c r="E25701" s="2"/>
    </row>
    <row r="25702" spans="2:5" x14ac:dyDescent="0.35">
      <c r="B25702" s="42"/>
      <c r="C25702" s="2"/>
      <c r="E25702" s="2"/>
    </row>
    <row r="25703" spans="2:5" x14ac:dyDescent="0.35">
      <c r="B25703" s="42"/>
      <c r="C25703" s="2"/>
      <c r="E25703" s="2"/>
    </row>
    <row r="25704" spans="2:5" x14ac:dyDescent="0.35">
      <c r="B25704" s="42"/>
      <c r="C25704" s="2"/>
      <c r="E25704" s="2"/>
    </row>
    <row r="25705" spans="2:5" x14ac:dyDescent="0.35">
      <c r="B25705" s="42"/>
      <c r="C25705" s="2"/>
      <c r="E25705" s="2"/>
    </row>
    <row r="25706" spans="2:5" x14ac:dyDescent="0.35">
      <c r="B25706" s="42"/>
      <c r="C25706" s="2"/>
      <c r="E25706" s="2"/>
    </row>
    <row r="25707" spans="2:5" x14ac:dyDescent="0.35">
      <c r="B25707" s="42"/>
      <c r="C25707" s="2"/>
      <c r="E25707" s="2"/>
    </row>
    <row r="25708" spans="2:5" x14ac:dyDescent="0.35">
      <c r="B25708" s="42"/>
      <c r="C25708" s="2"/>
      <c r="E25708" s="2"/>
    </row>
    <row r="25709" spans="2:5" x14ac:dyDescent="0.35">
      <c r="B25709" s="42"/>
      <c r="C25709" s="2"/>
      <c r="E25709" s="2"/>
    </row>
    <row r="25710" spans="2:5" x14ac:dyDescent="0.35">
      <c r="B25710" s="42"/>
      <c r="C25710" s="2"/>
      <c r="E25710" s="2"/>
    </row>
    <row r="25711" spans="2:5" x14ac:dyDescent="0.35">
      <c r="B25711" s="42"/>
      <c r="C25711" s="2"/>
      <c r="E25711" s="2"/>
    </row>
    <row r="25712" spans="2:5" x14ac:dyDescent="0.35">
      <c r="B25712" s="42"/>
      <c r="C25712" s="2"/>
      <c r="E25712" s="2"/>
    </row>
    <row r="25713" spans="2:5" x14ac:dyDescent="0.35">
      <c r="B25713" s="42"/>
      <c r="C25713" s="2"/>
      <c r="E25713" s="2"/>
    </row>
    <row r="25714" spans="2:5" x14ac:dyDescent="0.35">
      <c r="B25714" s="42"/>
      <c r="C25714" s="2"/>
      <c r="E25714" s="2"/>
    </row>
    <row r="25715" spans="2:5" x14ac:dyDescent="0.35">
      <c r="B25715" s="42"/>
      <c r="C25715" s="2"/>
      <c r="E25715" s="2"/>
    </row>
    <row r="25716" spans="2:5" x14ac:dyDescent="0.35">
      <c r="B25716" s="42"/>
      <c r="C25716" s="2"/>
      <c r="E25716" s="2"/>
    </row>
    <row r="25717" spans="2:5" x14ac:dyDescent="0.35">
      <c r="B25717" s="42"/>
      <c r="C25717" s="2"/>
      <c r="E25717" s="2"/>
    </row>
    <row r="25718" spans="2:5" x14ac:dyDescent="0.35">
      <c r="B25718" s="42"/>
      <c r="C25718" s="2"/>
      <c r="E25718" s="2"/>
    </row>
    <row r="25719" spans="2:5" x14ac:dyDescent="0.35">
      <c r="B25719" s="42"/>
      <c r="C25719" s="2"/>
      <c r="E25719" s="2"/>
    </row>
    <row r="25720" spans="2:5" x14ac:dyDescent="0.35">
      <c r="B25720" s="42"/>
      <c r="C25720" s="2"/>
      <c r="E25720" s="2"/>
    </row>
    <row r="25721" spans="2:5" x14ac:dyDescent="0.35">
      <c r="B25721" s="42"/>
      <c r="C25721" s="2"/>
      <c r="E25721" s="2"/>
    </row>
    <row r="25722" spans="2:5" x14ac:dyDescent="0.35">
      <c r="B25722" s="42"/>
      <c r="C25722" s="2"/>
      <c r="E25722" s="2"/>
    </row>
    <row r="25723" spans="2:5" x14ac:dyDescent="0.35">
      <c r="B25723" s="42"/>
      <c r="C25723" s="2"/>
      <c r="E25723" s="2"/>
    </row>
    <row r="25724" spans="2:5" x14ac:dyDescent="0.35">
      <c r="B25724" s="42"/>
      <c r="C25724" s="2"/>
      <c r="E25724" s="2"/>
    </row>
    <row r="25725" spans="2:5" x14ac:dyDescent="0.35">
      <c r="B25725" s="42"/>
      <c r="C25725" s="2"/>
      <c r="E25725" s="2"/>
    </row>
    <row r="25726" spans="2:5" x14ac:dyDescent="0.35">
      <c r="B25726" s="42"/>
      <c r="C25726" s="2"/>
      <c r="E25726" s="2"/>
    </row>
    <row r="25727" spans="2:5" x14ac:dyDescent="0.35">
      <c r="B25727" s="42"/>
      <c r="C25727" s="2"/>
      <c r="E25727" s="2"/>
    </row>
    <row r="25728" spans="2:5" x14ac:dyDescent="0.35">
      <c r="B25728" s="42"/>
      <c r="C25728" s="2"/>
      <c r="E25728" s="2"/>
    </row>
    <row r="25729" spans="2:5" x14ac:dyDescent="0.35">
      <c r="B25729" s="42"/>
      <c r="C25729" s="2"/>
      <c r="E25729" s="2"/>
    </row>
    <row r="25730" spans="2:5" x14ac:dyDescent="0.35">
      <c r="B25730" s="42"/>
      <c r="C25730" s="2"/>
      <c r="E25730" s="2"/>
    </row>
    <row r="25731" spans="2:5" x14ac:dyDescent="0.35">
      <c r="B25731" s="42"/>
      <c r="C25731" s="2"/>
      <c r="E25731" s="2"/>
    </row>
    <row r="25732" spans="2:5" x14ac:dyDescent="0.35">
      <c r="B25732" s="42"/>
      <c r="C25732" s="2"/>
      <c r="E25732" s="2"/>
    </row>
    <row r="25733" spans="2:5" x14ac:dyDescent="0.35">
      <c r="B25733" s="42"/>
      <c r="C25733" s="2"/>
      <c r="E25733" s="2"/>
    </row>
    <row r="25734" spans="2:5" x14ac:dyDescent="0.35">
      <c r="B25734" s="42"/>
      <c r="C25734" s="2"/>
      <c r="E25734" s="2"/>
    </row>
    <row r="25735" spans="2:5" x14ac:dyDescent="0.35">
      <c r="B25735" s="42"/>
      <c r="C25735" s="2"/>
      <c r="E25735" s="2"/>
    </row>
    <row r="25736" spans="2:5" x14ac:dyDescent="0.35">
      <c r="B25736" s="42"/>
      <c r="C25736" s="2"/>
      <c r="E25736" s="2"/>
    </row>
    <row r="25737" spans="2:5" x14ac:dyDescent="0.35">
      <c r="B25737" s="42"/>
      <c r="C25737" s="2"/>
      <c r="E25737" s="2"/>
    </row>
    <row r="25738" spans="2:5" x14ac:dyDescent="0.35">
      <c r="B25738" s="42"/>
      <c r="C25738" s="2"/>
      <c r="E25738" s="2"/>
    </row>
    <row r="25739" spans="2:5" x14ac:dyDescent="0.35">
      <c r="B25739" s="42"/>
      <c r="C25739" s="2"/>
      <c r="E25739" s="2"/>
    </row>
    <row r="25740" spans="2:5" x14ac:dyDescent="0.35">
      <c r="B25740" s="42"/>
      <c r="C25740" s="2"/>
      <c r="E25740" s="2"/>
    </row>
    <row r="25741" spans="2:5" x14ac:dyDescent="0.35">
      <c r="B25741" s="42"/>
      <c r="C25741" s="2"/>
      <c r="E25741" s="2"/>
    </row>
    <row r="25742" spans="2:5" x14ac:dyDescent="0.35">
      <c r="B25742" s="42"/>
      <c r="C25742" s="2"/>
      <c r="E25742" s="2"/>
    </row>
    <row r="25743" spans="2:5" x14ac:dyDescent="0.35">
      <c r="B25743" s="42"/>
      <c r="C25743" s="2"/>
      <c r="E25743" s="2"/>
    </row>
    <row r="25744" spans="2:5" x14ac:dyDescent="0.35">
      <c r="B25744" s="42"/>
      <c r="C25744" s="2"/>
      <c r="E25744" s="2"/>
    </row>
    <row r="25745" spans="2:5" x14ac:dyDescent="0.35">
      <c r="B25745" s="42"/>
      <c r="C25745" s="2"/>
      <c r="E25745" s="2"/>
    </row>
    <row r="25746" spans="2:5" x14ac:dyDescent="0.35">
      <c r="B25746" s="42"/>
      <c r="C25746" s="2"/>
      <c r="E25746" s="2"/>
    </row>
    <row r="25747" spans="2:5" x14ac:dyDescent="0.35">
      <c r="B25747" s="42"/>
      <c r="C25747" s="2"/>
      <c r="E25747" s="2"/>
    </row>
    <row r="25748" spans="2:5" x14ac:dyDescent="0.35">
      <c r="B25748" s="42"/>
      <c r="C25748" s="2"/>
      <c r="E25748" s="2"/>
    </row>
    <row r="25749" spans="2:5" x14ac:dyDescent="0.35">
      <c r="B25749" s="42"/>
      <c r="C25749" s="2"/>
      <c r="E25749" s="2"/>
    </row>
    <row r="25750" spans="2:5" x14ac:dyDescent="0.35">
      <c r="B25750" s="42"/>
      <c r="C25750" s="2"/>
      <c r="E25750" s="2"/>
    </row>
    <row r="25751" spans="2:5" x14ac:dyDescent="0.35">
      <c r="B25751" s="42"/>
      <c r="C25751" s="2"/>
      <c r="E25751" s="2"/>
    </row>
    <row r="25752" spans="2:5" x14ac:dyDescent="0.35">
      <c r="B25752" s="42"/>
      <c r="C25752" s="2"/>
      <c r="E25752" s="2"/>
    </row>
    <row r="25753" spans="2:5" x14ac:dyDescent="0.35">
      <c r="B25753" s="42"/>
      <c r="C25753" s="2"/>
      <c r="E25753" s="2"/>
    </row>
    <row r="25754" spans="2:5" x14ac:dyDescent="0.35">
      <c r="B25754" s="42"/>
      <c r="C25754" s="2"/>
      <c r="E25754" s="2"/>
    </row>
    <row r="25755" spans="2:5" x14ac:dyDescent="0.35">
      <c r="B25755" s="42"/>
      <c r="C25755" s="2"/>
      <c r="E25755" s="2"/>
    </row>
    <row r="25756" spans="2:5" x14ac:dyDescent="0.35">
      <c r="B25756" s="42"/>
      <c r="C25756" s="2"/>
      <c r="E25756" s="2"/>
    </row>
    <row r="25757" spans="2:5" x14ac:dyDescent="0.35">
      <c r="B25757" s="42"/>
      <c r="C25757" s="2"/>
      <c r="E25757" s="2"/>
    </row>
    <row r="25758" spans="2:5" x14ac:dyDescent="0.35">
      <c r="B25758" s="42"/>
      <c r="C25758" s="2"/>
      <c r="E25758" s="2"/>
    </row>
    <row r="25759" spans="2:5" x14ac:dyDescent="0.35">
      <c r="B25759" s="42"/>
      <c r="C25759" s="2"/>
      <c r="E25759" s="2"/>
    </row>
    <row r="25760" spans="2:5" x14ac:dyDescent="0.35">
      <c r="B25760" s="42"/>
      <c r="C25760" s="2"/>
      <c r="E25760" s="2"/>
    </row>
    <row r="25761" spans="2:5" x14ac:dyDescent="0.35">
      <c r="B25761" s="42"/>
      <c r="C25761" s="2"/>
      <c r="E25761" s="2"/>
    </row>
    <row r="25762" spans="2:5" x14ac:dyDescent="0.35">
      <c r="B25762" s="42"/>
      <c r="C25762" s="2"/>
      <c r="E25762" s="2"/>
    </row>
    <row r="25763" spans="2:5" x14ac:dyDescent="0.35">
      <c r="B25763" s="42"/>
      <c r="C25763" s="2"/>
      <c r="E25763" s="2"/>
    </row>
    <row r="25764" spans="2:5" x14ac:dyDescent="0.35">
      <c r="B25764" s="42"/>
      <c r="C25764" s="2"/>
      <c r="E25764" s="2"/>
    </row>
    <row r="25765" spans="2:5" x14ac:dyDescent="0.35">
      <c r="B25765" s="42"/>
      <c r="C25765" s="2"/>
      <c r="E25765" s="2"/>
    </row>
    <row r="25766" spans="2:5" x14ac:dyDescent="0.35">
      <c r="B25766" s="42"/>
      <c r="C25766" s="2"/>
      <c r="E25766" s="2"/>
    </row>
    <row r="25767" spans="2:5" x14ac:dyDescent="0.35">
      <c r="B25767" s="42"/>
      <c r="C25767" s="2"/>
      <c r="E25767" s="2"/>
    </row>
    <row r="25768" spans="2:5" x14ac:dyDescent="0.35">
      <c r="B25768" s="42"/>
      <c r="C25768" s="2"/>
      <c r="E25768" s="2"/>
    </row>
    <row r="25769" spans="2:5" x14ac:dyDescent="0.35">
      <c r="B25769" s="42"/>
      <c r="C25769" s="2"/>
      <c r="E25769" s="2"/>
    </row>
    <row r="25770" spans="2:5" x14ac:dyDescent="0.35">
      <c r="B25770" s="42"/>
      <c r="C25770" s="2"/>
      <c r="E25770" s="2"/>
    </row>
    <row r="25771" spans="2:5" x14ac:dyDescent="0.35">
      <c r="B25771" s="42"/>
      <c r="C25771" s="2"/>
      <c r="E25771" s="2"/>
    </row>
    <row r="25772" spans="2:5" x14ac:dyDescent="0.35">
      <c r="B25772" s="42"/>
      <c r="C25772" s="2"/>
      <c r="E25772" s="2"/>
    </row>
    <row r="25773" spans="2:5" x14ac:dyDescent="0.35">
      <c r="B25773" s="42"/>
      <c r="C25773" s="2"/>
      <c r="E25773" s="2"/>
    </row>
    <row r="25774" spans="2:5" x14ac:dyDescent="0.35">
      <c r="B25774" s="42"/>
      <c r="C25774" s="2"/>
      <c r="E25774" s="2"/>
    </row>
    <row r="25775" spans="2:5" x14ac:dyDescent="0.35">
      <c r="B25775" s="42"/>
      <c r="C25775" s="2"/>
      <c r="E25775" s="2"/>
    </row>
    <row r="25776" spans="2:5" x14ac:dyDescent="0.35">
      <c r="B25776" s="42"/>
      <c r="C25776" s="2"/>
      <c r="E25776" s="2"/>
    </row>
    <row r="25777" spans="2:5" x14ac:dyDescent="0.35">
      <c r="B25777" s="42"/>
      <c r="C25777" s="2"/>
      <c r="E25777" s="2"/>
    </row>
    <row r="25778" spans="2:5" x14ac:dyDescent="0.35">
      <c r="B25778" s="42"/>
      <c r="C25778" s="2"/>
      <c r="E25778" s="2"/>
    </row>
    <row r="25779" spans="2:5" x14ac:dyDescent="0.35">
      <c r="B25779" s="42"/>
      <c r="C25779" s="2"/>
      <c r="E25779" s="2"/>
    </row>
    <row r="25780" spans="2:5" x14ac:dyDescent="0.35">
      <c r="B25780" s="42"/>
      <c r="C25780" s="2"/>
      <c r="E25780" s="2"/>
    </row>
    <row r="25781" spans="2:5" x14ac:dyDescent="0.35">
      <c r="B25781" s="42"/>
      <c r="C25781" s="2"/>
      <c r="E25781" s="2"/>
    </row>
    <row r="25782" spans="2:5" x14ac:dyDescent="0.35">
      <c r="B25782" s="42"/>
      <c r="C25782" s="2"/>
      <c r="E25782" s="2"/>
    </row>
    <row r="25783" spans="2:5" x14ac:dyDescent="0.35">
      <c r="B25783" s="42"/>
      <c r="C25783" s="2"/>
      <c r="E25783" s="2"/>
    </row>
    <row r="25784" spans="2:5" x14ac:dyDescent="0.35">
      <c r="B25784" s="42"/>
      <c r="C25784" s="2"/>
      <c r="E25784" s="2"/>
    </row>
    <row r="25785" spans="2:5" x14ac:dyDescent="0.35">
      <c r="B25785" s="42"/>
      <c r="C25785" s="2"/>
      <c r="E25785" s="2"/>
    </row>
    <row r="25786" spans="2:5" x14ac:dyDescent="0.35">
      <c r="B25786" s="42"/>
      <c r="C25786" s="2"/>
      <c r="E25786" s="2"/>
    </row>
    <row r="25787" spans="2:5" x14ac:dyDescent="0.35">
      <c r="B25787" s="42"/>
      <c r="C25787" s="2"/>
      <c r="E25787" s="2"/>
    </row>
    <row r="25788" spans="2:5" x14ac:dyDescent="0.35">
      <c r="B25788" s="42"/>
      <c r="C25788" s="2"/>
      <c r="E25788" s="2"/>
    </row>
    <row r="25789" spans="2:5" x14ac:dyDescent="0.35">
      <c r="B25789" s="42"/>
      <c r="C25789" s="2"/>
      <c r="E25789" s="2"/>
    </row>
    <row r="25790" spans="2:5" x14ac:dyDescent="0.35">
      <c r="B25790" s="42"/>
      <c r="C25790" s="2"/>
      <c r="E25790" s="2"/>
    </row>
    <row r="25791" spans="2:5" x14ac:dyDescent="0.35">
      <c r="B25791" s="42"/>
      <c r="C25791" s="2"/>
      <c r="E25791" s="2"/>
    </row>
    <row r="25792" spans="2:5" x14ac:dyDescent="0.35">
      <c r="B25792" s="42"/>
      <c r="C25792" s="2"/>
      <c r="E25792" s="2"/>
    </row>
    <row r="25793" spans="2:5" x14ac:dyDescent="0.35">
      <c r="B25793" s="42"/>
      <c r="C25793" s="2"/>
      <c r="E25793" s="2"/>
    </row>
    <row r="25794" spans="2:5" x14ac:dyDescent="0.35">
      <c r="B25794" s="42"/>
      <c r="C25794" s="2"/>
      <c r="E25794" s="2"/>
    </row>
    <row r="25795" spans="2:5" x14ac:dyDescent="0.35">
      <c r="B25795" s="42"/>
      <c r="C25795" s="2"/>
      <c r="E25795" s="2"/>
    </row>
    <row r="25796" spans="2:5" x14ac:dyDescent="0.35">
      <c r="B25796" s="42"/>
      <c r="C25796" s="2"/>
      <c r="E25796" s="2"/>
    </row>
    <row r="25797" spans="2:5" x14ac:dyDescent="0.35">
      <c r="B25797" s="42"/>
      <c r="C25797" s="2"/>
      <c r="E25797" s="2"/>
    </row>
    <row r="25798" spans="2:5" x14ac:dyDescent="0.35">
      <c r="B25798" s="42"/>
      <c r="C25798" s="2"/>
      <c r="E25798" s="2"/>
    </row>
    <row r="25799" spans="2:5" x14ac:dyDescent="0.35">
      <c r="B25799" s="42"/>
      <c r="C25799" s="2"/>
      <c r="E25799" s="2"/>
    </row>
    <row r="25800" spans="2:5" x14ac:dyDescent="0.35">
      <c r="B25800" s="42"/>
      <c r="C25800" s="2"/>
      <c r="E25800" s="2"/>
    </row>
    <row r="25801" spans="2:5" x14ac:dyDescent="0.35">
      <c r="B25801" s="42"/>
      <c r="C25801" s="2"/>
      <c r="E25801" s="2"/>
    </row>
    <row r="25802" spans="2:5" x14ac:dyDescent="0.35">
      <c r="B25802" s="42"/>
      <c r="C25802" s="2"/>
      <c r="E25802" s="2"/>
    </row>
    <row r="25803" spans="2:5" x14ac:dyDescent="0.35">
      <c r="B25803" s="42"/>
      <c r="C25803" s="2"/>
      <c r="E25803" s="2"/>
    </row>
    <row r="25804" spans="2:5" x14ac:dyDescent="0.35">
      <c r="B25804" s="42"/>
      <c r="C25804" s="2"/>
      <c r="E25804" s="2"/>
    </row>
    <row r="25805" spans="2:5" x14ac:dyDescent="0.35">
      <c r="B25805" s="42"/>
      <c r="C25805" s="2"/>
      <c r="E25805" s="2"/>
    </row>
    <row r="25806" spans="2:5" x14ac:dyDescent="0.35">
      <c r="B25806" s="42"/>
      <c r="C25806" s="2"/>
      <c r="E25806" s="2"/>
    </row>
    <row r="25807" spans="2:5" x14ac:dyDescent="0.35">
      <c r="B25807" s="42"/>
      <c r="C25807" s="2"/>
      <c r="E25807" s="2"/>
    </row>
    <row r="25808" spans="2:5" x14ac:dyDescent="0.35">
      <c r="B25808" s="42"/>
      <c r="C25808" s="2"/>
      <c r="E25808" s="2"/>
    </row>
    <row r="25809" spans="2:5" x14ac:dyDescent="0.35">
      <c r="B25809" s="42"/>
      <c r="C25809" s="2"/>
      <c r="E25809" s="2"/>
    </row>
    <row r="25810" spans="2:5" x14ac:dyDescent="0.35">
      <c r="B25810" s="42"/>
      <c r="C25810" s="2"/>
      <c r="E25810" s="2"/>
    </row>
    <row r="25811" spans="2:5" x14ac:dyDescent="0.35">
      <c r="B25811" s="42"/>
      <c r="C25811" s="2"/>
      <c r="E25811" s="2"/>
    </row>
    <row r="25812" spans="2:5" x14ac:dyDescent="0.35">
      <c r="B25812" s="42"/>
      <c r="C25812" s="2"/>
      <c r="E25812" s="2"/>
    </row>
    <row r="25813" spans="2:5" x14ac:dyDescent="0.35">
      <c r="B25813" s="42"/>
      <c r="C25813" s="2"/>
      <c r="E25813" s="2"/>
    </row>
    <row r="25814" spans="2:5" x14ac:dyDescent="0.35">
      <c r="B25814" s="42"/>
      <c r="C25814" s="2"/>
      <c r="E25814" s="2"/>
    </row>
    <row r="25815" spans="2:5" x14ac:dyDescent="0.35">
      <c r="B25815" s="42"/>
      <c r="C25815" s="2"/>
      <c r="E25815" s="2"/>
    </row>
    <row r="25816" spans="2:5" x14ac:dyDescent="0.35">
      <c r="B25816" s="42"/>
      <c r="C25816" s="2"/>
      <c r="E25816" s="2"/>
    </row>
    <row r="25817" spans="2:5" x14ac:dyDescent="0.35">
      <c r="B25817" s="42"/>
      <c r="C25817" s="2"/>
      <c r="E25817" s="2"/>
    </row>
    <row r="25818" spans="2:5" x14ac:dyDescent="0.35">
      <c r="B25818" s="42"/>
      <c r="C25818" s="2"/>
      <c r="E25818" s="2"/>
    </row>
    <row r="25819" spans="2:5" x14ac:dyDescent="0.35">
      <c r="B25819" s="42"/>
      <c r="C25819" s="2"/>
      <c r="E25819" s="2"/>
    </row>
    <row r="25820" spans="2:5" x14ac:dyDescent="0.35">
      <c r="B25820" s="42"/>
      <c r="C25820" s="2"/>
      <c r="E25820" s="2"/>
    </row>
    <row r="25821" spans="2:5" x14ac:dyDescent="0.35">
      <c r="B25821" s="42"/>
      <c r="C25821" s="2"/>
      <c r="E25821" s="2"/>
    </row>
    <row r="25822" spans="2:5" x14ac:dyDescent="0.35">
      <c r="B25822" s="42"/>
      <c r="C25822" s="2"/>
      <c r="E25822" s="2"/>
    </row>
    <row r="25823" spans="2:5" x14ac:dyDescent="0.35">
      <c r="B25823" s="42"/>
      <c r="C25823" s="2"/>
      <c r="E25823" s="2"/>
    </row>
    <row r="25824" spans="2:5" x14ac:dyDescent="0.35">
      <c r="B25824" s="42"/>
      <c r="C25824" s="2"/>
      <c r="E25824" s="2"/>
    </row>
    <row r="25825" spans="2:5" x14ac:dyDescent="0.35">
      <c r="B25825" s="42"/>
      <c r="C25825" s="2"/>
      <c r="E25825" s="2"/>
    </row>
    <row r="25826" spans="2:5" x14ac:dyDescent="0.35">
      <c r="B25826" s="42"/>
      <c r="C25826" s="2"/>
      <c r="E25826" s="2"/>
    </row>
    <row r="25827" spans="2:5" x14ac:dyDescent="0.35">
      <c r="B25827" s="42"/>
      <c r="C25827" s="2"/>
      <c r="E25827" s="2"/>
    </row>
    <row r="25828" spans="2:5" x14ac:dyDescent="0.35">
      <c r="B25828" s="42"/>
      <c r="C25828" s="2"/>
      <c r="E25828" s="2"/>
    </row>
    <row r="25829" spans="2:5" x14ac:dyDescent="0.35">
      <c r="B25829" s="42"/>
      <c r="C25829" s="2"/>
      <c r="E25829" s="2"/>
    </row>
    <row r="25830" spans="2:5" x14ac:dyDescent="0.35">
      <c r="B25830" s="42"/>
      <c r="C25830" s="2"/>
      <c r="E25830" s="2"/>
    </row>
    <row r="25831" spans="2:5" x14ac:dyDescent="0.35">
      <c r="B25831" s="42"/>
      <c r="C25831" s="2"/>
      <c r="E25831" s="2"/>
    </row>
    <row r="25832" spans="2:5" x14ac:dyDescent="0.35">
      <c r="B25832" s="42"/>
      <c r="C25832" s="2"/>
      <c r="E25832" s="2"/>
    </row>
    <row r="25833" spans="2:5" x14ac:dyDescent="0.35">
      <c r="B25833" s="42"/>
      <c r="C25833" s="2"/>
      <c r="E25833" s="2"/>
    </row>
    <row r="25834" spans="2:5" x14ac:dyDescent="0.35">
      <c r="B25834" s="42"/>
      <c r="C25834" s="2"/>
      <c r="E25834" s="2"/>
    </row>
    <row r="25835" spans="2:5" x14ac:dyDescent="0.35">
      <c r="B25835" s="42"/>
      <c r="C25835" s="2"/>
      <c r="E25835" s="2"/>
    </row>
    <row r="25836" spans="2:5" x14ac:dyDescent="0.35">
      <c r="B25836" s="42"/>
      <c r="C25836" s="2"/>
      <c r="E25836" s="2"/>
    </row>
    <row r="25837" spans="2:5" x14ac:dyDescent="0.35">
      <c r="B25837" s="42"/>
      <c r="C25837" s="2"/>
      <c r="E25837" s="2"/>
    </row>
    <row r="25838" spans="2:5" x14ac:dyDescent="0.35">
      <c r="B25838" s="42"/>
      <c r="C25838" s="2"/>
      <c r="E25838" s="2"/>
    </row>
    <row r="25839" spans="2:5" x14ac:dyDescent="0.35">
      <c r="B25839" s="42"/>
      <c r="C25839" s="2"/>
      <c r="E25839" s="2"/>
    </row>
    <row r="25840" spans="2:5" x14ac:dyDescent="0.35">
      <c r="B25840" s="42"/>
      <c r="C25840" s="2"/>
      <c r="E25840" s="2"/>
    </row>
    <row r="25841" spans="2:5" x14ac:dyDescent="0.35">
      <c r="B25841" s="42"/>
      <c r="C25841" s="2"/>
      <c r="E25841" s="2"/>
    </row>
    <row r="25842" spans="2:5" x14ac:dyDescent="0.35">
      <c r="B25842" s="42"/>
      <c r="C25842" s="2"/>
      <c r="E25842" s="2"/>
    </row>
    <row r="25843" spans="2:5" x14ac:dyDescent="0.35">
      <c r="B25843" s="42"/>
      <c r="C25843" s="2"/>
      <c r="E25843" s="2"/>
    </row>
    <row r="25844" spans="2:5" x14ac:dyDescent="0.35">
      <c r="B25844" s="42"/>
      <c r="C25844" s="2"/>
      <c r="E25844" s="2"/>
    </row>
    <row r="25845" spans="2:5" x14ac:dyDescent="0.35">
      <c r="B25845" s="42"/>
      <c r="C25845" s="2"/>
      <c r="E25845" s="2"/>
    </row>
    <row r="25846" spans="2:5" x14ac:dyDescent="0.35">
      <c r="B25846" s="42"/>
      <c r="C25846" s="2"/>
      <c r="E25846" s="2"/>
    </row>
    <row r="25847" spans="2:5" x14ac:dyDescent="0.35">
      <c r="B25847" s="42"/>
      <c r="C25847" s="2"/>
      <c r="E25847" s="2"/>
    </row>
    <row r="25848" spans="2:5" x14ac:dyDescent="0.35">
      <c r="B25848" s="42"/>
      <c r="C25848" s="2"/>
      <c r="E25848" s="2"/>
    </row>
    <row r="25849" spans="2:5" x14ac:dyDescent="0.35">
      <c r="B25849" s="42"/>
      <c r="C25849" s="2"/>
      <c r="E25849" s="2"/>
    </row>
    <row r="25850" spans="2:5" x14ac:dyDescent="0.35">
      <c r="B25850" s="42"/>
      <c r="C25850" s="2"/>
      <c r="E25850" s="2"/>
    </row>
    <row r="25851" spans="2:5" x14ac:dyDescent="0.35">
      <c r="B25851" s="42"/>
      <c r="C25851" s="2"/>
      <c r="E25851" s="2"/>
    </row>
    <row r="25852" spans="2:5" x14ac:dyDescent="0.35">
      <c r="B25852" s="42"/>
      <c r="C25852" s="2"/>
      <c r="E25852" s="2"/>
    </row>
    <row r="25853" spans="2:5" x14ac:dyDescent="0.35">
      <c r="B25853" s="42"/>
      <c r="C25853" s="2"/>
      <c r="E25853" s="2"/>
    </row>
    <row r="25854" spans="2:5" x14ac:dyDescent="0.35">
      <c r="B25854" s="42"/>
      <c r="C25854" s="2"/>
      <c r="E25854" s="2"/>
    </row>
    <row r="25855" spans="2:5" x14ac:dyDescent="0.35">
      <c r="B25855" s="42"/>
      <c r="C25855" s="2"/>
      <c r="E25855" s="2"/>
    </row>
    <row r="25856" spans="2:5" x14ac:dyDescent="0.35">
      <c r="B25856" s="42"/>
      <c r="C25856" s="2"/>
      <c r="E25856" s="2"/>
    </row>
    <row r="25857" spans="2:5" x14ac:dyDescent="0.35">
      <c r="B25857" s="42"/>
      <c r="C25857" s="2"/>
      <c r="E25857" s="2"/>
    </row>
    <row r="25858" spans="2:5" x14ac:dyDescent="0.35">
      <c r="B25858" s="42"/>
      <c r="C25858" s="2"/>
      <c r="E25858" s="2"/>
    </row>
    <row r="25859" spans="2:5" x14ac:dyDescent="0.35">
      <c r="B25859" s="42"/>
      <c r="C25859" s="2"/>
      <c r="E25859" s="2"/>
    </row>
    <row r="25860" spans="2:5" x14ac:dyDescent="0.35">
      <c r="B25860" s="42"/>
      <c r="C25860" s="2"/>
      <c r="E25860" s="2"/>
    </row>
    <row r="25861" spans="2:5" x14ac:dyDescent="0.35">
      <c r="B25861" s="42"/>
      <c r="C25861" s="2"/>
      <c r="E25861" s="2"/>
    </row>
    <row r="25862" spans="2:5" x14ac:dyDescent="0.35">
      <c r="B25862" s="42"/>
      <c r="C25862" s="2"/>
      <c r="E25862" s="2"/>
    </row>
    <row r="25863" spans="2:5" x14ac:dyDescent="0.35">
      <c r="B25863" s="42"/>
      <c r="C25863" s="2"/>
      <c r="E25863" s="2"/>
    </row>
    <row r="25864" spans="2:5" x14ac:dyDescent="0.35">
      <c r="B25864" s="42"/>
      <c r="C25864" s="2"/>
      <c r="E25864" s="2"/>
    </row>
    <row r="25865" spans="2:5" x14ac:dyDescent="0.35">
      <c r="B25865" s="42"/>
      <c r="C25865" s="2"/>
      <c r="E25865" s="2"/>
    </row>
    <row r="25866" spans="2:5" x14ac:dyDescent="0.35">
      <c r="B25866" s="42"/>
      <c r="C25866" s="2"/>
      <c r="E25866" s="2"/>
    </row>
    <row r="25867" spans="2:5" x14ac:dyDescent="0.35">
      <c r="B25867" s="42"/>
      <c r="C25867" s="2"/>
      <c r="E25867" s="2"/>
    </row>
    <row r="25868" spans="2:5" x14ac:dyDescent="0.35">
      <c r="B25868" s="42"/>
      <c r="C25868" s="2"/>
      <c r="E25868" s="2"/>
    </row>
    <row r="25869" spans="2:5" x14ac:dyDescent="0.35">
      <c r="B25869" s="42"/>
      <c r="C25869" s="2"/>
      <c r="E25869" s="2"/>
    </row>
    <row r="25870" spans="2:5" x14ac:dyDescent="0.35">
      <c r="B25870" s="42"/>
      <c r="C25870" s="2"/>
      <c r="E25870" s="2"/>
    </row>
    <row r="25871" spans="2:5" x14ac:dyDescent="0.35">
      <c r="B25871" s="42"/>
      <c r="C25871" s="2"/>
      <c r="E25871" s="2"/>
    </row>
    <row r="25872" spans="2:5" x14ac:dyDescent="0.35">
      <c r="B25872" s="42"/>
      <c r="C25872" s="2"/>
      <c r="E25872" s="2"/>
    </row>
    <row r="25873" spans="2:5" x14ac:dyDescent="0.35">
      <c r="B25873" s="42"/>
      <c r="C25873" s="2"/>
      <c r="E25873" s="2"/>
    </row>
    <row r="25874" spans="2:5" x14ac:dyDescent="0.35">
      <c r="B25874" s="42"/>
      <c r="C25874" s="2"/>
      <c r="E25874" s="2"/>
    </row>
    <row r="25875" spans="2:5" x14ac:dyDescent="0.35">
      <c r="B25875" s="42"/>
      <c r="C25875" s="2"/>
      <c r="E25875" s="2"/>
    </row>
    <row r="25876" spans="2:5" x14ac:dyDescent="0.35">
      <c r="B25876" s="42"/>
      <c r="C25876" s="2"/>
      <c r="E25876" s="2"/>
    </row>
    <row r="25877" spans="2:5" x14ac:dyDescent="0.35">
      <c r="B25877" s="42"/>
      <c r="C25877" s="2"/>
      <c r="E25877" s="2"/>
    </row>
    <row r="25878" spans="2:5" x14ac:dyDescent="0.35">
      <c r="B25878" s="42"/>
      <c r="C25878" s="2"/>
      <c r="E25878" s="2"/>
    </row>
    <row r="25879" spans="2:5" x14ac:dyDescent="0.35">
      <c r="B25879" s="42"/>
      <c r="C25879" s="2"/>
      <c r="E25879" s="2"/>
    </row>
    <row r="25880" spans="2:5" x14ac:dyDescent="0.35">
      <c r="B25880" s="42"/>
      <c r="C25880" s="2"/>
      <c r="E25880" s="2"/>
    </row>
    <row r="25881" spans="2:5" x14ac:dyDescent="0.35">
      <c r="B25881" s="42"/>
      <c r="C25881" s="2"/>
      <c r="E25881" s="2"/>
    </row>
    <row r="25882" spans="2:5" x14ac:dyDescent="0.35">
      <c r="B25882" s="42"/>
      <c r="C25882" s="2"/>
      <c r="E25882" s="2"/>
    </row>
    <row r="25883" spans="2:5" x14ac:dyDescent="0.35">
      <c r="B25883" s="42"/>
      <c r="C25883" s="2"/>
      <c r="E25883" s="2"/>
    </row>
    <row r="25884" spans="2:5" x14ac:dyDescent="0.35">
      <c r="B25884" s="42"/>
      <c r="C25884" s="2"/>
      <c r="E25884" s="2"/>
    </row>
    <row r="25885" spans="2:5" x14ac:dyDescent="0.35">
      <c r="B25885" s="42"/>
      <c r="C25885" s="2"/>
      <c r="E25885" s="2"/>
    </row>
    <row r="25886" spans="2:5" x14ac:dyDescent="0.35">
      <c r="B25886" s="42"/>
      <c r="C25886" s="2"/>
      <c r="E25886" s="2"/>
    </row>
    <row r="25887" spans="2:5" x14ac:dyDescent="0.35">
      <c r="B25887" s="42"/>
      <c r="C25887" s="2"/>
      <c r="E25887" s="2"/>
    </row>
    <row r="25888" spans="2:5" x14ac:dyDescent="0.35">
      <c r="B25888" s="42"/>
      <c r="C25888" s="2"/>
      <c r="E25888" s="2"/>
    </row>
    <row r="25889" spans="2:5" x14ac:dyDescent="0.35">
      <c r="B25889" s="42"/>
      <c r="C25889" s="2"/>
      <c r="E25889" s="2"/>
    </row>
    <row r="25890" spans="2:5" x14ac:dyDescent="0.35">
      <c r="B25890" s="42"/>
      <c r="C25890" s="2"/>
      <c r="E25890" s="2"/>
    </row>
    <row r="25891" spans="2:5" x14ac:dyDescent="0.35">
      <c r="B25891" s="42"/>
      <c r="C25891" s="2"/>
      <c r="E25891" s="2"/>
    </row>
    <row r="25892" spans="2:5" x14ac:dyDescent="0.35">
      <c r="B25892" s="42"/>
      <c r="C25892" s="2"/>
      <c r="E25892" s="2"/>
    </row>
    <row r="25893" spans="2:5" x14ac:dyDescent="0.35">
      <c r="B25893" s="42"/>
      <c r="C25893" s="2"/>
      <c r="E25893" s="2"/>
    </row>
    <row r="25894" spans="2:5" x14ac:dyDescent="0.35">
      <c r="B25894" s="42"/>
      <c r="C25894" s="2"/>
      <c r="E25894" s="2"/>
    </row>
    <row r="25895" spans="2:5" x14ac:dyDescent="0.35">
      <c r="B25895" s="42"/>
      <c r="C25895" s="2"/>
      <c r="E25895" s="2"/>
    </row>
    <row r="25896" spans="2:5" x14ac:dyDescent="0.35">
      <c r="B25896" s="42"/>
      <c r="C25896" s="2"/>
      <c r="E25896" s="2"/>
    </row>
    <row r="25897" spans="2:5" x14ac:dyDescent="0.35">
      <c r="B25897" s="42"/>
      <c r="C25897" s="2"/>
      <c r="E25897" s="2"/>
    </row>
    <row r="25898" spans="2:5" x14ac:dyDescent="0.35">
      <c r="B25898" s="42"/>
      <c r="C25898" s="2"/>
      <c r="E25898" s="2"/>
    </row>
    <row r="25899" spans="2:5" x14ac:dyDescent="0.35">
      <c r="B25899" s="42"/>
      <c r="C25899" s="2"/>
      <c r="E25899" s="2"/>
    </row>
    <row r="25900" spans="2:5" x14ac:dyDescent="0.35">
      <c r="B25900" s="42"/>
      <c r="C25900" s="2"/>
      <c r="E25900" s="2"/>
    </row>
    <row r="25901" spans="2:5" x14ac:dyDescent="0.35">
      <c r="B25901" s="42"/>
      <c r="C25901" s="2"/>
      <c r="E25901" s="2"/>
    </row>
    <row r="25902" spans="2:5" x14ac:dyDescent="0.35">
      <c r="B25902" s="42"/>
      <c r="C25902" s="2"/>
      <c r="E25902" s="2"/>
    </row>
    <row r="25903" spans="2:5" x14ac:dyDescent="0.35">
      <c r="B25903" s="42"/>
      <c r="C25903" s="2"/>
      <c r="E25903" s="2"/>
    </row>
    <row r="25904" spans="2:5" x14ac:dyDescent="0.35">
      <c r="B25904" s="42"/>
      <c r="C25904" s="2"/>
      <c r="E25904" s="2"/>
    </row>
    <row r="25905" spans="2:5" x14ac:dyDescent="0.35">
      <c r="B25905" s="42"/>
      <c r="C25905" s="2"/>
      <c r="E25905" s="2"/>
    </row>
    <row r="25906" spans="2:5" x14ac:dyDescent="0.35">
      <c r="B25906" s="42"/>
      <c r="C25906" s="2"/>
      <c r="E25906" s="2"/>
    </row>
    <row r="25907" spans="2:5" x14ac:dyDescent="0.35">
      <c r="B25907" s="42"/>
      <c r="C25907" s="2"/>
      <c r="E25907" s="2"/>
    </row>
    <row r="25908" spans="2:5" x14ac:dyDescent="0.35">
      <c r="B25908" s="42"/>
      <c r="C25908" s="2"/>
      <c r="E25908" s="2"/>
    </row>
    <row r="25909" spans="2:5" x14ac:dyDescent="0.35">
      <c r="B25909" s="42"/>
      <c r="C25909" s="2"/>
      <c r="E25909" s="2"/>
    </row>
    <row r="25910" spans="2:5" x14ac:dyDescent="0.35">
      <c r="B25910" s="42"/>
      <c r="C25910" s="2"/>
      <c r="E25910" s="2"/>
    </row>
    <row r="25911" spans="2:5" x14ac:dyDescent="0.35">
      <c r="B25911" s="42"/>
      <c r="C25911" s="2"/>
      <c r="E25911" s="2"/>
    </row>
    <row r="25912" spans="2:5" x14ac:dyDescent="0.35">
      <c r="B25912" s="42"/>
      <c r="C25912" s="2"/>
      <c r="E25912" s="2"/>
    </row>
    <row r="25913" spans="2:5" x14ac:dyDescent="0.35">
      <c r="B25913" s="42"/>
      <c r="C25913" s="2"/>
      <c r="E25913" s="2"/>
    </row>
    <row r="25914" spans="2:5" x14ac:dyDescent="0.35">
      <c r="B25914" s="42"/>
      <c r="C25914" s="2"/>
      <c r="E25914" s="2"/>
    </row>
    <row r="25915" spans="2:5" x14ac:dyDescent="0.35">
      <c r="B25915" s="42"/>
      <c r="C25915" s="2"/>
      <c r="E25915" s="2"/>
    </row>
    <row r="25916" spans="2:5" x14ac:dyDescent="0.35">
      <c r="B25916" s="42"/>
      <c r="C25916" s="2"/>
      <c r="E25916" s="2"/>
    </row>
    <row r="25917" spans="2:5" x14ac:dyDescent="0.35">
      <c r="B25917" s="42"/>
      <c r="C25917" s="2"/>
      <c r="E25917" s="2"/>
    </row>
    <row r="25918" spans="2:5" x14ac:dyDescent="0.35">
      <c r="B25918" s="42"/>
      <c r="C25918" s="2"/>
      <c r="E25918" s="2"/>
    </row>
    <row r="25919" spans="2:5" x14ac:dyDescent="0.35">
      <c r="B25919" s="42"/>
      <c r="C25919" s="2"/>
      <c r="E25919" s="2"/>
    </row>
    <row r="25920" spans="2:5" x14ac:dyDescent="0.35">
      <c r="B25920" s="42"/>
      <c r="C25920" s="2"/>
      <c r="E25920" s="2"/>
    </row>
    <row r="25921" spans="2:5" x14ac:dyDescent="0.35">
      <c r="B25921" s="42"/>
      <c r="C25921" s="2"/>
      <c r="E25921" s="2"/>
    </row>
    <row r="25922" spans="2:5" x14ac:dyDescent="0.35">
      <c r="B25922" s="42"/>
      <c r="C25922" s="2"/>
      <c r="E25922" s="2"/>
    </row>
    <row r="25923" spans="2:5" x14ac:dyDescent="0.35">
      <c r="B25923" s="42"/>
      <c r="C25923" s="2"/>
      <c r="E25923" s="2"/>
    </row>
    <row r="25924" spans="2:5" x14ac:dyDescent="0.35">
      <c r="B25924" s="42"/>
      <c r="C25924" s="2"/>
      <c r="E25924" s="2"/>
    </row>
    <row r="25925" spans="2:5" x14ac:dyDescent="0.35">
      <c r="B25925" s="42"/>
      <c r="C25925" s="2"/>
      <c r="E25925" s="2"/>
    </row>
    <row r="25926" spans="2:5" x14ac:dyDescent="0.35">
      <c r="B25926" s="42"/>
      <c r="C25926" s="2"/>
      <c r="E25926" s="2"/>
    </row>
    <row r="25927" spans="2:5" x14ac:dyDescent="0.35">
      <c r="B25927" s="42"/>
      <c r="C25927" s="2"/>
      <c r="E25927" s="2"/>
    </row>
    <row r="25928" spans="2:5" x14ac:dyDescent="0.35">
      <c r="B25928" s="42"/>
      <c r="C25928" s="2"/>
      <c r="E25928" s="2"/>
    </row>
    <row r="25929" spans="2:5" x14ac:dyDescent="0.35">
      <c r="B25929" s="42"/>
      <c r="C25929" s="2"/>
      <c r="E25929" s="2"/>
    </row>
    <row r="25930" spans="2:5" x14ac:dyDescent="0.35">
      <c r="B25930" s="42"/>
      <c r="C25930" s="2"/>
      <c r="E25930" s="2"/>
    </row>
    <row r="25931" spans="2:5" x14ac:dyDescent="0.35">
      <c r="B25931" s="42"/>
      <c r="C25931" s="2"/>
      <c r="E25931" s="2"/>
    </row>
    <row r="25932" spans="2:5" x14ac:dyDescent="0.35">
      <c r="B25932" s="42"/>
      <c r="C25932" s="2"/>
      <c r="E25932" s="2"/>
    </row>
    <row r="25933" spans="2:5" x14ac:dyDescent="0.35">
      <c r="B25933" s="42"/>
      <c r="C25933" s="2"/>
      <c r="E25933" s="2"/>
    </row>
    <row r="25934" spans="2:5" x14ac:dyDescent="0.35">
      <c r="B25934" s="42"/>
      <c r="C25934" s="2"/>
      <c r="E25934" s="2"/>
    </row>
    <row r="25935" spans="2:5" x14ac:dyDescent="0.35">
      <c r="B25935" s="42"/>
      <c r="C25935" s="2"/>
      <c r="E25935" s="2"/>
    </row>
    <row r="25936" spans="2:5" x14ac:dyDescent="0.35">
      <c r="B25936" s="42"/>
      <c r="C25936" s="2"/>
      <c r="E25936" s="2"/>
    </row>
    <row r="25937" spans="2:5" x14ac:dyDescent="0.35">
      <c r="B25937" s="42"/>
      <c r="C25937" s="2"/>
      <c r="E25937" s="2"/>
    </row>
    <row r="25938" spans="2:5" x14ac:dyDescent="0.35">
      <c r="B25938" s="42"/>
      <c r="C25938" s="2"/>
      <c r="E25938" s="2"/>
    </row>
    <row r="25939" spans="2:5" x14ac:dyDescent="0.35">
      <c r="B25939" s="42"/>
      <c r="C25939" s="2"/>
      <c r="E25939" s="2"/>
    </row>
    <row r="25940" spans="2:5" x14ac:dyDescent="0.35">
      <c r="B25940" s="42"/>
      <c r="C25940" s="2"/>
      <c r="E25940" s="2"/>
    </row>
    <row r="25941" spans="2:5" x14ac:dyDescent="0.35">
      <c r="B25941" s="42"/>
      <c r="C25941" s="2"/>
      <c r="E25941" s="2"/>
    </row>
    <row r="25942" spans="2:5" x14ac:dyDescent="0.35">
      <c r="B25942" s="42"/>
      <c r="C25942" s="2"/>
      <c r="E25942" s="2"/>
    </row>
    <row r="25943" spans="2:5" x14ac:dyDescent="0.35">
      <c r="B25943" s="42"/>
      <c r="C25943" s="2"/>
      <c r="E25943" s="2"/>
    </row>
    <row r="25944" spans="2:5" x14ac:dyDescent="0.35">
      <c r="B25944" s="42"/>
      <c r="C25944" s="2"/>
      <c r="E25944" s="2"/>
    </row>
    <row r="25945" spans="2:5" x14ac:dyDescent="0.35">
      <c r="B25945" s="42"/>
      <c r="C25945" s="2"/>
      <c r="E25945" s="2"/>
    </row>
    <row r="25946" spans="2:5" x14ac:dyDescent="0.35">
      <c r="B25946" s="42"/>
      <c r="C25946" s="2"/>
      <c r="E25946" s="2"/>
    </row>
    <row r="25947" spans="2:5" x14ac:dyDescent="0.35">
      <c r="B25947" s="42"/>
      <c r="C25947" s="2"/>
      <c r="E25947" s="2"/>
    </row>
    <row r="25948" spans="2:5" x14ac:dyDescent="0.35">
      <c r="B25948" s="42"/>
      <c r="C25948" s="2"/>
      <c r="E25948" s="2"/>
    </row>
    <row r="25949" spans="2:5" x14ac:dyDescent="0.35">
      <c r="B25949" s="42"/>
      <c r="C25949" s="2"/>
      <c r="E25949" s="2"/>
    </row>
    <row r="25950" spans="2:5" x14ac:dyDescent="0.35">
      <c r="B25950" s="42"/>
      <c r="C25950" s="2"/>
      <c r="E25950" s="2"/>
    </row>
    <row r="25951" spans="2:5" x14ac:dyDescent="0.35">
      <c r="B25951" s="42"/>
      <c r="C25951" s="2"/>
      <c r="E25951" s="2"/>
    </row>
    <row r="25952" spans="2:5" x14ac:dyDescent="0.35">
      <c r="B25952" s="42"/>
      <c r="C25952" s="2"/>
      <c r="E25952" s="2"/>
    </row>
    <row r="25953" spans="2:5" x14ac:dyDescent="0.35">
      <c r="B25953" s="42"/>
      <c r="C25953" s="2"/>
      <c r="E25953" s="2"/>
    </row>
    <row r="25954" spans="2:5" x14ac:dyDescent="0.35">
      <c r="B25954" s="42"/>
      <c r="C25954" s="2"/>
      <c r="E25954" s="2"/>
    </row>
    <row r="25955" spans="2:5" x14ac:dyDescent="0.35">
      <c r="B25955" s="42"/>
      <c r="C25955" s="2"/>
      <c r="E25955" s="2"/>
    </row>
    <row r="25956" spans="2:5" x14ac:dyDescent="0.35">
      <c r="B25956" s="42"/>
      <c r="C25956" s="2"/>
      <c r="E25956" s="2"/>
    </row>
    <row r="25957" spans="2:5" x14ac:dyDescent="0.35">
      <c r="B25957" s="42"/>
      <c r="C25957" s="2"/>
      <c r="E25957" s="2"/>
    </row>
    <row r="25958" spans="2:5" x14ac:dyDescent="0.35">
      <c r="B25958" s="42"/>
      <c r="C25958" s="2"/>
      <c r="E25958" s="2"/>
    </row>
    <row r="25959" spans="2:5" x14ac:dyDescent="0.35">
      <c r="B25959" s="42"/>
      <c r="C25959" s="2"/>
      <c r="E25959" s="2"/>
    </row>
    <row r="25960" spans="2:5" x14ac:dyDescent="0.35">
      <c r="B25960" s="42"/>
      <c r="C25960" s="2"/>
      <c r="E25960" s="2"/>
    </row>
    <row r="25961" spans="2:5" x14ac:dyDescent="0.35">
      <c r="B25961" s="42"/>
      <c r="C25961" s="2"/>
      <c r="E25961" s="2"/>
    </row>
    <row r="25962" spans="2:5" x14ac:dyDescent="0.35">
      <c r="B25962" s="42"/>
      <c r="C25962" s="2"/>
      <c r="E25962" s="2"/>
    </row>
    <row r="25963" spans="2:5" x14ac:dyDescent="0.35">
      <c r="B25963" s="42"/>
      <c r="C25963" s="2"/>
      <c r="E25963" s="2"/>
    </row>
    <row r="25964" spans="2:5" x14ac:dyDescent="0.35">
      <c r="B25964" s="42"/>
      <c r="C25964" s="2"/>
      <c r="E25964" s="2"/>
    </row>
    <row r="25965" spans="2:5" x14ac:dyDescent="0.35">
      <c r="B25965" s="42"/>
      <c r="C25965" s="2"/>
      <c r="E25965" s="2"/>
    </row>
    <row r="25966" spans="2:5" x14ac:dyDescent="0.35">
      <c r="B25966" s="42"/>
      <c r="C25966" s="2"/>
      <c r="E25966" s="2"/>
    </row>
    <row r="25967" spans="2:5" x14ac:dyDescent="0.35">
      <c r="B25967" s="42"/>
      <c r="C25967" s="2"/>
      <c r="E25967" s="2"/>
    </row>
    <row r="25968" spans="2:5" x14ac:dyDescent="0.35">
      <c r="B25968" s="42"/>
      <c r="C25968" s="2"/>
      <c r="E25968" s="2"/>
    </row>
    <row r="25969" spans="2:5" x14ac:dyDescent="0.35">
      <c r="B25969" s="42"/>
      <c r="C25969" s="2"/>
      <c r="E25969" s="2"/>
    </row>
    <row r="25970" spans="2:5" x14ac:dyDescent="0.35">
      <c r="B25970" s="42"/>
      <c r="C25970" s="2"/>
      <c r="E25970" s="2"/>
    </row>
    <row r="25971" spans="2:5" x14ac:dyDescent="0.35">
      <c r="B25971" s="42"/>
      <c r="C25971" s="2"/>
      <c r="E25971" s="2"/>
    </row>
    <row r="25972" spans="2:5" x14ac:dyDescent="0.35">
      <c r="B25972" s="42"/>
      <c r="C25972" s="2"/>
      <c r="E25972" s="2"/>
    </row>
    <row r="25973" spans="2:5" x14ac:dyDescent="0.35">
      <c r="B25973" s="42"/>
      <c r="C25973" s="2"/>
      <c r="E25973" s="2"/>
    </row>
    <row r="25974" spans="2:5" x14ac:dyDescent="0.35">
      <c r="B25974" s="42"/>
      <c r="C25974" s="2"/>
      <c r="E25974" s="2"/>
    </row>
    <row r="25975" spans="2:5" x14ac:dyDescent="0.35">
      <c r="B25975" s="42"/>
      <c r="C25975" s="2"/>
      <c r="E25975" s="2"/>
    </row>
    <row r="25976" spans="2:5" x14ac:dyDescent="0.35">
      <c r="B25976" s="42"/>
      <c r="C25976" s="2"/>
      <c r="E25976" s="2"/>
    </row>
    <row r="25977" spans="2:5" x14ac:dyDescent="0.35">
      <c r="B25977" s="42"/>
      <c r="C25977" s="2"/>
      <c r="E25977" s="2"/>
    </row>
    <row r="25978" spans="2:5" x14ac:dyDescent="0.35">
      <c r="B25978" s="42"/>
      <c r="C25978" s="2"/>
      <c r="E25978" s="2"/>
    </row>
    <row r="25979" spans="2:5" x14ac:dyDescent="0.35">
      <c r="B25979" s="42"/>
      <c r="C25979" s="2"/>
      <c r="E25979" s="2"/>
    </row>
    <row r="25980" spans="2:5" x14ac:dyDescent="0.35">
      <c r="B25980" s="42"/>
      <c r="C25980" s="2"/>
      <c r="E25980" s="2"/>
    </row>
    <row r="25981" spans="2:5" x14ac:dyDescent="0.35">
      <c r="B25981" s="42"/>
      <c r="C25981" s="2"/>
      <c r="E25981" s="2"/>
    </row>
    <row r="25982" spans="2:5" x14ac:dyDescent="0.35">
      <c r="B25982" s="42"/>
      <c r="C25982" s="2"/>
      <c r="E25982" s="2"/>
    </row>
    <row r="25983" spans="2:5" x14ac:dyDescent="0.35">
      <c r="B25983" s="42"/>
      <c r="C25983" s="2"/>
      <c r="E25983" s="2"/>
    </row>
    <row r="25984" spans="2:5" x14ac:dyDescent="0.35">
      <c r="B25984" s="42"/>
      <c r="C25984" s="2"/>
      <c r="E25984" s="2"/>
    </row>
    <row r="25985" spans="2:5" x14ac:dyDescent="0.35">
      <c r="B25985" s="42"/>
      <c r="C25985" s="2"/>
      <c r="E25985" s="2"/>
    </row>
    <row r="25986" spans="2:5" x14ac:dyDescent="0.35">
      <c r="B25986" s="42"/>
      <c r="C25986" s="2"/>
      <c r="E25986" s="2"/>
    </row>
    <row r="25987" spans="2:5" x14ac:dyDescent="0.35">
      <c r="B25987" s="42"/>
      <c r="C25987" s="2"/>
      <c r="E25987" s="2"/>
    </row>
    <row r="25988" spans="2:5" x14ac:dyDescent="0.35">
      <c r="B25988" s="42"/>
      <c r="C25988" s="2"/>
      <c r="E25988" s="2"/>
    </row>
    <row r="25989" spans="2:5" x14ac:dyDescent="0.35">
      <c r="B25989" s="42"/>
      <c r="C25989" s="2"/>
      <c r="E25989" s="2"/>
    </row>
    <row r="25990" spans="2:5" x14ac:dyDescent="0.35">
      <c r="B25990" s="42"/>
      <c r="C25990" s="2"/>
      <c r="E25990" s="2"/>
    </row>
    <row r="25991" spans="2:5" x14ac:dyDescent="0.35">
      <c r="B25991" s="42"/>
      <c r="C25991" s="2"/>
      <c r="E25991" s="2"/>
    </row>
    <row r="25992" spans="2:5" x14ac:dyDescent="0.35">
      <c r="B25992" s="42"/>
      <c r="C25992" s="2"/>
      <c r="E25992" s="2"/>
    </row>
    <row r="25993" spans="2:5" x14ac:dyDescent="0.35">
      <c r="B25993" s="42"/>
      <c r="C25993" s="2"/>
      <c r="E25993" s="2"/>
    </row>
    <row r="25994" spans="2:5" x14ac:dyDescent="0.35">
      <c r="B25994" s="42"/>
      <c r="C25994" s="2"/>
      <c r="E25994" s="2"/>
    </row>
    <row r="25995" spans="2:5" x14ac:dyDescent="0.35">
      <c r="B25995" s="42"/>
      <c r="C25995" s="2"/>
      <c r="E25995" s="2"/>
    </row>
    <row r="25996" spans="2:5" x14ac:dyDescent="0.35">
      <c r="B25996" s="42"/>
      <c r="C25996" s="2"/>
      <c r="E25996" s="2"/>
    </row>
    <row r="25997" spans="2:5" x14ac:dyDescent="0.35">
      <c r="B25997" s="42"/>
      <c r="C25997" s="2"/>
      <c r="E25997" s="2"/>
    </row>
    <row r="25998" spans="2:5" x14ac:dyDescent="0.35">
      <c r="B25998" s="42"/>
      <c r="C25998" s="2"/>
      <c r="E25998" s="2"/>
    </row>
    <row r="25999" spans="2:5" x14ac:dyDescent="0.35">
      <c r="B25999" s="42"/>
      <c r="C25999" s="2"/>
      <c r="E25999" s="2"/>
    </row>
    <row r="26000" spans="2:5" x14ac:dyDescent="0.35">
      <c r="B26000" s="42"/>
      <c r="C26000" s="2"/>
      <c r="E26000" s="2"/>
    </row>
    <row r="26001" spans="2:5" x14ac:dyDescent="0.35">
      <c r="B26001" s="42"/>
      <c r="C26001" s="2"/>
      <c r="E26001" s="2"/>
    </row>
    <row r="26002" spans="2:5" x14ac:dyDescent="0.35">
      <c r="B26002" s="42"/>
      <c r="C26002" s="2"/>
      <c r="E26002" s="2"/>
    </row>
    <row r="26003" spans="2:5" x14ac:dyDescent="0.35">
      <c r="B26003" s="42"/>
      <c r="C26003" s="2"/>
      <c r="E26003" s="2"/>
    </row>
    <row r="26004" spans="2:5" x14ac:dyDescent="0.35">
      <c r="B26004" s="42"/>
      <c r="C26004" s="2"/>
      <c r="E26004" s="2"/>
    </row>
    <row r="26005" spans="2:5" x14ac:dyDescent="0.35">
      <c r="B26005" s="42"/>
      <c r="C26005" s="2"/>
      <c r="E26005" s="2"/>
    </row>
    <row r="26006" spans="2:5" x14ac:dyDescent="0.35">
      <c r="B26006" s="42"/>
      <c r="C26006" s="2"/>
      <c r="E26006" s="2"/>
    </row>
    <row r="26007" spans="2:5" x14ac:dyDescent="0.35">
      <c r="B26007" s="42"/>
      <c r="C26007" s="2"/>
      <c r="E26007" s="2"/>
    </row>
    <row r="26008" spans="2:5" x14ac:dyDescent="0.35">
      <c r="B26008" s="42"/>
      <c r="C26008" s="2"/>
      <c r="E26008" s="2"/>
    </row>
    <row r="26009" spans="2:5" x14ac:dyDescent="0.35">
      <c r="B26009" s="42"/>
      <c r="C26009" s="2"/>
      <c r="E26009" s="2"/>
    </row>
    <row r="26010" spans="2:5" x14ac:dyDescent="0.35">
      <c r="B26010" s="42"/>
      <c r="C26010" s="2"/>
      <c r="E26010" s="2"/>
    </row>
    <row r="26011" spans="2:5" x14ac:dyDescent="0.35">
      <c r="B26011" s="42"/>
      <c r="C26011" s="2"/>
      <c r="E26011" s="2"/>
    </row>
    <row r="26012" spans="2:5" x14ac:dyDescent="0.35">
      <c r="B26012" s="42"/>
      <c r="C26012" s="2"/>
      <c r="E26012" s="2"/>
    </row>
    <row r="26013" spans="2:5" x14ac:dyDescent="0.35">
      <c r="B26013" s="42"/>
      <c r="C26013" s="2"/>
      <c r="E26013" s="2"/>
    </row>
    <row r="26014" spans="2:5" x14ac:dyDescent="0.35">
      <c r="B26014" s="42"/>
      <c r="C26014" s="2"/>
      <c r="E26014" s="2"/>
    </row>
    <row r="26015" spans="2:5" x14ac:dyDescent="0.35">
      <c r="B26015" s="42"/>
      <c r="C26015" s="2"/>
      <c r="E26015" s="2"/>
    </row>
    <row r="26016" spans="2:5" x14ac:dyDescent="0.35">
      <c r="B26016" s="42"/>
      <c r="C26016" s="2"/>
      <c r="E26016" s="2"/>
    </row>
    <row r="26017" spans="2:5" x14ac:dyDescent="0.35">
      <c r="B26017" s="42"/>
      <c r="C26017" s="2"/>
      <c r="E26017" s="2"/>
    </row>
    <row r="26018" spans="2:5" x14ac:dyDescent="0.35">
      <c r="B26018" s="42"/>
      <c r="C26018" s="2"/>
      <c r="E26018" s="2"/>
    </row>
    <row r="26019" spans="2:5" x14ac:dyDescent="0.35">
      <c r="B26019" s="42"/>
      <c r="C26019" s="2"/>
      <c r="E26019" s="2"/>
    </row>
    <row r="26020" spans="2:5" x14ac:dyDescent="0.35">
      <c r="B26020" s="42"/>
      <c r="C26020" s="2"/>
      <c r="E26020" s="2"/>
    </row>
    <row r="26021" spans="2:5" x14ac:dyDescent="0.35">
      <c r="B26021" s="42"/>
      <c r="C26021" s="2"/>
      <c r="E26021" s="2"/>
    </row>
    <row r="26022" spans="2:5" x14ac:dyDescent="0.35">
      <c r="B26022" s="42"/>
      <c r="C26022" s="2"/>
      <c r="E26022" s="2"/>
    </row>
    <row r="26023" spans="2:5" x14ac:dyDescent="0.35">
      <c r="B26023" s="42"/>
      <c r="C26023" s="2"/>
      <c r="E26023" s="2"/>
    </row>
    <row r="26024" spans="2:5" x14ac:dyDescent="0.35">
      <c r="B26024" s="42"/>
      <c r="C26024" s="2"/>
      <c r="E26024" s="2"/>
    </row>
    <row r="26025" spans="2:5" x14ac:dyDescent="0.35">
      <c r="B26025" s="42"/>
      <c r="C26025" s="2"/>
      <c r="E26025" s="2"/>
    </row>
    <row r="26026" spans="2:5" x14ac:dyDescent="0.35">
      <c r="B26026" s="42"/>
      <c r="C26026" s="2"/>
      <c r="E26026" s="2"/>
    </row>
    <row r="26027" spans="2:5" x14ac:dyDescent="0.35">
      <c r="B26027" s="42"/>
      <c r="C26027" s="2"/>
      <c r="E26027" s="2"/>
    </row>
    <row r="26028" spans="2:5" x14ac:dyDescent="0.35">
      <c r="B26028" s="42"/>
      <c r="C26028" s="2"/>
      <c r="E26028" s="2"/>
    </row>
    <row r="26029" spans="2:5" x14ac:dyDescent="0.35">
      <c r="B26029" s="42"/>
      <c r="C26029" s="2"/>
      <c r="E26029" s="2"/>
    </row>
    <row r="26030" spans="2:5" x14ac:dyDescent="0.35">
      <c r="B26030" s="42"/>
      <c r="C26030" s="2"/>
      <c r="E26030" s="2"/>
    </row>
    <row r="26031" spans="2:5" x14ac:dyDescent="0.35">
      <c r="B26031" s="42"/>
      <c r="C26031" s="2"/>
      <c r="E26031" s="2"/>
    </row>
    <row r="26032" spans="2:5" x14ac:dyDescent="0.35">
      <c r="B26032" s="42"/>
      <c r="C26032" s="2"/>
      <c r="E26032" s="2"/>
    </row>
    <row r="26033" spans="2:5" x14ac:dyDescent="0.35">
      <c r="B26033" s="42"/>
      <c r="C26033" s="2"/>
      <c r="E26033" s="2"/>
    </row>
    <row r="26034" spans="2:5" x14ac:dyDescent="0.35">
      <c r="B26034" s="42"/>
      <c r="C26034" s="2"/>
      <c r="E26034" s="2"/>
    </row>
    <row r="26035" spans="2:5" x14ac:dyDescent="0.35">
      <c r="B26035" s="42"/>
      <c r="C26035" s="2"/>
      <c r="E26035" s="2"/>
    </row>
    <row r="26036" spans="2:5" x14ac:dyDescent="0.35">
      <c r="B26036" s="42"/>
      <c r="C26036" s="2"/>
      <c r="E26036" s="2"/>
    </row>
    <row r="26037" spans="2:5" x14ac:dyDescent="0.35">
      <c r="B26037" s="42"/>
      <c r="C26037" s="2"/>
      <c r="E26037" s="2"/>
    </row>
    <row r="26038" spans="2:5" x14ac:dyDescent="0.35">
      <c r="B26038" s="42"/>
      <c r="C26038" s="2"/>
      <c r="E26038" s="2"/>
    </row>
    <row r="26039" spans="2:5" x14ac:dyDescent="0.35">
      <c r="B26039" s="42"/>
      <c r="C26039" s="2"/>
      <c r="E26039" s="2"/>
    </row>
    <row r="26040" spans="2:5" x14ac:dyDescent="0.35">
      <c r="B26040" s="42"/>
      <c r="C26040" s="2"/>
      <c r="E26040" s="2"/>
    </row>
    <row r="26041" spans="2:5" x14ac:dyDescent="0.35">
      <c r="B26041" s="42"/>
      <c r="C26041" s="2"/>
      <c r="E26041" s="2"/>
    </row>
    <row r="26042" spans="2:5" x14ac:dyDescent="0.35">
      <c r="B26042" s="42"/>
      <c r="C26042" s="2"/>
      <c r="E26042" s="2"/>
    </row>
    <row r="26043" spans="2:5" x14ac:dyDescent="0.35">
      <c r="B26043" s="42"/>
      <c r="C26043" s="2"/>
      <c r="E26043" s="2"/>
    </row>
    <row r="26044" spans="2:5" x14ac:dyDescent="0.35">
      <c r="B26044" s="42"/>
      <c r="C26044" s="2"/>
      <c r="E26044" s="2"/>
    </row>
    <row r="26045" spans="2:5" x14ac:dyDescent="0.35">
      <c r="B26045" s="42"/>
      <c r="C26045" s="2"/>
      <c r="E26045" s="2"/>
    </row>
    <row r="26046" spans="2:5" x14ac:dyDescent="0.35">
      <c r="B26046" s="42"/>
      <c r="C26046" s="2"/>
      <c r="E26046" s="2"/>
    </row>
    <row r="26047" spans="2:5" x14ac:dyDescent="0.35">
      <c r="B26047" s="42"/>
      <c r="C26047" s="2"/>
      <c r="E26047" s="2"/>
    </row>
    <row r="26048" spans="2:5" x14ac:dyDescent="0.35">
      <c r="B26048" s="42"/>
      <c r="C26048" s="2"/>
      <c r="E26048" s="2"/>
    </row>
    <row r="26049" spans="2:5" x14ac:dyDescent="0.35">
      <c r="B26049" s="42"/>
      <c r="C26049" s="2"/>
      <c r="E26049" s="2"/>
    </row>
    <row r="26050" spans="2:5" x14ac:dyDescent="0.35">
      <c r="B26050" s="42"/>
      <c r="C26050" s="2"/>
      <c r="E26050" s="2"/>
    </row>
    <row r="26051" spans="2:5" x14ac:dyDescent="0.35">
      <c r="B26051" s="42"/>
      <c r="C26051" s="2"/>
      <c r="E26051" s="2"/>
    </row>
    <row r="26052" spans="2:5" x14ac:dyDescent="0.35">
      <c r="B26052" s="42"/>
      <c r="C26052" s="2"/>
      <c r="E26052" s="2"/>
    </row>
    <row r="26053" spans="2:5" x14ac:dyDescent="0.35">
      <c r="B26053" s="42"/>
      <c r="C26053" s="2"/>
      <c r="E26053" s="2"/>
    </row>
    <row r="26054" spans="2:5" x14ac:dyDescent="0.35">
      <c r="B26054" s="42"/>
      <c r="C26054" s="2"/>
      <c r="E26054" s="2"/>
    </row>
    <row r="26055" spans="2:5" x14ac:dyDescent="0.35">
      <c r="B26055" s="42"/>
      <c r="C26055" s="2"/>
      <c r="E26055" s="2"/>
    </row>
    <row r="26056" spans="2:5" x14ac:dyDescent="0.35">
      <c r="B26056" s="42"/>
      <c r="C26056" s="2"/>
      <c r="E26056" s="2"/>
    </row>
    <row r="26057" spans="2:5" x14ac:dyDescent="0.35">
      <c r="B26057" s="42"/>
      <c r="C26057" s="2"/>
      <c r="E26057" s="2"/>
    </row>
    <row r="26058" spans="2:5" x14ac:dyDescent="0.35">
      <c r="B26058" s="42"/>
      <c r="C26058" s="2"/>
      <c r="E26058" s="2"/>
    </row>
    <row r="26059" spans="2:5" x14ac:dyDescent="0.35">
      <c r="B26059" s="42"/>
      <c r="C26059" s="2"/>
      <c r="E26059" s="2"/>
    </row>
    <row r="26060" spans="2:5" x14ac:dyDescent="0.35">
      <c r="B26060" s="42"/>
      <c r="C26060" s="2"/>
      <c r="E26060" s="2"/>
    </row>
    <row r="26061" spans="2:5" x14ac:dyDescent="0.35">
      <c r="B26061" s="42"/>
      <c r="C26061" s="2"/>
      <c r="E26061" s="2"/>
    </row>
    <row r="26062" spans="2:5" x14ac:dyDescent="0.35">
      <c r="B26062" s="42"/>
      <c r="C26062" s="2"/>
      <c r="E26062" s="2"/>
    </row>
    <row r="26063" spans="2:5" x14ac:dyDescent="0.35">
      <c r="B26063" s="42"/>
      <c r="C26063" s="2"/>
      <c r="E26063" s="2"/>
    </row>
    <row r="26064" spans="2:5" x14ac:dyDescent="0.35">
      <c r="B26064" s="42"/>
      <c r="C26064" s="2"/>
      <c r="E26064" s="2"/>
    </row>
    <row r="26065" spans="2:5" x14ac:dyDescent="0.35">
      <c r="B26065" s="42"/>
      <c r="C26065" s="2"/>
      <c r="E26065" s="2"/>
    </row>
    <row r="26066" spans="2:5" x14ac:dyDescent="0.35">
      <c r="B26066" s="42"/>
      <c r="C26066" s="2"/>
      <c r="E26066" s="2"/>
    </row>
    <row r="26067" spans="2:5" x14ac:dyDescent="0.35">
      <c r="B26067" s="42"/>
      <c r="C26067" s="2"/>
      <c r="E26067" s="2"/>
    </row>
    <row r="26068" spans="2:5" x14ac:dyDescent="0.35">
      <c r="B26068" s="42"/>
      <c r="C26068" s="2"/>
      <c r="E26068" s="2"/>
    </row>
    <row r="26069" spans="2:5" x14ac:dyDescent="0.35">
      <c r="B26069" s="42"/>
      <c r="C26069" s="2"/>
      <c r="E26069" s="2"/>
    </row>
    <row r="26070" spans="2:5" x14ac:dyDescent="0.35">
      <c r="B26070" s="42"/>
      <c r="C26070" s="2"/>
      <c r="E26070" s="2"/>
    </row>
    <row r="26071" spans="2:5" x14ac:dyDescent="0.35">
      <c r="B26071" s="42"/>
      <c r="C26071" s="2"/>
      <c r="E26071" s="2"/>
    </row>
    <row r="26072" spans="2:5" x14ac:dyDescent="0.35">
      <c r="B26072" s="42"/>
      <c r="C26072" s="2"/>
      <c r="E26072" s="2"/>
    </row>
    <row r="26073" spans="2:5" x14ac:dyDescent="0.35">
      <c r="B26073" s="42"/>
      <c r="C26073" s="2"/>
      <c r="E26073" s="2"/>
    </row>
    <row r="26074" spans="2:5" x14ac:dyDescent="0.35">
      <c r="B26074" s="42"/>
      <c r="C26074" s="2"/>
      <c r="E26074" s="2"/>
    </row>
    <row r="26075" spans="2:5" x14ac:dyDescent="0.35">
      <c r="B26075" s="42"/>
      <c r="C26075" s="2"/>
      <c r="E26075" s="2"/>
    </row>
    <row r="26076" spans="2:5" x14ac:dyDescent="0.35">
      <c r="B26076" s="42"/>
      <c r="C26076" s="2"/>
      <c r="E26076" s="2"/>
    </row>
    <row r="26077" spans="2:5" x14ac:dyDescent="0.35">
      <c r="B26077" s="42"/>
      <c r="C26077" s="2"/>
      <c r="E26077" s="2"/>
    </row>
    <row r="26078" spans="2:5" x14ac:dyDescent="0.35">
      <c r="B26078" s="42"/>
      <c r="C26078" s="2"/>
      <c r="E26078" s="2"/>
    </row>
    <row r="26079" spans="2:5" x14ac:dyDescent="0.35">
      <c r="B26079" s="42"/>
      <c r="C26079" s="2"/>
      <c r="E26079" s="2"/>
    </row>
    <row r="26080" spans="2:5" x14ac:dyDescent="0.35">
      <c r="B26080" s="42"/>
      <c r="C26080" s="2"/>
      <c r="E26080" s="2"/>
    </row>
    <row r="26081" spans="2:5" x14ac:dyDescent="0.35">
      <c r="B26081" s="42"/>
      <c r="C26081" s="2"/>
      <c r="E26081" s="2"/>
    </row>
    <row r="26082" spans="2:5" x14ac:dyDescent="0.35">
      <c r="B26082" s="42"/>
      <c r="C26082" s="2"/>
      <c r="E26082" s="2"/>
    </row>
    <row r="26083" spans="2:5" x14ac:dyDescent="0.35">
      <c r="B26083" s="42"/>
      <c r="C26083" s="2"/>
      <c r="E26083" s="2"/>
    </row>
    <row r="26084" spans="2:5" x14ac:dyDescent="0.35">
      <c r="B26084" s="42"/>
      <c r="C26084" s="2"/>
      <c r="E26084" s="2"/>
    </row>
    <row r="26085" spans="2:5" x14ac:dyDescent="0.35">
      <c r="B26085" s="42"/>
      <c r="C26085" s="2"/>
      <c r="E26085" s="2"/>
    </row>
    <row r="26086" spans="2:5" x14ac:dyDescent="0.35">
      <c r="B26086" s="42"/>
      <c r="C26086" s="2"/>
      <c r="E26086" s="2"/>
    </row>
    <row r="26087" spans="2:5" x14ac:dyDescent="0.35">
      <c r="B26087" s="42"/>
      <c r="C26087" s="2"/>
      <c r="E26087" s="2"/>
    </row>
    <row r="26088" spans="2:5" x14ac:dyDescent="0.35">
      <c r="B26088" s="42"/>
      <c r="C26088" s="2"/>
      <c r="E26088" s="2"/>
    </row>
    <row r="26089" spans="2:5" x14ac:dyDescent="0.35">
      <c r="B26089" s="42"/>
      <c r="C26089" s="2"/>
      <c r="E26089" s="2"/>
    </row>
    <row r="26090" spans="2:5" x14ac:dyDescent="0.35">
      <c r="B26090" s="42"/>
      <c r="C26090" s="2"/>
      <c r="E26090" s="2"/>
    </row>
    <row r="26091" spans="2:5" x14ac:dyDescent="0.35">
      <c r="B26091" s="42"/>
      <c r="C26091" s="2"/>
      <c r="E26091" s="2"/>
    </row>
    <row r="26092" spans="2:5" x14ac:dyDescent="0.35">
      <c r="B26092" s="42"/>
      <c r="C26092" s="2"/>
      <c r="E26092" s="2"/>
    </row>
    <row r="26093" spans="2:5" x14ac:dyDescent="0.35">
      <c r="B26093" s="42"/>
      <c r="C26093" s="2"/>
      <c r="E26093" s="2"/>
    </row>
    <row r="26094" spans="2:5" x14ac:dyDescent="0.35">
      <c r="B26094" s="42"/>
      <c r="C26094" s="2"/>
      <c r="E26094" s="2"/>
    </row>
    <row r="26095" spans="2:5" x14ac:dyDescent="0.35">
      <c r="B26095" s="42"/>
      <c r="C26095" s="2"/>
      <c r="E26095" s="2"/>
    </row>
    <row r="26096" spans="2:5" x14ac:dyDescent="0.35">
      <c r="B26096" s="42"/>
      <c r="C26096" s="2"/>
      <c r="E26096" s="2"/>
    </row>
    <row r="26097" spans="2:5" x14ac:dyDescent="0.35">
      <c r="B26097" s="42"/>
      <c r="C26097" s="2"/>
      <c r="E26097" s="2"/>
    </row>
    <row r="26098" spans="2:5" x14ac:dyDescent="0.35">
      <c r="B26098" s="42"/>
      <c r="C26098" s="2"/>
      <c r="E26098" s="2"/>
    </row>
    <row r="26099" spans="2:5" x14ac:dyDescent="0.35">
      <c r="B26099" s="42"/>
      <c r="C26099" s="2"/>
      <c r="E26099" s="2"/>
    </row>
    <row r="26100" spans="2:5" x14ac:dyDescent="0.35">
      <c r="B26100" s="42"/>
      <c r="C26100" s="2"/>
      <c r="E26100" s="2"/>
    </row>
    <row r="26101" spans="2:5" x14ac:dyDescent="0.35">
      <c r="B26101" s="42"/>
      <c r="C26101" s="2"/>
      <c r="E26101" s="2"/>
    </row>
    <row r="26102" spans="2:5" x14ac:dyDescent="0.35">
      <c r="B26102" s="42"/>
      <c r="C26102" s="2"/>
      <c r="E26102" s="2"/>
    </row>
    <row r="26103" spans="2:5" x14ac:dyDescent="0.35">
      <c r="B26103" s="42"/>
      <c r="C26103" s="2"/>
      <c r="E26103" s="2"/>
    </row>
    <row r="26104" spans="2:5" x14ac:dyDescent="0.35">
      <c r="B26104" s="42"/>
      <c r="C26104" s="2"/>
      <c r="E26104" s="2"/>
    </row>
    <row r="26105" spans="2:5" x14ac:dyDescent="0.35">
      <c r="B26105" s="42"/>
      <c r="C26105" s="2"/>
      <c r="E26105" s="2"/>
    </row>
    <row r="26106" spans="2:5" x14ac:dyDescent="0.35">
      <c r="B26106" s="42"/>
      <c r="C26106" s="2"/>
      <c r="E26106" s="2"/>
    </row>
    <row r="26107" spans="2:5" x14ac:dyDescent="0.35">
      <c r="B26107" s="42"/>
      <c r="C26107" s="2"/>
      <c r="E26107" s="2"/>
    </row>
    <row r="26108" spans="2:5" x14ac:dyDescent="0.35">
      <c r="B26108" s="42"/>
      <c r="C26108" s="2"/>
      <c r="E26108" s="2"/>
    </row>
    <row r="26109" spans="2:5" x14ac:dyDescent="0.35">
      <c r="B26109" s="42"/>
      <c r="C26109" s="2"/>
      <c r="E26109" s="2"/>
    </row>
    <row r="26110" spans="2:5" x14ac:dyDescent="0.35">
      <c r="B26110" s="42"/>
      <c r="C26110" s="2"/>
      <c r="E26110" s="2"/>
    </row>
    <row r="26111" spans="2:5" x14ac:dyDescent="0.35">
      <c r="B26111" s="42"/>
      <c r="C26111" s="2"/>
      <c r="E26111" s="2"/>
    </row>
    <row r="26112" spans="2:5" x14ac:dyDescent="0.35">
      <c r="B26112" s="42"/>
      <c r="C26112" s="2"/>
      <c r="E26112" s="2"/>
    </row>
    <row r="26113" spans="2:5" x14ac:dyDescent="0.35">
      <c r="B26113" s="42"/>
      <c r="C26113" s="2"/>
      <c r="E26113" s="2"/>
    </row>
    <row r="26114" spans="2:5" x14ac:dyDescent="0.35">
      <c r="B26114" s="42"/>
      <c r="C26114" s="2"/>
      <c r="E26114" s="2"/>
    </row>
    <row r="26115" spans="2:5" x14ac:dyDescent="0.35">
      <c r="B26115" s="42"/>
      <c r="C26115" s="2"/>
      <c r="E26115" s="2"/>
    </row>
    <row r="26116" spans="2:5" x14ac:dyDescent="0.35">
      <c r="B26116" s="42"/>
      <c r="C26116" s="2"/>
      <c r="E26116" s="2"/>
    </row>
    <row r="26117" spans="2:5" x14ac:dyDescent="0.35">
      <c r="B26117" s="42"/>
      <c r="C26117" s="2"/>
      <c r="E26117" s="2"/>
    </row>
    <row r="26118" spans="2:5" x14ac:dyDescent="0.35">
      <c r="B26118" s="42"/>
      <c r="C26118" s="2"/>
      <c r="E26118" s="2"/>
    </row>
    <row r="26119" spans="2:5" x14ac:dyDescent="0.35">
      <c r="B26119" s="42"/>
      <c r="C26119" s="2"/>
      <c r="E26119" s="2"/>
    </row>
    <row r="26120" spans="2:5" x14ac:dyDescent="0.35">
      <c r="B26120" s="42"/>
      <c r="C26120" s="2"/>
      <c r="E26120" s="2"/>
    </row>
    <row r="26121" spans="2:5" x14ac:dyDescent="0.35">
      <c r="B26121" s="42"/>
      <c r="C26121" s="2"/>
      <c r="E26121" s="2"/>
    </row>
    <row r="26122" spans="2:5" x14ac:dyDescent="0.35">
      <c r="B26122" s="42"/>
      <c r="C26122" s="2"/>
      <c r="E26122" s="2"/>
    </row>
    <row r="26123" spans="2:5" x14ac:dyDescent="0.35">
      <c r="B26123" s="42"/>
      <c r="C26123" s="2"/>
      <c r="E26123" s="2"/>
    </row>
    <row r="26124" spans="2:5" x14ac:dyDescent="0.35">
      <c r="B26124" s="42"/>
      <c r="C26124" s="2"/>
      <c r="E26124" s="2"/>
    </row>
    <row r="26125" spans="2:5" x14ac:dyDescent="0.35">
      <c r="B26125" s="42"/>
      <c r="C26125" s="2"/>
      <c r="E26125" s="2"/>
    </row>
    <row r="26126" spans="2:5" x14ac:dyDescent="0.35">
      <c r="B26126" s="42"/>
      <c r="C26126" s="2"/>
      <c r="E26126" s="2"/>
    </row>
    <row r="26127" spans="2:5" x14ac:dyDescent="0.35">
      <c r="B26127" s="42"/>
      <c r="C26127" s="2"/>
      <c r="E26127" s="2"/>
    </row>
    <row r="26128" spans="2:5" x14ac:dyDescent="0.35">
      <c r="B26128" s="42"/>
      <c r="C26128" s="2"/>
      <c r="E26128" s="2"/>
    </row>
    <row r="26129" spans="2:5" x14ac:dyDescent="0.35">
      <c r="B26129" s="42"/>
      <c r="C26129" s="2"/>
      <c r="E26129" s="2"/>
    </row>
    <row r="26130" spans="2:5" x14ac:dyDescent="0.35">
      <c r="B26130" s="42"/>
      <c r="C26130" s="2"/>
      <c r="E26130" s="2"/>
    </row>
    <row r="26131" spans="2:5" x14ac:dyDescent="0.35">
      <c r="B26131" s="42"/>
      <c r="C26131" s="2"/>
      <c r="E26131" s="2"/>
    </row>
    <row r="26132" spans="2:5" x14ac:dyDescent="0.35">
      <c r="B26132" s="42"/>
      <c r="C26132" s="2"/>
      <c r="E26132" s="2"/>
    </row>
    <row r="26133" spans="2:5" x14ac:dyDescent="0.35">
      <c r="B26133" s="42"/>
      <c r="C26133" s="2"/>
      <c r="E26133" s="2"/>
    </row>
    <row r="26134" spans="2:5" x14ac:dyDescent="0.35">
      <c r="B26134" s="42"/>
      <c r="C26134" s="2"/>
      <c r="E26134" s="2"/>
    </row>
    <row r="26135" spans="2:5" x14ac:dyDescent="0.35">
      <c r="B26135" s="42"/>
      <c r="C26135" s="2"/>
      <c r="E26135" s="2"/>
    </row>
    <row r="26136" spans="2:5" x14ac:dyDescent="0.35">
      <c r="B26136" s="42"/>
      <c r="C26136" s="2"/>
      <c r="E26136" s="2"/>
    </row>
    <row r="26137" spans="2:5" x14ac:dyDescent="0.35">
      <c r="B26137" s="42"/>
      <c r="C26137" s="2"/>
      <c r="E26137" s="2"/>
    </row>
    <row r="26138" spans="2:5" x14ac:dyDescent="0.35">
      <c r="B26138" s="42"/>
      <c r="C26138" s="2"/>
      <c r="E26138" s="2"/>
    </row>
    <row r="26139" spans="2:5" x14ac:dyDescent="0.35">
      <c r="B26139" s="42"/>
      <c r="C26139" s="2"/>
      <c r="E26139" s="2"/>
    </row>
    <row r="26140" spans="2:5" x14ac:dyDescent="0.35">
      <c r="B26140" s="42"/>
      <c r="C26140" s="2"/>
      <c r="E26140" s="2"/>
    </row>
    <row r="26141" spans="2:5" x14ac:dyDescent="0.35">
      <c r="B26141" s="42"/>
      <c r="C26141" s="2"/>
      <c r="E26141" s="2"/>
    </row>
    <row r="26142" spans="2:5" x14ac:dyDescent="0.35">
      <c r="B26142" s="42"/>
      <c r="C26142" s="2"/>
      <c r="E26142" s="2"/>
    </row>
    <row r="26143" spans="2:5" x14ac:dyDescent="0.35">
      <c r="B26143" s="42"/>
      <c r="C26143" s="2"/>
      <c r="E26143" s="2"/>
    </row>
    <row r="26144" spans="2:5" x14ac:dyDescent="0.35">
      <c r="B26144" s="42"/>
      <c r="C26144" s="2"/>
      <c r="E26144" s="2"/>
    </row>
    <row r="26145" spans="2:5" x14ac:dyDescent="0.35">
      <c r="B26145" s="42"/>
      <c r="C26145" s="2"/>
      <c r="E26145" s="2"/>
    </row>
    <row r="26146" spans="2:5" x14ac:dyDescent="0.35">
      <c r="B26146" s="42"/>
      <c r="C26146" s="2"/>
      <c r="E26146" s="2"/>
    </row>
    <row r="26147" spans="2:5" x14ac:dyDescent="0.35">
      <c r="B26147" s="42"/>
      <c r="C26147" s="2"/>
      <c r="E26147" s="2"/>
    </row>
    <row r="26148" spans="2:5" x14ac:dyDescent="0.35">
      <c r="B26148" s="42"/>
      <c r="C26148" s="2"/>
      <c r="E26148" s="2"/>
    </row>
    <row r="26149" spans="2:5" x14ac:dyDescent="0.35">
      <c r="B26149" s="42"/>
      <c r="C26149" s="2"/>
      <c r="E26149" s="2"/>
    </row>
    <row r="26150" spans="2:5" x14ac:dyDescent="0.35">
      <c r="B26150" s="42"/>
      <c r="C26150" s="2"/>
      <c r="E26150" s="2"/>
    </row>
    <row r="26151" spans="2:5" x14ac:dyDescent="0.35">
      <c r="B26151" s="42"/>
      <c r="C26151" s="2"/>
      <c r="E26151" s="2"/>
    </row>
    <row r="26152" spans="2:5" x14ac:dyDescent="0.35">
      <c r="B26152" s="42"/>
      <c r="C26152" s="2"/>
      <c r="E26152" s="2"/>
    </row>
    <row r="26153" spans="2:5" x14ac:dyDescent="0.35">
      <c r="B26153" s="42"/>
      <c r="C26153" s="2"/>
      <c r="E26153" s="2"/>
    </row>
    <row r="26154" spans="2:5" x14ac:dyDescent="0.35">
      <c r="B26154" s="42"/>
      <c r="C26154" s="2"/>
      <c r="E26154" s="2"/>
    </row>
    <row r="26155" spans="2:5" x14ac:dyDescent="0.35">
      <c r="B26155" s="42"/>
      <c r="C26155" s="2"/>
      <c r="E26155" s="2"/>
    </row>
    <row r="26156" spans="2:5" x14ac:dyDescent="0.35">
      <c r="B26156" s="42"/>
      <c r="C26156" s="2"/>
      <c r="E26156" s="2"/>
    </row>
    <row r="26157" spans="2:5" x14ac:dyDescent="0.35">
      <c r="B26157" s="42"/>
      <c r="C26157" s="2"/>
      <c r="E26157" s="2"/>
    </row>
    <row r="26158" spans="2:5" x14ac:dyDescent="0.35">
      <c r="B26158" s="42"/>
      <c r="C26158" s="2"/>
      <c r="E26158" s="2"/>
    </row>
    <row r="26159" spans="2:5" x14ac:dyDescent="0.35">
      <c r="B26159" s="42"/>
      <c r="C26159" s="2"/>
      <c r="E26159" s="2"/>
    </row>
    <row r="26160" spans="2:5" x14ac:dyDescent="0.35">
      <c r="B26160" s="42"/>
      <c r="C26160" s="2"/>
      <c r="E26160" s="2"/>
    </row>
    <row r="26161" spans="2:5" x14ac:dyDescent="0.35">
      <c r="B26161" s="42"/>
      <c r="C26161" s="2"/>
      <c r="E26161" s="2"/>
    </row>
    <row r="26162" spans="2:5" x14ac:dyDescent="0.35">
      <c r="B26162" s="42"/>
      <c r="C26162" s="2"/>
      <c r="E26162" s="2"/>
    </row>
    <row r="26163" spans="2:5" x14ac:dyDescent="0.35">
      <c r="B26163" s="42"/>
      <c r="C26163" s="2"/>
      <c r="E26163" s="2"/>
    </row>
    <row r="26164" spans="2:5" x14ac:dyDescent="0.35">
      <c r="B26164" s="42"/>
      <c r="C26164" s="2"/>
      <c r="E26164" s="2"/>
    </row>
    <row r="26165" spans="2:5" x14ac:dyDescent="0.35">
      <c r="B26165" s="42"/>
      <c r="C26165" s="2"/>
      <c r="E26165" s="2"/>
    </row>
    <row r="26166" spans="2:5" x14ac:dyDescent="0.35">
      <c r="B26166" s="42"/>
      <c r="C26166" s="2"/>
      <c r="E26166" s="2"/>
    </row>
    <row r="26167" spans="2:5" x14ac:dyDescent="0.35">
      <c r="B26167" s="42"/>
      <c r="C26167" s="2"/>
      <c r="E26167" s="2"/>
    </row>
    <row r="26168" spans="2:5" x14ac:dyDescent="0.35">
      <c r="B26168" s="42"/>
      <c r="C26168" s="2"/>
      <c r="E26168" s="2"/>
    </row>
    <row r="26169" spans="2:5" x14ac:dyDescent="0.35">
      <c r="B26169" s="42"/>
      <c r="C26169" s="2"/>
      <c r="E26169" s="2"/>
    </row>
    <row r="26170" spans="2:5" x14ac:dyDescent="0.35">
      <c r="B26170" s="42"/>
      <c r="C26170" s="2"/>
      <c r="E26170" s="2"/>
    </row>
    <row r="26171" spans="2:5" x14ac:dyDescent="0.35">
      <c r="B26171" s="42"/>
      <c r="C26171" s="2"/>
      <c r="E26171" s="2"/>
    </row>
    <row r="26172" spans="2:5" x14ac:dyDescent="0.35">
      <c r="B26172" s="42"/>
      <c r="C26172" s="2"/>
      <c r="E26172" s="2"/>
    </row>
    <row r="26173" spans="2:5" x14ac:dyDescent="0.35">
      <c r="B26173" s="42"/>
      <c r="C26173" s="2"/>
      <c r="E26173" s="2"/>
    </row>
    <row r="26174" spans="2:5" x14ac:dyDescent="0.35">
      <c r="B26174" s="42"/>
      <c r="C26174" s="2"/>
      <c r="E26174" s="2"/>
    </row>
    <row r="26175" spans="2:5" x14ac:dyDescent="0.35">
      <c r="B26175" s="42"/>
      <c r="C26175" s="2"/>
      <c r="E26175" s="2"/>
    </row>
    <row r="26176" spans="2:5" x14ac:dyDescent="0.35">
      <c r="B26176" s="42"/>
      <c r="C26176" s="2"/>
      <c r="E26176" s="2"/>
    </row>
    <row r="26177" spans="2:5" x14ac:dyDescent="0.35">
      <c r="B26177" s="42"/>
      <c r="C26177" s="2"/>
      <c r="E26177" s="2"/>
    </row>
    <row r="26178" spans="2:5" x14ac:dyDescent="0.35">
      <c r="B26178" s="42"/>
      <c r="C26178" s="2"/>
      <c r="E26178" s="2"/>
    </row>
    <row r="26179" spans="2:5" x14ac:dyDescent="0.35">
      <c r="B26179" s="42"/>
      <c r="C26179" s="2"/>
      <c r="E26179" s="2"/>
    </row>
    <row r="26180" spans="2:5" x14ac:dyDescent="0.35">
      <c r="B26180" s="42"/>
      <c r="C26180" s="2"/>
      <c r="E26180" s="2"/>
    </row>
    <row r="26181" spans="2:5" x14ac:dyDescent="0.35">
      <c r="B26181" s="42"/>
      <c r="C26181" s="2"/>
      <c r="E26181" s="2"/>
    </row>
    <row r="26182" spans="2:5" x14ac:dyDescent="0.35">
      <c r="B26182" s="42"/>
      <c r="C26182" s="2"/>
      <c r="E26182" s="2"/>
    </row>
    <row r="26183" spans="2:5" x14ac:dyDescent="0.35">
      <c r="B26183" s="42"/>
      <c r="C26183" s="2"/>
      <c r="E26183" s="2"/>
    </row>
    <row r="26184" spans="2:5" x14ac:dyDescent="0.35">
      <c r="B26184" s="42"/>
      <c r="C26184" s="2"/>
      <c r="E26184" s="2"/>
    </row>
    <row r="26185" spans="2:5" x14ac:dyDescent="0.35">
      <c r="B26185" s="42"/>
      <c r="C26185" s="2"/>
      <c r="E26185" s="2"/>
    </row>
    <row r="26186" spans="2:5" x14ac:dyDescent="0.35">
      <c r="B26186" s="42"/>
      <c r="C26186" s="2"/>
      <c r="E26186" s="2"/>
    </row>
    <row r="26187" spans="2:5" x14ac:dyDescent="0.35">
      <c r="B26187" s="42"/>
      <c r="C26187" s="2"/>
      <c r="E26187" s="2"/>
    </row>
    <row r="26188" spans="2:5" x14ac:dyDescent="0.35">
      <c r="B26188" s="42"/>
      <c r="C26188" s="2"/>
      <c r="E26188" s="2"/>
    </row>
    <row r="26189" spans="2:5" x14ac:dyDescent="0.35">
      <c r="B26189" s="42"/>
      <c r="C26189" s="2"/>
      <c r="E26189" s="2"/>
    </row>
    <row r="26190" spans="2:5" x14ac:dyDescent="0.35">
      <c r="B26190" s="42"/>
      <c r="C26190" s="2"/>
      <c r="E26190" s="2"/>
    </row>
    <row r="26191" spans="2:5" x14ac:dyDescent="0.35">
      <c r="B26191" s="42"/>
      <c r="C26191" s="2"/>
      <c r="E26191" s="2"/>
    </row>
    <row r="26192" spans="2:5" x14ac:dyDescent="0.35">
      <c r="B26192" s="42"/>
      <c r="C26192" s="2"/>
      <c r="E26192" s="2"/>
    </row>
    <row r="26193" spans="2:5" x14ac:dyDescent="0.35">
      <c r="B26193" s="42"/>
      <c r="C26193" s="2"/>
      <c r="E26193" s="2"/>
    </row>
    <row r="26194" spans="2:5" x14ac:dyDescent="0.35">
      <c r="B26194" s="42"/>
      <c r="C26194" s="2"/>
      <c r="E26194" s="2"/>
    </row>
    <row r="26195" spans="2:5" x14ac:dyDescent="0.35">
      <c r="B26195" s="42"/>
      <c r="C26195" s="2"/>
      <c r="E26195" s="2"/>
    </row>
    <row r="26196" spans="2:5" x14ac:dyDescent="0.35">
      <c r="B26196" s="42"/>
      <c r="C26196" s="2"/>
      <c r="E26196" s="2"/>
    </row>
    <row r="26197" spans="2:5" x14ac:dyDescent="0.35">
      <c r="B26197" s="42"/>
      <c r="C26197" s="2"/>
      <c r="E26197" s="2"/>
    </row>
    <row r="26198" spans="2:5" x14ac:dyDescent="0.35">
      <c r="B26198" s="42"/>
      <c r="C26198" s="2"/>
      <c r="E26198" s="2"/>
    </row>
    <row r="26199" spans="2:5" x14ac:dyDescent="0.35">
      <c r="B26199" s="42"/>
      <c r="C26199" s="2"/>
      <c r="E26199" s="2"/>
    </row>
    <row r="26200" spans="2:5" x14ac:dyDescent="0.35">
      <c r="B26200" s="42"/>
      <c r="C26200" s="2"/>
      <c r="E26200" s="2"/>
    </row>
    <row r="26201" spans="2:5" x14ac:dyDescent="0.35">
      <c r="B26201" s="42"/>
      <c r="C26201" s="2"/>
      <c r="E26201" s="2"/>
    </row>
    <row r="26202" spans="2:5" x14ac:dyDescent="0.35">
      <c r="B26202" s="42"/>
      <c r="C26202" s="2"/>
      <c r="E26202" s="2"/>
    </row>
    <row r="26203" spans="2:5" x14ac:dyDescent="0.35">
      <c r="B26203" s="42"/>
      <c r="C26203" s="2"/>
      <c r="E26203" s="2"/>
    </row>
    <row r="26204" spans="2:5" x14ac:dyDescent="0.35">
      <c r="B26204" s="42"/>
      <c r="C26204" s="2"/>
      <c r="E26204" s="2"/>
    </row>
    <row r="26205" spans="2:5" x14ac:dyDescent="0.35">
      <c r="B26205" s="42"/>
      <c r="C26205" s="2"/>
      <c r="E26205" s="2"/>
    </row>
    <row r="26206" spans="2:5" x14ac:dyDescent="0.35">
      <c r="B26206" s="42"/>
      <c r="C26206" s="2"/>
      <c r="E26206" s="2"/>
    </row>
    <row r="26207" spans="2:5" x14ac:dyDescent="0.35">
      <c r="B26207" s="42"/>
      <c r="C26207" s="2"/>
      <c r="E26207" s="2"/>
    </row>
    <row r="26208" spans="2:5" x14ac:dyDescent="0.35">
      <c r="B26208" s="42"/>
      <c r="C26208" s="2"/>
      <c r="E26208" s="2"/>
    </row>
    <row r="26209" spans="2:5" x14ac:dyDescent="0.35">
      <c r="B26209" s="42"/>
      <c r="C26209" s="2"/>
      <c r="E26209" s="2"/>
    </row>
    <row r="26210" spans="2:5" x14ac:dyDescent="0.35">
      <c r="B26210" s="42"/>
      <c r="C26210" s="2"/>
      <c r="E26210" s="2"/>
    </row>
    <row r="26211" spans="2:5" x14ac:dyDescent="0.35">
      <c r="B26211" s="42"/>
      <c r="C26211" s="2"/>
      <c r="E26211" s="2"/>
    </row>
    <row r="26212" spans="2:5" x14ac:dyDescent="0.35">
      <c r="B26212" s="42"/>
      <c r="C26212" s="2"/>
      <c r="E26212" s="2"/>
    </row>
    <row r="26213" spans="2:5" x14ac:dyDescent="0.35">
      <c r="B26213" s="42"/>
      <c r="C26213" s="2"/>
      <c r="E26213" s="2"/>
    </row>
    <row r="26214" spans="2:5" x14ac:dyDescent="0.35">
      <c r="B26214" s="42"/>
      <c r="C26214" s="2"/>
      <c r="E26214" s="2"/>
    </row>
    <row r="26215" spans="2:5" x14ac:dyDescent="0.35">
      <c r="B26215" s="42"/>
      <c r="C26215" s="2"/>
      <c r="E26215" s="2"/>
    </row>
    <row r="26216" spans="2:5" x14ac:dyDescent="0.35">
      <c r="B26216" s="42"/>
      <c r="C26216" s="2"/>
      <c r="E26216" s="2"/>
    </row>
    <row r="26217" spans="2:5" x14ac:dyDescent="0.35">
      <c r="B26217" s="42"/>
      <c r="C26217" s="2"/>
      <c r="E26217" s="2"/>
    </row>
    <row r="26218" spans="2:5" x14ac:dyDescent="0.35">
      <c r="B26218" s="42"/>
      <c r="C26218" s="2"/>
      <c r="E26218" s="2"/>
    </row>
    <row r="26219" spans="2:5" x14ac:dyDescent="0.35">
      <c r="B26219" s="42"/>
      <c r="C26219" s="2"/>
      <c r="E26219" s="2"/>
    </row>
    <row r="26220" spans="2:5" x14ac:dyDescent="0.35">
      <c r="B26220" s="42"/>
      <c r="C26220" s="2"/>
      <c r="E26220" s="2"/>
    </row>
    <row r="26221" spans="2:5" x14ac:dyDescent="0.35">
      <c r="B26221" s="42"/>
      <c r="C26221" s="2"/>
      <c r="E26221" s="2"/>
    </row>
    <row r="26222" spans="2:5" x14ac:dyDescent="0.35">
      <c r="B26222" s="42"/>
      <c r="C26222" s="2"/>
      <c r="E26222" s="2"/>
    </row>
    <row r="26223" spans="2:5" x14ac:dyDescent="0.35">
      <c r="B26223" s="42"/>
      <c r="C26223" s="2"/>
      <c r="E26223" s="2"/>
    </row>
    <row r="26224" spans="2:5" x14ac:dyDescent="0.35">
      <c r="B26224" s="42"/>
      <c r="C26224" s="2"/>
      <c r="E26224" s="2"/>
    </row>
    <row r="26225" spans="2:5" x14ac:dyDescent="0.35">
      <c r="B26225" s="42"/>
      <c r="C26225" s="2"/>
      <c r="E26225" s="2"/>
    </row>
    <row r="26226" spans="2:5" x14ac:dyDescent="0.35">
      <c r="B26226" s="42"/>
      <c r="C26226" s="2"/>
      <c r="E26226" s="2"/>
    </row>
    <row r="26227" spans="2:5" x14ac:dyDescent="0.35">
      <c r="B26227" s="42"/>
      <c r="C26227" s="2"/>
      <c r="E26227" s="2"/>
    </row>
    <row r="26228" spans="2:5" x14ac:dyDescent="0.35">
      <c r="B26228" s="42"/>
      <c r="C26228" s="2"/>
      <c r="E26228" s="2"/>
    </row>
    <row r="26229" spans="2:5" x14ac:dyDescent="0.35">
      <c r="B26229" s="42"/>
      <c r="C26229" s="2"/>
      <c r="E26229" s="2"/>
    </row>
    <row r="26230" spans="2:5" x14ac:dyDescent="0.35">
      <c r="B26230" s="42"/>
      <c r="C26230" s="2"/>
      <c r="E26230" s="2"/>
    </row>
    <row r="26231" spans="2:5" x14ac:dyDescent="0.35">
      <c r="B26231" s="42"/>
      <c r="C26231" s="2"/>
      <c r="E26231" s="2"/>
    </row>
    <row r="26232" spans="2:5" x14ac:dyDescent="0.35">
      <c r="B26232" s="42"/>
      <c r="C26232" s="2"/>
      <c r="E26232" s="2"/>
    </row>
    <row r="26233" spans="2:5" x14ac:dyDescent="0.35">
      <c r="B26233" s="42"/>
      <c r="C26233" s="2"/>
      <c r="E26233" s="2"/>
    </row>
    <row r="26234" spans="2:5" x14ac:dyDescent="0.35">
      <c r="B26234" s="42"/>
      <c r="C26234" s="2"/>
      <c r="E26234" s="2"/>
    </row>
    <row r="26235" spans="2:5" x14ac:dyDescent="0.35">
      <c r="B26235" s="42"/>
      <c r="C26235" s="2"/>
      <c r="E26235" s="2"/>
    </row>
    <row r="26236" spans="2:5" x14ac:dyDescent="0.35">
      <c r="B26236" s="42"/>
      <c r="C26236" s="2"/>
      <c r="E26236" s="2"/>
    </row>
    <row r="26237" spans="2:5" x14ac:dyDescent="0.35">
      <c r="B26237" s="42"/>
      <c r="C26237" s="2"/>
      <c r="E26237" s="2"/>
    </row>
    <row r="26238" spans="2:5" x14ac:dyDescent="0.35">
      <c r="B26238" s="42"/>
      <c r="C26238" s="2"/>
      <c r="E26238" s="2"/>
    </row>
    <row r="26239" spans="2:5" x14ac:dyDescent="0.35">
      <c r="B26239" s="42"/>
      <c r="C26239" s="2"/>
      <c r="E26239" s="2"/>
    </row>
    <row r="26240" spans="2:5" x14ac:dyDescent="0.35">
      <c r="B26240" s="42"/>
      <c r="C26240" s="2"/>
      <c r="E26240" s="2"/>
    </row>
    <row r="26241" spans="2:5" x14ac:dyDescent="0.35">
      <c r="B26241" s="42"/>
      <c r="C26241" s="2"/>
      <c r="E26241" s="2"/>
    </row>
    <row r="26242" spans="2:5" x14ac:dyDescent="0.35">
      <c r="B26242" s="42"/>
      <c r="C26242" s="2"/>
      <c r="E26242" s="2"/>
    </row>
    <row r="26243" spans="2:5" x14ac:dyDescent="0.35">
      <c r="B26243" s="42"/>
      <c r="C26243" s="2"/>
      <c r="E26243" s="2"/>
    </row>
    <row r="26244" spans="2:5" x14ac:dyDescent="0.35">
      <c r="B26244" s="42"/>
      <c r="C26244" s="2"/>
      <c r="E26244" s="2"/>
    </row>
    <row r="26245" spans="2:5" x14ac:dyDescent="0.35">
      <c r="B26245" s="42"/>
      <c r="C26245" s="2"/>
      <c r="E26245" s="2"/>
    </row>
    <row r="26246" spans="2:5" x14ac:dyDescent="0.35">
      <c r="B26246" s="42"/>
      <c r="C26246" s="2"/>
      <c r="E26246" s="2"/>
    </row>
    <row r="26247" spans="2:5" x14ac:dyDescent="0.35">
      <c r="B26247" s="42"/>
      <c r="C26247" s="2"/>
      <c r="E26247" s="2"/>
    </row>
    <row r="26248" spans="2:5" x14ac:dyDescent="0.35">
      <c r="B26248" s="42"/>
      <c r="C26248" s="2"/>
      <c r="E26248" s="2"/>
    </row>
    <row r="26249" spans="2:5" x14ac:dyDescent="0.35">
      <c r="B26249" s="42"/>
      <c r="C26249" s="2"/>
      <c r="E26249" s="2"/>
    </row>
    <row r="26250" spans="2:5" x14ac:dyDescent="0.35">
      <c r="B26250" s="42"/>
      <c r="C26250" s="2"/>
      <c r="E26250" s="2"/>
    </row>
    <row r="26251" spans="2:5" x14ac:dyDescent="0.35">
      <c r="B26251" s="42"/>
      <c r="C26251" s="2"/>
      <c r="E26251" s="2"/>
    </row>
    <row r="26252" spans="2:5" x14ac:dyDescent="0.35">
      <c r="B26252" s="42"/>
      <c r="C26252" s="2"/>
      <c r="E26252" s="2"/>
    </row>
    <row r="26253" spans="2:5" x14ac:dyDescent="0.35">
      <c r="B26253" s="42"/>
      <c r="C26253" s="2"/>
      <c r="E26253" s="2"/>
    </row>
    <row r="26254" spans="2:5" x14ac:dyDescent="0.35">
      <c r="B26254" s="42"/>
      <c r="C26254" s="2"/>
      <c r="E26254" s="2"/>
    </row>
    <row r="26255" spans="2:5" x14ac:dyDescent="0.35">
      <c r="B26255" s="42"/>
      <c r="C26255" s="2"/>
      <c r="E26255" s="2"/>
    </row>
    <row r="26256" spans="2:5" x14ac:dyDescent="0.35">
      <c r="B26256" s="42"/>
      <c r="C26256" s="2"/>
      <c r="E26256" s="2"/>
    </row>
    <row r="26257" spans="2:5" x14ac:dyDescent="0.35">
      <c r="B26257" s="42"/>
      <c r="C26257" s="2"/>
      <c r="E26257" s="2"/>
    </row>
    <row r="26258" spans="2:5" x14ac:dyDescent="0.35">
      <c r="B26258" s="42"/>
      <c r="C26258" s="2"/>
      <c r="E26258" s="2"/>
    </row>
    <row r="26259" spans="2:5" x14ac:dyDescent="0.35">
      <c r="B26259" s="42"/>
      <c r="C26259" s="2"/>
      <c r="E26259" s="2"/>
    </row>
    <row r="26260" spans="2:5" x14ac:dyDescent="0.35">
      <c r="B26260" s="42"/>
      <c r="C26260" s="2"/>
      <c r="E26260" s="2"/>
    </row>
    <row r="26261" spans="2:5" x14ac:dyDescent="0.35">
      <c r="B26261" s="42"/>
      <c r="C26261" s="2"/>
      <c r="E26261" s="2"/>
    </row>
    <row r="26262" spans="2:5" x14ac:dyDescent="0.35">
      <c r="B26262" s="42"/>
      <c r="C26262" s="2"/>
      <c r="E26262" s="2"/>
    </row>
    <row r="26263" spans="2:5" x14ac:dyDescent="0.35">
      <c r="B26263" s="42"/>
      <c r="C26263" s="2"/>
      <c r="E26263" s="2"/>
    </row>
    <row r="26264" spans="2:5" x14ac:dyDescent="0.35">
      <c r="B26264" s="42"/>
      <c r="C26264" s="2"/>
      <c r="E26264" s="2"/>
    </row>
    <row r="26265" spans="2:5" x14ac:dyDescent="0.35">
      <c r="B26265" s="42"/>
      <c r="C26265" s="2"/>
      <c r="E26265" s="2"/>
    </row>
    <row r="26266" spans="2:5" x14ac:dyDescent="0.35">
      <c r="B26266" s="42"/>
      <c r="C26266" s="2"/>
      <c r="E26266" s="2"/>
    </row>
    <row r="26267" spans="2:5" x14ac:dyDescent="0.35">
      <c r="B26267" s="42"/>
      <c r="C26267" s="2"/>
      <c r="E26267" s="2"/>
    </row>
    <row r="26268" spans="2:5" x14ac:dyDescent="0.35">
      <c r="B26268" s="42"/>
      <c r="C26268" s="2"/>
      <c r="E26268" s="2"/>
    </row>
    <row r="26269" spans="2:5" x14ac:dyDescent="0.35">
      <c r="B26269" s="42"/>
      <c r="C26269" s="2"/>
      <c r="E26269" s="2"/>
    </row>
    <row r="26270" spans="2:5" x14ac:dyDescent="0.35">
      <c r="B26270" s="42"/>
      <c r="C26270" s="2"/>
      <c r="E26270" s="2"/>
    </row>
    <row r="26271" spans="2:5" x14ac:dyDescent="0.35">
      <c r="B26271" s="42"/>
      <c r="C26271" s="2"/>
      <c r="E26271" s="2"/>
    </row>
    <row r="26272" spans="2:5" x14ac:dyDescent="0.35">
      <c r="B26272" s="42"/>
      <c r="C26272" s="2"/>
      <c r="E26272" s="2"/>
    </row>
    <row r="26273" spans="2:5" x14ac:dyDescent="0.35">
      <c r="B26273" s="42"/>
      <c r="C26273" s="2"/>
      <c r="E26273" s="2"/>
    </row>
    <row r="26274" spans="2:5" x14ac:dyDescent="0.35">
      <c r="B26274" s="42"/>
      <c r="C26274" s="2"/>
      <c r="E26274" s="2"/>
    </row>
    <row r="26275" spans="2:5" x14ac:dyDescent="0.35">
      <c r="B26275" s="42"/>
      <c r="C26275" s="2"/>
      <c r="E26275" s="2"/>
    </row>
    <row r="26276" spans="2:5" x14ac:dyDescent="0.35">
      <c r="B26276" s="42"/>
      <c r="C26276" s="2"/>
      <c r="E26276" s="2"/>
    </row>
    <row r="26277" spans="2:5" x14ac:dyDescent="0.35">
      <c r="B26277" s="42"/>
      <c r="C26277" s="2"/>
      <c r="E26277" s="2"/>
    </row>
    <row r="26278" spans="2:5" x14ac:dyDescent="0.35">
      <c r="B26278" s="42"/>
      <c r="C26278" s="2"/>
      <c r="E26278" s="2"/>
    </row>
    <row r="26279" spans="2:5" x14ac:dyDescent="0.35">
      <c r="B26279" s="42"/>
      <c r="C26279" s="2"/>
      <c r="E26279" s="2"/>
    </row>
    <row r="26280" spans="2:5" x14ac:dyDescent="0.35">
      <c r="B26280" s="42"/>
      <c r="C26280" s="2"/>
      <c r="E26280" s="2"/>
    </row>
    <row r="26281" spans="2:5" x14ac:dyDescent="0.35">
      <c r="B26281" s="42"/>
      <c r="C26281" s="2"/>
      <c r="E26281" s="2"/>
    </row>
    <row r="26282" spans="2:5" x14ac:dyDescent="0.35">
      <c r="B26282" s="42"/>
      <c r="C26282" s="2"/>
      <c r="E26282" s="2"/>
    </row>
    <row r="26283" spans="2:5" x14ac:dyDescent="0.35">
      <c r="B26283" s="42"/>
      <c r="C26283" s="2"/>
      <c r="E26283" s="2"/>
    </row>
    <row r="26284" spans="2:5" x14ac:dyDescent="0.35">
      <c r="B26284" s="42"/>
      <c r="C26284" s="2"/>
      <c r="E26284" s="2"/>
    </row>
    <row r="26285" spans="2:5" x14ac:dyDescent="0.35">
      <c r="B26285" s="42"/>
      <c r="C26285" s="2"/>
      <c r="E26285" s="2"/>
    </row>
    <row r="26286" spans="2:5" x14ac:dyDescent="0.35">
      <c r="B26286" s="42"/>
      <c r="C26286" s="2"/>
      <c r="E26286" s="2"/>
    </row>
    <row r="26287" spans="2:5" x14ac:dyDescent="0.35">
      <c r="B26287" s="42"/>
      <c r="C26287" s="2"/>
      <c r="E26287" s="2"/>
    </row>
    <row r="26288" spans="2:5" x14ac:dyDescent="0.35">
      <c r="B26288" s="42"/>
      <c r="C26288" s="2"/>
      <c r="E26288" s="2"/>
    </row>
    <row r="26289" spans="2:5" x14ac:dyDescent="0.35">
      <c r="B26289" s="42"/>
      <c r="C26289" s="2"/>
      <c r="E26289" s="2"/>
    </row>
    <row r="26290" spans="2:5" x14ac:dyDescent="0.35">
      <c r="B26290" s="42"/>
      <c r="C26290" s="2"/>
      <c r="E26290" s="2"/>
    </row>
    <row r="26291" spans="2:5" x14ac:dyDescent="0.35">
      <c r="B26291" s="42"/>
      <c r="C26291" s="2"/>
      <c r="E26291" s="2"/>
    </row>
    <row r="26292" spans="2:5" x14ac:dyDescent="0.35">
      <c r="B26292" s="42"/>
      <c r="C26292" s="2"/>
      <c r="E26292" s="2"/>
    </row>
    <row r="26293" spans="2:5" x14ac:dyDescent="0.35">
      <c r="B26293" s="42"/>
      <c r="C26293" s="2"/>
      <c r="E26293" s="2"/>
    </row>
    <row r="26294" spans="2:5" x14ac:dyDescent="0.35">
      <c r="B26294" s="42"/>
      <c r="C26294" s="2"/>
      <c r="E26294" s="2"/>
    </row>
    <row r="26295" spans="2:5" x14ac:dyDescent="0.35">
      <c r="B26295" s="42"/>
      <c r="C26295" s="2"/>
      <c r="E26295" s="2"/>
    </row>
    <row r="26296" spans="2:5" x14ac:dyDescent="0.35">
      <c r="B26296" s="42"/>
      <c r="C26296" s="2"/>
      <c r="E26296" s="2"/>
    </row>
    <row r="26297" spans="2:5" x14ac:dyDescent="0.35">
      <c r="B26297" s="42"/>
      <c r="C26297" s="2"/>
      <c r="E26297" s="2"/>
    </row>
    <row r="26298" spans="2:5" x14ac:dyDescent="0.35">
      <c r="B26298" s="42"/>
      <c r="C26298" s="2"/>
      <c r="E26298" s="2"/>
    </row>
    <row r="26299" spans="2:5" x14ac:dyDescent="0.35">
      <c r="B26299" s="42"/>
      <c r="C26299" s="2"/>
      <c r="E26299" s="2"/>
    </row>
    <row r="26300" spans="2:5" x14ac:dyDescent="0.35">
      <c r="B26300" s="42"/>
      <c r="C26300" s="2"/>
      <c r="E26300" s="2"/>
    </row>
    <row r="26301" spans="2:5" x14ac:dyDescent="0.35">
      <c r="B26301" s="42"/>
      <c r="C26301" s="2"/>
      <c r="E26301" s="2"/>
    </row>
    <row r="26302" spans="2:5" x14ac:dyDescent="0.35">
      <c r="B26302" s="42"/>
      <c r="C26302" s="2"/>
      <c r="E26302" s="2"/>
    </row>
    <row r="26303" spans="2:5" x14ac:dyDescent="0.35">
      <c r="B26303" s="42"/>
      <c r="C26303" s="2"/>
      <c r="E26303" s="2"/>
    </row>
    <row r="26304" spans="2:5" x14ac:dyDescent="0.35">
      <c r="B26304" s="42"/>
      <c r="C26304" s="2"/>
      <c r="E26304" s="2"/>
    </row>
    <row r="26305" spans="2:5" x14ac:dyDescent="0.35">
      <c r="B26305" s="42"/>
      <c r="C26305" s="2"/>
      <c r="E26305" s="2"/>
    </row>
    <row r="26306" spans="2:5" x14ac:dyDescent="0.35">
      <c r="B26306" s="42"/>
      <c r="C26306" s="2"/>
      <c r="E26306" s="2"/>
    </row>
    <row r="26307" spans="2:5" x14ac:dyDescent="0.35">
      <c r="B26307" s="42"/>
      <c r="C26307" s="2"/>
      <c r="E26307" s="2"/>
    </row>
    <row r="26308" spans="2:5" x14ac:dyDescent="0.35">
      <c r="B26308" s="42"/>
      <c r="C26308" s="2"/>
      <c r="E26308" s="2"/>
    </row>
    <row r="26309" spans="2:5" x14ac:dyDescent="0.35">
      <c r="B26309" s="42"/>
      <c r="C26309" s="2"/>
      <c r="E26309" s="2"/>
    </row>
    <row r="26310" spans="2:5" x14ac:dyDescent="0.35">
      <c r="B26310" s="42"/>
      <c r="C26310" s="2"/>
      <c r="E26310" s="2"/>
    </row>
    <row r="26311" spans="2:5" x14ac:dyDescent="0.35">
      <c r="B26311" s="42"/>
      <c r="C26311" s="2"/>
      <c r="E26311" s="2"/>
    </row>
    <row r="26312" spans="2:5" x14ac:dyDescent="0.35">
      <c r="B26312" s="42"/>
      <c r="C26312" s="2"/>
      <c r="E26312" s="2"/>
    </row>
    <row r="26313" spans="2:5" x14ac:dyDescent="0.35">
      <c r="B26313" s="42"/>
      <c r="C26313" s="2"/>
      <c r="E26313" s="2"/>
    </row>
    <row r="26314" spans="2:5" x14ac:dyDescent="0.35">
      <c r="B26314" s="42"/>
      <c r="C26314" s="2"/>
      <c r="E26314" s="2"/>
    </row>
    <row r="26315" spans="2:5" x14ac:dyDescent="0.35">
      <c r="B26315" s="42"/>
      <c r="C26315" s="2"/>
      <c r="E26315" s="2"/>
    </row>
    <row r="26316" spans="2:5" x14ac:dyDescent="0.35">
      <c r="B26316" s="42"/>
      <c r="C26316" s="2"/>
      <c r="E26316" s="2"/>
    </row>
    <row r="26317" spans="2:5" x14ac:dyDescent="0.35">
      <c r="B26317" s="42"/>
      <c r="C26317" s="2"/>
      <c r="E26317" s="2"/>
    </row>
    <row r="26318" spans="2:5" x14ac:dyDescent="0.35">
      <c r="B26318" s="42"/>
      <c r="C26318" s="2"/>
      <c r="E26318" s="2"/>
    </row>
    <row r="26319" spans="2:5" x14ac:dyDescent="0.35">
      <c r="B26319" s="42"/>
      <c r="C26319" s="2"/>
      <c r="E26319" s="2"/>
    </row>
    <row r="26320" spans="2:5" x14ac:dyDescent="0.35">
      <c r="B26320" s="42"/>
      <c r="C26320" s="2"/>
      <c r="E26320" s="2"/>
    </row>
    <row r="26321" spans="2:5" x14ac:dyDescent="0.35">
      <c r="B26321" s="42"/>
      <c r="C26321" s="2"/>
      <c r="E26321" s="2"/>
    </row>
    <row r="26322" spans="2:5" x14ac:dyDescent="0.35">
      <c r="B26322" s="42"/>
      <c r="C26322" s="2"/>
      <c r="E26322" s="2"/>
    </row>
    <row r="26323" spans="2:5" x14ac:dyDescent="0.35">
      <c r="B26323" s="42"/>
      <c r="C26323" s="2"/>
      <c r="E26323" s="2"/>
    </row>
    <row r="26324" spans="2:5" x14ac:dyDescent="0.35">
      <c r="B26324" s="42"/>
      <c r="C26324" s="2"/>
      <c r="E26324" s="2"/>
    </row>
    <row r="26325" spans="2:5" x14ac:dyDescent="0.35">
      <c r="B26325" s="42"/>
      <c r="C26325" s="2"/>
      <c r="E26325" s="2"/>
    </row>
    <row r="26326" spans="2:5" x14ac:dyDescent="0.35">
      <c r="B26326" s="42"/>
      <c r="C26326" s="2"/>
      <c r="E26326" s="2"/>
    </row>
    <row r="26327" spans="2:5" x14ac:dyDescent="0.35">
      <c r="B26327" s="42"/>
      <c r="C26327" s="2"/>
      <c r="E26327" s="2"/>
    </row>
    <row r="26328" spans="2:5" x14ac:dyDescent="0.35">
      <c r="B26328" s="42"/>
      <c r="C26328" s="2"/>
      <c r="E26328" s="2"/>
    </row>
    <row r="26329" spans="2:5" x14ac:dyDescent="0.35">
      <c r="B26329" s="42"/>
      <c r="C26329" s="2"/>
      <c r="E26329" s="2"/>
    </row>
    <row r="26330" spans="2:5" x14ac:dyDescent="0.35">
      <c r="B26330" s="42"/>
      <c r="C26330" s="2"/>
      <c r="E26330" s="2"/>
    </row>
    <row r="26331" spans="2:5" x14ac:dyDescent="0.35">
      <c r="B26331" s="42"/>
      <c r="C26331" s="2"/>
      <c r="E26331" s="2"/>
    </row>
    <row r="26332" spans="2:5" x14ac:dyDescent="0.35">
      <c r="B26332" s="42"/>
      <c r="C26332" s="2"/>
      <c r="E26332" s="2"/>
    </row>
    <row r="26333" spans="2:5" x14ac:dyDescent="0.35">
      <c r="B26333" s="42"/>
      <c r="C26333" s="2"/>
      <c r="E26333" s="2"/>
    </row>
    <row r="26334" spans="2:5" x14ac:dyDescent="0.35">
      <c r="B26334" s="42"/>
      <c r="C26334" s="2"/>
      <c r="E26334" s="2"/>
    </row>
    <row r="26335" spans="2:5" x14ac:dyDescent="0.35">
      <c r="B26335" s="42"/>
      <c r="C26335" s="2"/>
      <c r="E26335" s="2"/>
    </row>
    <row r="26336" spans="2:5" x14ac:dyDescent="0.35">
      <c r="B26336" s="42"/>
      <c r="C26336" s="2"/>
      <c r="E26336" s="2"/>
    </row>
    <row r="26337" spans="2:5" x14ac:dyDescent="0.35">
      <c r="B26337" s="42"/>
      <c r="C26337" s="2"/>
      <c r="E26337" s="2"/>
    </row>
    <row r="26338" spans="2:5" x14ac:dyDescent="0.35">
      <c r="B26338" s="42"/>
      <c r="C26338" s="2"/>
      <c r="E26338" s="2"/>
    </row>
    <row r="26339" spans="2:5" x14ac:dyDescent="0.35">
      <c r="B26339" s="42"/>
      <c r="C26339" s="2"/>
      <c r="E26339" s="2"/>
    </row>
    <row r="26340" spans="2:5" x14ac:dyDescent="0.35">
      <c r="B26340" s="42"/>
      <c r="C26340" s="2"/>
      <c r="E26340" s="2"/>
    </row>
    <row r="26341" spans="2:5" x14ac:dyDescent="0.35">
      <c r="B26341" s="42"/>
      <c r="C26341" s="2"/>
      <c r="E26341" s="2"/>
    </row>
    <row r="26342" spans="2:5" x14ac:dyDescent="0.35">
      <c r="B26342" s="42"/>
      <c r="C26342" s="2"/>
      <c r="E26342" s="2"/>
    </row>
    <row r="26343" spans="2:5" x14ac:dyDescent="0.35">
      <c r="B26343" s="42"/>
      <c r="C26343" s="2"/>
      <c r="E26343" s="2"/>
    </row>
    <row r="26344" spans="2:5" x14ac:dyDescent="0.35">
      <c r="B26344" s="42"/>
      <c r="C26344" s="2"/>
      <c r="E26344" s="2"/>
    </row>
    <row r="26345" spans="2:5" x14ac:dyDescent="0.35">
      <c r="B26345" s="42"/>
      <c r="C26345" s="2"/>
      <c r="E26345" s="2"/>
    </row>
    <row r="26346" spans="2:5" x14ac:dyDescent="0.35">
      <c r="B26346" s="42"/>
      <c r="C26346" s="2"/>
      <c r="E26346" s="2"/>
    </row>
    <row r="26347" spans="2:5" x14ac:dyDescent="0.35">
      <c r="B26347" s="42"/>
      <c r="C26347" s="2"/>
      <c r="E26347" s="2"/>
    </row>
    <row r="26348" spans="2:5" x14ac:dyDescent="0.35">
      <c r="B26348" s="42"/>
      <c r="C26348" s="2"/>
      <c r="E26348" s="2"/>
    </row>
    <row r="26349" spans="2:5" x14ac:dyDescent="0.35">
      <c r="B26349" s="42"/>
      <c r="C26349" s="2"/>
      <c r="E26349" s="2"/>
    </row>
    <row r="26350" spans="2:5" x14ac:dyDescent="0.35">
      <c r="B26350" s="42"/>
      <c r="C26350" s="2"/>
      <c r="E26350" s="2"/>
    </row>
    <row r="26351" spans="2:5" x14ac:dyDescent="0.35">
      <c r="B26351" s="42"/>
      <c r="C26351" s="2"/>
      <c r="E26351" s="2"/>
    </row>
    <row r="26352" spans="2:5" x14ac:dyDescent="0.35">
      <c r="B26352" s="42"/>
      <c r="C26352" s="2"/>
      <c r="E26352" s="2"/>
    </row>
    <row r="26353" spans="2:5" x14ac:dyDescent="0.35">
      <c r="B26353" s="42"/>
      <c r="C26353" s="2"/>
      <c r="E26353" s="2"/>
    </row>
    <row r="26354" spans="2:5" x14ac:dyDescent="0.35">
      <c r="B26354" s="42"/>
      <c r="C26354" s="2"/>
      <c r="E26354" s="2"/>
    </row>
    <row r="26355" spans="2:5" x14ac:dyDescent="0.35">
      <c r="B26355" s="42"/>
      <c r="C26355" s="2"/>
      <c r="E26355" s="2"/>
    </row>
    <row r="26356" spans="2:5" x14ac:dyDescent="0.35">
      <c r="B26356" s="42"/>
      <c r="C26356" s="2"/>
      <c r="E26356" s="2"/>
    </row>
    <row r="26357" spans="2:5" x14ac:dyDescent="0.35">
      <c r="B26357" s="42"/>
      <c r="C26357" s="2"/>
      <c r="E26357" s="2"/>
    </row>
    <row r="26358" spans="2:5" x14ac:dyDescent="0.35">
      <c r="B26358" s="42"/>
      <c r="C26358" s="2"/>
      <c r="E26358" s="2"/>
    </row>
    <row r="26359" spans="2:5" x14ac:dyDescent="0.35">
      <c r="B26359" s="42"/>
      <c r="C26359" s="2"/>
      <c r="E26359" s="2"/>
    </row>
    <row r="26360" spans="2:5" x14ac:dyDescent="0.35">
      <c r="B26360" s="42"/>
      <c r="C26360" s="2"/>
      <c r="E26360" s="2"/>
    </row>
    <row r="26361" spans="2:5" x14ac:dyDescent="0.35">
      <c r="B26361" s="42"/>
      <c r="C26361" s="2"/>
      <c r="E26361" s="2"/>
    </row>
    <row r="26362" spans="2:5" x14ac:dyDescent="0.35">
      <c r="B26362" s="42"/>
      <c r="C26362" s="2"/>
      <c r="E26362" s="2"/>
    </row>
    <row r="26363" spans="2:5" x14ac:dyDescent="0.35">
      <c r="B26363" s="42"/>
      <c r="C26363" s="2"/>
      <c r="E26363" s="2"/>
    </row>
    <row r="26364" spans="2:5" x14ac:dyDescent="0.35">
      <c r="B26364" s="42"/>
      <c r="C26364" s="2"/>
      <c r="E26364" s="2"/>
    </row>
    <row r="26365" spans="2:5" x14ac:dyDescent="0.35">
      <c r="B26365" s="42"/>
      <c r="C26365" s="2"/>
      <c r="E26365" s="2"/>
    </row>
    <row r="26366" spans="2:5" x14ac:dyDescent="0.35">
      <c r="B26366" s="42"/>
      <c r="C26366" s="2"/>
      <c r="E26366" s="2"/>
    </row>
    <row r="26367" spans="2:5" x14ac:dyDescent="0.35">
      <c r="B26367" s="42"/>
      <c r="C26367" s="2"/>
      <c r="E26367" s="2"/>
    </row>
    <row r="26368" spans="2:5" x14ac:dyDescent="0.35">
      <c r="B26368" s="42"/>
      <c r="C26368" s="2"/>
      <c r="E26368" s="2"/>
    </row>
    <row r="26369" spans="2:5" x14ac:dyDescent="0.35">
      <c r="B26369" s="42"/>
      <c r="C26369" s="2"/>
      <c r="E26369" s="2"/>
    </row>
    <row r="26370" spans="2:5" x14ac:dyDescent="0.35">
      <c r="B26370" s="42"/>
      <c r="C26370" s="2"/>
      <c r="E26370" s="2"/>
    </row>
    <row r="26371" spans="2:5" x14ac:dyDescent="0.35">
      <c r="B26371" s="42"/>
      <c r="C26371" s="2"/>
      <c r="E26371" s="2"/>
    </row>
    <row r="26372" spans="2:5" x14ac:dyDescent="0.35">
      <c r="B26372" s="42"/>
      <c r="C26372" s="2"/>
      <c r="E26372" s="2"/>
    </row>
    <row r="26373" spans="2:5" x14ac:dyDescent="0.35">
      <c r="B26373" s="42"/>
      <c r="C26373" s="2"/>
      <c r="E26373" s="2"/>
    </row>
    <row r="26374" spans="2:5" x14ac:dyDescent="0.35">
      <c r="B26374" s="42"/>
      <c r="C26374" s="2"/>
      <c r="E26374" s="2"/>
    </row>
    <row r="26375" spans="2:5" x14ac:dyDescent="0.35">
      <c r="B26375" s="42"/>
      <c r="C26375" s="2"/>
      <c r="E26375" s="2"/>
    </row>
    <row r="26376" spans="2:5" x14ac:dyDescent="0.35">
      <c r="B26376" s="42"/>
      <c r="C26376" s="2"/>
      <c r="E26376" s="2"/>
    </row>
    <row r="26377" spans="2:5" x14ac:dyDescent="0.35">
      <c r="B26377" s="42"/>
      <c r="C26377" s="2"/>
      <c r="E26377" s="2"/>
    </row>
    <row r="26378" spans="2:5" x14ac:dyDescent="0.35">
      <c r="B26378" s="42"/>
      <c r="C26378" s="2"/>
      <c r="E26378" s="2"/>
    </row>
    <row r="26379" spans="2:5" x14ac:dyDescent="0.35">
      <c r="B26379" s="42"/>
      <c r="C26379" s="2"/>
      <c r="E26379" s="2"/>
    </row>
    <row r="26380" spans="2:5" x14ac:dyDescent="0.35">
      <c r="B26380" s="42"/>
      <c r="C26380" s="2"/>
      <c r="E26380" s="2"/>
    </row>
    <row r="26381" spans="2:5" x14ac:dyDescent="0.35">
      <c r="B26381" s="42"/>
      <c r="C26381" s="2"/>
      <c r="E26381" s="2"/>
    </row>
    <row r="26382" spans="2:5" x14ac:dyDescent="0.35">
      <c r="B26382" s="42"/>
      <c r="C26382" s="2"/>
      <c r="E26382" s="2"/>
    </row>
    <row r="26383" spans="2:5" x14ac:dyDescent="0.35">
      <c r="B26383" s="42"/>
      <c r="C26383" s="2"/>
      <c r="E26383" s="2"/>
    </row>
    <row r="26384" spans="2:5" x14ac:dyDescent="0.35">
      <c r="B26384" s="42"/>
      <c r="C26384" s="2"/>
      <c r="E26384" s="2"/>
    </row>
    <row r="26385" spans="2:5" x14ac:dyDescent="0.35">
      <c r="B26385" s="42"/>
      <c r="C26385" s="2"/>
      <c r="E26385" s="2"/>
    </row>
    <row r="26386" spans="2:5" x14ac:dyDescent="0.35">
      <c r="B26386" s="42"/>
      <c r="C26386" s="2"/>
      <c r="E26386" s="2"/>
    </row>
    <row r="26387" spans="2:5" x14ac:dyDescent="0.35">
      <c r="B26387" s="42"/>
      <c r="C26387" s="2"/>
      <c r="E26387" s="2"/>
    </row>
    <row r="26388" spans="2:5" x14ac:dyDescent="0.35">
      <c r="B26388" s="42"/>
      <c r="C26388" s="2"/>
      <c r="E26388" s="2"/>
    </row>
    <row r="26389" spans="2:5" x14ac:dyDescent="0.35">
      <c r="B26389" s="42"/>
      <c r="C26389" s="2"/>
      <c r="E26389" s="2"/>
    </row>
    <row r="26390" spans="2:5" x14ac:dyDescent="0.35">
      <c r="B26390" s="42"/>
      <c r="C26390" s="2"/>
      <c r="E26390" s="2"/>
    </row>
    <row r="26391" spans="2:5" x14ac:dyDescent="0.35">
      <c r="B26391" s="42"/>
      <c r="C26391" s="2"/>
      <c r="E26391" s="2"/>
    </row>
    <row r="26392" spans="2:5" x14ac:dyDescent="0.35">
      <c r="B26392" s="42"/>
      <c r="C26392" s="2"/>
      <c r="E26392" s="2"/>
    </row>
    <row r="26393" spans="2:5" x14ac:dyDescent="0.35">
      <c r="B26393" s="42"/>
      <c r="C26393" s="2"/>
      <c r="E26393" s="2"/>
    </row>
    <row r="26394" spans="2:5" x14ac:dyDescent="0.35">
      <c r="B26394" s="42"/>
      <c r="C26394" s="2"/>
      <c r="E26394" s="2"/>
    </row>
    <row r="26395" spans="2:5" x14ac:dyDescent="0.35">
      <c r="B26395" s="42"/>
      <c r="C26395" s="2"/>
      <c r="E26395" s="2"/>
    </row>
    <row r="26396" spans="2:5" x14ac:dyDescent="0.35">
      <c r="B26396" s="42"/>
      <c r="C26396" s="2"/>
      <c r="E26396" s="2"/>
    </row>
    <row r="26397" spans="2:5" x14ac:dyDescent="0.35">
      <c r="B26397" s="42"/>
      <c r="C26397" s="2"/>
      <c r="E26397" s="2"/>
    </row>
    <row r="26398" spans="2:5" x14ac:dyDescent="0.35">
      <c r="B26398" s="42"/>
      <c r="C26398" s="2"/>
      <c r="E26398" s="2"/>
    </row>
    <row r="26399" spans="2:5" x14ac:dyDescent="0.35">
      <c r="B26399" s="42"/>
      <c r="C26399" s="2"/>
      <c r="E26399" s="2"/>
    </row>
    <row r="26400" spans="2:5" x14ac:dyDescent="0.35">
      <c r="B26400" s="42"/>
      <c r="C26400" s="2"/>
      <c r="E26400" s="2"/>
    </row>
    <row r="26401" spans="2:5" x14ac:dyDescent="0.35">
      <c r="B26401" s="42"/>
      <c r="C26401" s="2"/>
      <c r="E26401" s="2"/>
    </row>
    <row r="26402" spans="2:5" x14ac:dyDescent="0.35">
      <c r="B26402" s="42"/>
      <c r="C26402" s="2"/>
      <c r="E26402" s="2"/>
    </row>
    <row r="26403" spans="2:5" x14ac:dyDescent="0.35">
      <c r="B26403" s="42"/>
      <c r="C26403" s="2"/>
      <c r="E26403" s="2"/>
    </row>
    <row r="26404" spans="2:5" x14ac:dyDescent="0.35">
      <c r="B26404" s="42"/>
      <c r="C26404" s="2"/>
      <c r="E26404" s="2"/>
    </row>
    <row r="26405" spans="2:5" x14ac:dyDescent="0.35">
      <c r="B26405" s="42"/>
      <c r="C26405" s="2"/>
      <c r="E26405" s="2"/>
    </row>
    <row r="26406" spans="2:5" x14ac:dyDescent="0.35">
      <c r="B26406" s="42"/>
      <c r="C26406" s="2"/>
      <c r="E26406" s="2"/>
    </row>
    <row r="26407" spans="2:5" x14ac:dyDescent="0.35">
      <c r="B26407" s="42"/>
      <c r="C26407" s="2"/>
      <c r="E26407" s="2"/>
    </row>
    <row r="26408" spans="2:5" x14ac:dyDescent="0.35">
      <c r="B26408" s="42"/>
      <c r="C26408" s="2"/>
      <c r="E26408" s="2"/>
    </row>
    <row r="26409" spans="2:5" x14ac:dyDescent="0.35">
      <c r="B26409" s="42"/>
      <c r="C26409" s="2"/>
      <c r="E26409" s="2"/>
    </row>
    <row r="26410" spans="2:5" x14ac:dyDescent="0.35">
      <c r="B26410" s="42"/>
      <c r="C26410" s="2"/>
      <c r="E26410" s="2"/>
    </row>
    <row r="26411" spans="2:5" x14ac:dyDescent="0.35">
      <c r="B26411" s="42"/>
      <c r="C26411" s="2"/>
      <c r="E26411" s="2"/>
    </row>
    <row r="26412" spans="2:5" x14ac:dyDescent="0.35">
      <c r="B26412" s="42"/>
      <c r="C26412" s="2"/>
      <c r="E26412" s="2"/>
    </row>
    <row r="26413" spans="2:5" x14ac:dyDescent="0.35">
      <c r="B26413" s="42"/>
      <c r="C26413" s="2"/>
      <c r="E26413" s="2"/>
    </row>
    <row r="26414" spans="2:5" x14ac:dyDescent="0.35">
      <c r="B26414" s="42"/>
      <c r="C26414" s="2"/>
      <c r="E26414" s="2"/>
    </row>
    <row r="26415" spans="2:5" x14ac:dyDescent="0.35">
      <c r="B26415" s="42"/>
      <c r="C26415" s="2"/>
      <c r="E26415" s="2"/>
    </row>
    <row r="26416" spans="2:5" x14ac:dyDescent="0.35">
      <c r="B26416" s="42"/>
      <c r="C26416" s="2"/>
      <c r="E26416" s="2"/>
    </row>
    <row r="26417" spans="2:5" x14ac:dyDescent="0.35">
      <c r="B26417" s="42"/>
      <c r="C26417" s="2"/>
      <c r="E26417" s="2"/>
    </row>
    <row r="26418" spans="2:5" x14ac:dyDescent="0.35">
      <c r="B26418" s="42"/>
      <c r="C26418" s="2"/>
      <c r="E26418" s="2"/>
    </row>
    <row r="26419" spans="2:5" x14ac:dyDescent="0.35">
      <c r="B26419" s="42"/>
      <c r="C26419" s="2"/>
      <c r="E26419" s="2"/>
    </row>
    <row r="26420" spans="2:5" x14ac:dyDescent="0.35">
      <c r="B26420" s="42"/>
      <c r="C26420" s="2"/>
      <c r="E26420" s="2"/>
    </row>
    <row r="26421" spans="2:5" x14ac:dyDescent="0.35">
      <c r="B26421" s="42"/>
      <c r="C26421" s="2"/>
      <c r="E26421" s="2"/>
    </row>
    <row r="26422" spans="2:5" x14ac:dyDescent="0.35">
      <c r="B26422" s="42"/>
      <c r="C26422" s="2"/>
      <c r="E26422" s="2"/>
    </row>
    <row r="26423" spans="2:5" x14ac:dyDescent="0.35">
      <c r="B26423" s="42"/>
      <c r="C26423" s="2"/>
      <c r="E26423" s="2"/>
    </row>
    <row r="26424" spans="2:5" x14ac:dyDescent="0.35">
      <c r="B26424" s="42"/>
      <c r="C26424" s="2"/>
      <c r="E26424" s="2"/>
    </row>
    <row r="26425" spans="2:5" x14ac:dyDescent="0.35">
      <c r="B26425" s="42"/>
      <c r="C26425" s="2"/>
      <c r="E26425" s="2"/>
    </row>
    <row r="26426" spans="2:5" x14ac:dyDescent="0.35">
      <c r="B26426" s="42"/>
      <c r="C26426" s="2"/>
      <c r="E26426" s="2"/>
    </row>
    <row r="26427" spans="2:5" x14ac:dyDescent="0.35">
      <c r="B26427" s="42"/>
      <c r="C26427" s="2"/>
      <c r="E26427" s="2"/>
    </row>
    <row r="26428" spans="2:5" x14ac:dyDescent="0.35">
      <c r="B26428" s="42"/>
      <c r="C26428" s="2"/>
      <c r="E26428" s="2"/>
    </row>
    <row r="26429" spans="2:5" x14ac:dyDescent="0.35">
      <c r="B26429" s="42"/>
      <c r="C26429" s="2"/>
      <c r="E26429" s="2"/>
    </row>
    <row r="26430" spans="2:5" x14ac:dyDescent="0.35">
      <c r="B26430" s="42"/>
      <c r="C26430" s="2"/>
      <c r="E26430" s="2"/>
    </row>
    <row r="26431" spans="2:5" x14ac:dyDescent="0.35">
      <c r="B26431" s="42"/>
      <c r="C26431" s="2"/>
      <c r="E26431" s="2"/>
    </row>
    <row r="26432" spans="2:5" x14ac:dyDescent="0.35">
      <c r="B26432" s="42"/>
      <c r="C26432" s="2"/>
      <c r="E26432" s="2"/>
    </row>
    <row r="26433" spans="2:5" x14ac:dyDescent="0.35">
      <c r="B26433" s="42"/>
      <c r="C26433" s="2"/>
      <c r="E26433" s="2"/>
    </row>
    <row r="26434" spans="2:5" x14ac:dyDescent="0.35">
      <c r="B26434" s="42"/>
      <c r="C26434" s="2"/>
      <c r="E26434" s="2"/>
    </row>
    <row r="26435" spans="2:5" x14ac:dyDescent="0.35">
      <c r="B26435" s="42"/>
      <c r="C26435" s="2"/>
      <c r="E26435" s="2"/>
    </row>
    <row r="26436" spans="2:5" x14ac:dyDescent="0.35">
      <c r="B26436" s="42"/>
      <c r="C26436" s="2"/>
      <c r="E26436" s="2"/>
    </row>
    <row r="26437" spans="2:5" x14ac:dyDescent="0.35">
      <c r="B26437" s="42"/>
      <c r="C26437" s="2"/>
      <c r="E26437" s="2"/>
    </row>
    <row r="26438" spans="2:5" x14ac:dyDescent="0.35">
      <c r="B26438" s="42"/>
      <c r="C26438" s="2"/>
      <c r="E26438" s="2"/>
    </row>
    <row r="26439" spans="2:5" x14ac:dyDescent="0.35">
      <c r="B26439" s="42"/>
      <c r="C26439" s="2"/>
      <c r="E26439" s="2"/>
    </row>
    <row r="26440" spans="2:5" x14ac:dyDescent="0.35">
      <c r="B26440" s="42"/>
      <c r="C26440" s="2"/>
      <c r="E26440" s="2"/>
    </row>
    <row r="26441" spans="2:5" x14ac:dyDescent="0.35">
      <c r="B26441" s="42"/>
      <c r="C26441" s="2"/>
      <c r="E26441" s="2"/>
    </row>
    <row r="26442" spans="2:5" x14ac:dyDescent="0.35">
      <c r="B26442" s="42"/>
      <c r="C26442" s="2"/>
      <c r="E26442" s="2"/>
    </row>
    <row r="26443" spans="2:5" x14ac:dyDescent="0.35">
      <c r="B26443" s="42"/>
      <c r="C26443" s="2"/>
      <c r="E26443" s="2"/>
    </row>
    <row r="26444" spans="2:5" x14ac:dyDescent="0.35">
      <c r="B26444" s="42"/>
      <c r="C26444" s="2"/>
      <c r="E26444" s="2"/>
    </row>
    <row r="26445" spans="2:5" x14ac:dyDescent="0.35">
      <c r="B26445" s="42"/>
      <c r="C26445" s="2"/>
      <c r="E26445" s="2"/>
    </row>
    <row r="26446" spans="2:5" x14ac:dyDescent="0.35">
      <c r="B26446" s="42"/>
      <c r="C26446" s="2"/>
      <c r="E26446" s="2"/>
    </row>
    <row r="26447" spans="2:5" x14ac:dyDescent="0.35">
      <c r="B26447" s="42"/>
      <c r="C26447" s="2"/>
      <c r="E26447" s="2"/>
    </row>
    <row r="26448" spans="2:5" x14ac:dyDescent="0.35">
      <c r="B26448" s="42"/>
      <c r="C26448" s="2"/>
      <c r="E26448" s="2"/>
    </row>
    <row r="26449" spans="2:5" x14ac:dyDescent="0.35">
      <c r="B26449" s="42"/>
      <c r="C26449" s="2"/>
      <c r="E26449" s="2"/>
    </row>
    <row r="26450" spans="2:5" x14ac:dyDescent="0.35">
      <c r="B26450" s="42"/>
      <c r="C26450" s="2"/>
      <c r="E26450" s="2"/>
    </row>
    <row r="26451" spans="2:5" x14ac:dyDescent="0.35">
      <c r="B26451" s="42"/>
      <c r="C26451" s="2"/>
      <c r="E26451" s="2"/>
    </row>
    <row r="26452" spans="2:5" x14ac:dyDescent="0.35">
      <c r="B26452" s="42"/>
      <c r="C26452" s="2"/>
      <c r="E26452" s="2"/>
    </row>
    <row r="26453" spans="2:5" x14ac:dyDescent="0.35">
      <c r="B26453" s="42"/>
      <c r="C26453" s="2"/>
      <c r="E26453" s="2"/>
    </row>
    <row r="26454" spans="2:5" x14ac:dyDescent="0.35">
      <c r="B26454" s="42"/>
      <c r="C26454" s="2"/>
      <c r="E26454" s="2"/>
    </row>
    <row r="26455" spans="2:5" x14ac:dyDescent="0.35">
      <c r="B26455" s="42"/>
      <c r="C26455" s="2"/>
      <c r="E26455" s="2"/>
    </row>
    <row r="26456" spans="2:5" x14ac:dyDescent="0.35">
      <c r="B26456" s="42"/>
      <c r="C26456" s="2"/>
      <c r="E26456" s="2"/>
    </row>
    <row r="26457" spans="2:5" x14ac:dyDescent="0.35">
      <c r="B26457" s="42"/>
      <c r="C26457" s="2"/>
      <c r="E26457" s="2"/>
    </row>
    <row r="26458" spans="2:5" x14ac:dyDescent="0.35">
      <c r="B26458" s="42"/>
      <c r="C26458" s="2"/>
      <c r="E26458" s="2"/>
    </row>
    <row r="26459" spans="2:5" x14ac:dyDescent="0.35">
      <c r="B26459" s="42"/>
      <c r="C26459" s="2"/>
      <c r="E26459" s="2"/>
    </row>
    <row r="26460" spans="2:5" x14ac:dyDescent="0.35">
      <c r="B26460" s="42"/>
      <c r="C26460" s="2"/>
      <c r="E26460" s="2"/>
    </row>
    <row r="26461" spans="2:5" x14ac:dyDescent="0.35">
      <c r="B26461" s="42"/>
      <c r="C26461" s="2"/>
      <c r="E26461" s="2"/>
    </row>
    <row r="26462" spans="2:5" x14ac:dyDescent="0.35">
      <c r="B26462" s="42"/>
      <c r="C26462" s="2"/>
      <c r="E26462" s="2"/>
    </row>
    <row r="26463" spans="2:5" x14ac:dyDescent="0.35">
      <c r="B26463" s="42"/>
      <c r="C26463" s="2"/>
      <c r="E26463" s="2"/>
    </row>
    <row r="26464" spans="2:5" x14ac:dyDescent="0.35">
      <c r="B26464" s="42"/>
      <c r="C26464" s="2"/>
      <c r="E26464" s="2"/>
    </row>
    <row r="26465" spans="2:5" x14ac:dyDescent="0.35">
      <c r="B26465" s="42"/>
      <c r="C26465" s="2"/>
      <c r="E26465" s="2"/>
    </row>
    <row r="26466" spans="2:5" x14ac:dyDescent="0.35">
      <c r="B26466" s="42"/>
      <c r="C26466" s="2"/>
      <c r="E26466" s="2"/>
    </row>
    <row r="26467" spans="2:5" x14ac:dyDescent="0.35">
      <c r="B26467" s="42"/>
      <c r="C26467" s="2"/>
      <c r="E26467" s="2"/>
    </row>
    <row r="26468" spans="2:5" x14ac:dyDescent="0.35">
      <c r="B26468" s="42"/>
      <c r="C26468" s="2"/>
      <c r="E26468" s="2"/>
    </row>
    <row r="26469" spans="2:5" x14ac:dyDescent="0.35">
      <c r="B26469" s="42"/>
      <c r="C26469" s="2"/>
      <c r="E26469" s="2"/>
    </row>
    <row r="26470" spans="2:5" x14ac:dyDescent="0.35">
      <c r="B26470" s="42"/>
      <c r="C26470" s="2"/>
      <c r="E26470" s="2"/>
    </row>
    <row r="26471" spans="2:5" x14ac:dyDescent="0.35">
      <c r="B26471" s="42"/>
      <c r="C26471" s="2"/>
      <c r="E26471" s="2"/>
    </row>
    <row r="26472" spans="2:5" x14ac:dyDescent="0.35">
      <c r="B26472" s="42"/>
      <c r="C26472" s="2"/>
      <c r="E26472" s="2"/>
    </row>
    <row r="26473" spans="2:5" x14ac:dyDescent="0.35">
      <c r="B26473" s="42"/>
      <c r="C26473" s="2"/>
      <c r="E26473" s="2"/>
    </row>
    <row r="26474" spans="2:5" x14ac:dyDescent="0.35">
      <c r="B26474" s="42"/>
      <c r="C26474" s="2"/>
      <c r="E26474" s="2"/>
    </row>
    <row r="26475" spans="2:5" x14ac:dyDescent="0.35">
      <c r="B26475" s="42"/>
      <c r="C26475" s="2"/>
      <c r="E26475" s="2"/>
    </row>
    <row r="26476" spans="2:5" x14ac:dyDescent="0.35">
      <c r="B26476" s="42"/>
      <c r="C26476" s="2"/>
      <c r="E26476" s="2"/>
    </row>
    <row r="26477" spans="2:5" x14ac:dyDescent="0.35">
      <c r="B26477" s="42"/>
      <c r="C26477" s="2"/>
      <c r="E26477" s="2"/>
    </row>
    <row r="26478" spans="2:5" x14ac:dyDescent="0.35">
      <c r="B26478" s="42"/>
      <c r="C26478" s="2"/>
      <c r="E26478" s="2"/>
    </row>
    <row r="26479" spans="2:5" x14ac:dyDescent="0.35">
      <c r="B26479" s="42"/>
      <c r="C26479" s="2"/>
      <c r="E26479" s="2"/>
    </row>
    <row r="26480" spans="2:5" x14ac:dyDescent="0.35">
      <c r="B26480" s="42"/>
      <c r="C26480" s="2"/>
      <c r="E26480" s="2"/>
    </row>
    <row r="26481" spans="2:5" x14ac:dyDescent="0.35">
      <c r="B26481" s="42"/>
      <c r="C26481" s="2"/>
      <c r="E26481" s="2"/>
    </row>
    <row r="26482" spans="2:5" x14ac:dyDescent="0.35">
      <c r="B26482" s="42"/>
      <c r="C26482" s="2"/>
      <c r="E26482" s="2"/>
    </row>
    <row r="26483" spans="2:5" x14ac:dyDescent="0.35">
      <c r="B26483" s="42"/>
      <c r="C26483" s="2"/>
      <c r="E26483" s="2"/>
    </row>
    <row r="26484" spans="2:5" x14ac:dyDescent="0.35">
      <c r="B26484" s="42"/>
      <c r="C26484" s="2"/>
      <c r="E26484" s="2"/>
    </row>
    <row r="26485" spans="2:5" x14ac:dyDescent="0.35">
      <c r="B26485" s="42"/>
      <c r="C26485" s="2"/>
      <c r="E26485" s="2"/>
    </row>
    <row r="26486" spans="2:5" x14ac:dyDescent="0.35">
      <c r="B26486" s="42"/>
      <c r="C26486" s="2"/>
      <c r="E26486" s="2"/>
    </row>
    <row r="26487" spans="2:5" x14ac:dyDescent="0.35">
      <c r="B26487" s="42"/>
      <c r="C26487" s="2"/>
      <c r="E26487" s="2"/>
    </row>
    <row r="26488" spans="2:5" x14ac:dyDescent="0.35">
      <c r="B26488" s="42"/>
      <c r="C26488" s="2"/>
      <c r="E26488" s="2"/>
    </row>
    <row r="26489" spans="2:5" x14ac:dyDescent="0.35">
      <c r="B26489" s="42"/>
      <c r="C26489" s="2"/>
      <c r="E26489" s="2"/>
    </row>
    <row r="26490" spans="2:5" x14ac:dyDescent="0.35">
      <c r="B26490" s="42"/>
      <c r="C26490" s="2"/>
      <c r="E26490" s="2"/>
    </row>
    <row r="26491" spans="2:5" x14ac:dyDescent="0.35">
      <c r="B26491" s="42"/>
      <c r="C26491" s="2"/>
      <c r="E26491" s="2"/>
    </row>
    <row r="26492" spans="2:5" x14ac:dyDescent="0.35">
      <c r="B26492" s="42"/>
      <c r="C26492" s="2"/>
      <c r="E26492" s="2"/>
    </row>
    <row r="26493" spans="2:5" x14ac:dyDescent="0.35">
      <c r="B26493" s="42"/>
      <c r="C26493" s="2"/>
      <c r="E26493" s="2"/>
    </row>
    <row r="26494" spans="2:5" x14ac:dyDescent="0.35">
      <c r="B26494" s="42"/>
      <c r="C26494" s="2"/>
      <c r="E26494" s="2"/>
    </row>
    <row r="26495" spans="2:5" x14ac:dyDescent="0.35">
      <c r="B26495" s="42"/>
      <c r="C26495" s="2"/>
      <c r="E26495" s="2"/>
    </row>
    <row r="26496" spans="2:5" x14ac:dyDescent="0.35">
      <c r="B26496" s="42"/>
      <c r="C26496" s="2"/>
      <c r="E26496" s="2"/>
    </row>
    <row r="26497" spans="2:5" x14ac:dyDescent="0.35">
      <c r="B26497" s="42"/>
      <c r="C26497" s="2"/>
      <c r="E26497" s="2"/>
    </row>
    <row r="26498" spans="2:5" x14ac:dyDescent="0.35">
      <c r="B26498" s="42"/>
      <c r="C26498" s="2"/>
      <c r="E26498" s="2"/>
    </row>
    <row r="26499" spans="2:5" x14ac:dyDescent="0.35">
      <c r="B26499" s="42"/>
      <c r="C26499" s="2"/>
      <c r="E26499" s="2"/>
    </row>
    <row r="26500" spans="2:5" x14ac:dyDescent="0.35">
      <c r="B26500" s="42"/>
      <c r="C26500" s="2"/>
      <c r="E26500" s="2"/>
    </row>
    <row r="26501" spans="2:5" x14ac:dyDescent="0.35">
      <c r="B26501" s="42"/>
      <c r="C26501" s="2"/>
      <c r="E26501" s="2"/>
    </row>
    <row r="26502" spans="2:5" x14ac:dyDescent="0.35">
      <c r="B26502" s="42"/>
      <c r="C26502" s="2"/>
      <c r="E26502" s="2"/>
    </row>
    <row r="26503" spans="2:5" x14ac:dyDescent="0.35">
      <c r="B26503" s="42"/>
      <c r="C26503" s="2"/>
      <c r="E26503" s="2"/>
    </row>
    <row r="26504" spans="2:5" x14ac:dyDescent="0.35">
      <c r="B26504" s="42"/>
      <c r="C26504" s="2"/>
      <c r="E26504" s="2"/>
    </row>
    <row r="26505" spans="2:5" x14ac:dyDescent="0.35">
      <c r="B26505" s="42"/>
      <c r="C26505" s="2"/>
      <c r="E26505" s="2"/>
    </row>
    <row r="26506" spans="2:5" x14ac:dyDescent="0.35">
      <c r="B26506" s="42"/>
      <c r="C26506" s="2"/>
      <c r="E26506" s="2"/>
    </row>
    <row r="26507" spans="2:5" x14ac:dyDescent="0.35">
      <c r="B26507" s="42"/>
      <c r="C26507" s="2"/>
      <c r="E26507" s="2"/>
    </row>
    <row r="26508" spans="2:5" x14ac:dyDescent="0.35">
      <c r="B26508" s="42"/>
      <c r="C26508" s="2"/>
      <c r="E26508" s="2"/>
    </row>
    <row r="26509" spans="2:5" x14ac:dyDescent="0.35">
      <c r="B26509" s="42"/>
      <c r="C26509" s="2"/>
      <c r="E26509" s="2"/>
    </row>
    <row r="26510" spans="2:5" x14ac:dyDescent="0.35">
      <c r="B26510" s="42"/>
      <c r="C26510" s="2"/>
      <c r="E26510" s="2"/>
    </row>
    <row r="26511" spans="2:5" x14ac:dyDescent="0.35">
      <c r="B26511" s="42"/>
      <c r="C26511" s="2"/>
      <c r="E26511" s="2"/>
    </row>
    <row r="26512" spans="2:5" x14ac:dyDescent="0.35">
      <c r="B26512" s="42"/>
      <c r="C26512" s="2"/>
      <c r="E26512" s="2"/>
    </row>
    <row r="26513" spans="2:5" x14ac:dyDescent="0.35">
      <c r="B26513" s="42"/>
      <c r="C26513" s="2"/>
      <c r="E26513" s="2"/>
    </row>
    <row r="26514" spans="2:5" x14ac:dyDescent="0.35">
      <c r="B26514" s="42"/>
      <c r="C26514" s="2"/>
      <c r="E26514" s="2"/>
    </row>
    <row r="26515" spans="2:5" x14ac:dyDescent="0.35">
      <c r="B26515" s="42"/>
      <c r="C26515" s="2"/>
      <c r="E26515" s="2"/>
    </row>
    <row r="26516" spans="2:5" x14ac:dyDescent="0.35">
      <c r="B26516" s="42"/>
      <c r="C26516" s="2"/>
      <c r="E26516" s="2"/>
    </row>
    <row r="26517" spans="2:5" x14ac:dyDescent="0.35">
      <c r="B26517" s="42"/>
      <c r="C26517" s="2"/>
      <c r="E26517" s="2"/>
    </row>
    <row r="26518" spans="2:5" x14ac:dyDescent="0.35">
      <c r="B26518" s="42"/>
      <c r="C26518" s="2"/>
      <c r="E26518" s="2"/>
    </row>
    <row r="26519" spans="2:5" x14ac:dyDescent="0.35">
      <c r="B26519" s="42"/>
      <c r="C26519" s="2"/>
      <c r="E26519" s="2"/>
    </row>
    <row r="26520" spans="2:5" x14ac:dyDescent="0.35">
      <c r="B26520" s="42"/>
      <c r="C26520" s="2"/>
      <c r="E26520" s="2"/>
    </row>
    <row r="26521" spans="2:5" x14ac:dyDescent="0.35">
      <c r="B26521" s="42"/>
      <c r="C26521" s="2"/>
      <c r="E26521" s="2"/>
    </row>
    <row r="26522" spans="2:5" x14ac:dyDescent="0.35">
      <c r="B26522" s="42"/>
      <c r="C26522" s="2"/>
      <c r="E26522" s="2"/>
    </row>
    <row r="26523" spans="2:5" x14ac:dyDescent="0.35">
      <c r="B26523" s="42"/>
      <c r="C26523" s="2"/>
      <c r="E26523" s="2"/>
    </row>
    <row r="26524" spans="2:5" x14ac:dyDescent="0.35">
      <c r="B26524" s="42"/>
      <c r="C26524" s="2"/>
      <c r="E26524" s="2"/>
    </row>
    <row r="26525" spans="2:5" x14ac:dyDescent="0.35">
      <c r="B26525" s="42"/>
      <c r="C26525" s="2"/>
      <c r="E26525" s="2"/>
    </row>
    <row r="26526" spans="2:5" x14ac:dyDescent="0.35">
      <c r="B26526" s="42"/>
      <c r="C26526" s="2"/>
      <c r="E26526" s="2"/>
    </row>
    <row r="26527" spans="2:5" x14ac:dyDescent="0.35">
      <c r="B26527" s="42"/>
      <c r="C26527" s="2"/>
      <c r="E26527" s="2"/>
    </row>
    <row r="26528" spans="2:5" x14ac:dyDescent="0.35">
      <c r="B26528" s="42"/>
      <c r="C26528" s="2"/>
      <c r="E26528" s="2"/>
    </row>
    <row r="26529" spans="2:5" x14ac:dyDescent="0.35">
      <c r="B26529" s="42"/>
      <c r="C26529" s="2"/>
      <c r="E26529" s="2"/>
    </row>
    <row r="26530" spans="2:5" x14ac:dyDescent="0.35">
      <c r="B26530" s="42"/>
      <c r="C26530" s="2"/>
      <c r="E26530" s="2"/>
    </row>
    <row r="26531" spans="2:5" x14ac:dyDescent="0.35">
      <c r="B26531" s="42"/>
      <c r="C26531" s="2"/>
      <c r="E26531" s="2"/>
    </row>
    <row r="26532" spans="2:5" x14ac:dyDescent="0.35">
      <c r="B26532" s="42"/>
      <c r="C26532" s="2"/>
      <c r="E26532" s="2"/>
    </row>
    <row r="26533" spans="2:5" x14ac:dyDescent="0.35">
      <c r="B26533" s="42"/>
      <c r="C26533" s="2"/>
      <c r="E26533" s="2"/>
    </row>
    <row r="26534" spans="2:5" x14ac:dyDescent="0.35">
      <c r="B26534" s="42"/>
      <c r="C26534" s="2"/>
      <c r="E26534" s="2"/>
    </row>
    <row r="26535" spans="2:5" x14ac:dyDescent="0.35">
      <c r="B26535" s="42"/>
      <c r="C26535" s="2"/>
      <c r="E26535" s="2"/>
    </row>
    <row r="26536" spans="2:5" x14ac:dyDescent="0.35">
      <c r="B26536" s="42"/>
      <c r="C26536" s="2"/>
      <c r="E26536" s="2"/>
    </row>
    <row r="26537" spans="2:5" x14ac:dyDescent="0.35">
      <c r="B26537" s="42"/>
      <c r="C26537" s="2"/>
      <c r="E26537" s="2"/>
    </row>
    <row r="26538" spans="2:5" x14ac:dyDescent="0.35">
      <c r="B26538" s="42"/>
      <c r="C26538" s="2"/>
      <c r="E26538" s="2"/>
    </row>
    <row r="26539" spans="2:5" x14ac:dyDescent="0.35">
      <c r="B26539" s="42"/>
      <c r="C26539" s="2"/>
      <c r="E26539" s="2"/>
    </row>
    <row r="26540" spans="2:5" x14ac:dyDescent="0.35">
      <c r="B26540" s="42"/>
      <c r="C26540" s="2"/>
      <c r="E26540" s="2"/>
    </row>
    <row r="26541" spans="2:5" x14ac:dyDescent="0.35">
      <c r="B26541" s="42"/>
      <c r="C26541" s="2"/>
      <c r="E26541" s="2"/>
    </row>
    <row r="26542" spans="2:5" x14ac:dyDescent="0.35">
      <c r="B26542" s="42"/>
      <c r="C26542" s="2"/>
      <c r="E26542" s="2"/>
    </row>
    <row r="26543" spans="2:5" x14ac:dyDescent="0.35">
      <c r="B26543" s="42"/>
      <c r="C26543" s="2"/>
      <c r="E26543" s="2"/>
    </row>
    <row r="26544" spans="2:5" x14ac:dyDescent="0.35">
      <c r="B26544" s="42"/>
      <c r="C26544" s="2"/>
      <c r="E26544" s="2"/>
    </row>
    <row r="26545" spans="2:5" x14ac:dyDescent="0.35">
      <c r="B26545" s="42"/>
      <c r="C26545" s="2"/>
      <c r="E26545" s="2"/>
    </row>
    <row r="26546" spans="2:5" x14ac:dyDescent="0.35">
      <c r="B26546" s="42"/>
      <c r="C26546" s="2"/>
      <c r="E26546" s="2"/>
    </row>
    <row r="26547" spans="2:5" x14ac:dyDescent="0.35">
      <c r="B26547" s="42"/>
      <c r="C26547" s="2"/>
      <c r="E26547" s="2"/>
    </row>
    <row r="26548" spans="2:5" x14ac:dyDescent="0.35">
      <c r="B26548" s="42"/>
      <c r="C26548" s="2"/>
      <c r="E26548" s="2"/>
    </row>
    <row r="26549" spans="2:5" x14ac:dyDescent="0.35">
      <c r="B26549" s="42"/>
      <c r="C26549" s="2"/>
      <c r="E26549" s="2"/>
    </row>
    <row r="26550" spans="2:5" x14ac:dyDescent="0.35">
      <c r="B26550" s="42"/>
      <c r="C26550" s="2"/>
      <c r="E26550" s="2"/>
    </row>
    <row r="26551" spans="2:5" x14ac:dyDescent="0.35">
      <c r="B26551" s="42"/>
      <c r="C26551" s="2"/>
      <c r="E26551" s="2"/>
    </row>
    <row r="26552" spans="2:5" x14ac:dyDescent="0.35">
      <c r="B26552" s="42"/>
      <c r="C26552" s="2"/>
      <c r="E26552" s="2"/>
    </row>
    <row r="26553" spans="2:5" x14ac:dyDescent="0.35">
      <c r="B26553" s="42"/>
      <c r="C26553" s="2"/>
      <c r="E26553" s="2"/>
    </row>
    <row r="26554" spans="2:5" x14ac:dyDescent="0.35">
      <c r="B26554" s="42"/>
      <c r="C26554" s="2"/>
      <c r="E26554" s="2"/>
    </row>
    <row r="26555" spans="2:5" x14ac:dyDescent="0.35">
      <c r="B26555" s="42"/>
      <c r="C26555" s="2"/>
      <c r="E26555" s="2"/>
    </row>
    <row r="26556" spans="2:5" x14ac:dyDescent="0.35">
      <c r="B26556" s="42"/>
      <c r="C26556" s="2"/>
      <c r="E26556" s="2"/>
    </row>
    <row r="26557" spans="2:5" x14ac:dyDescent="0.35">
      <c r="B26557" s="42"/>
      <c r="C26557" s="2"/>
      <c r="E26557" s="2"/>
    </row>
    <row r="26558" spans="2:5" x14ac:dyDescent="0.35">
      <c r="B26558" s="42"/>
      <c r="C26558" s="2"/>
      <c r="E26558" s="2"/>
    </row>
    <row r="26559" spans="2:5" x14ac:dyDescent="0.35">
      <c r="B26559" s="42"/>
      <c r="C26559" s="2"/>
      <c r="E26559" s="2"/>
    </row>
    <row r="26560" spans="2:5" x14ac:dyDescent="0.35">
      <c r="B26560" s="42"/>
      <c r="C26560" s="2"/>
      <c r="E26560" s="2"/>
    </row>
    <row r="26561" spans="2:5" x14ac:dyDescent="0.35">
      <c r="B26561" s="42"/>
      <c r="C26561" s="2"/>
      <c r="E26561" s="2"/>
    </row>
    <row r="26562" spans="2:5" x14ac:dyDescent="0.35">
      <c r="B26562" s="42"/>
      <c r="C26562" s="2"/>
      <c r="E26562" s="2"/>
    </row>
    <row r="26563" spans="2:5" x14ac:dyDescent="0.35">
      <c r="B26563" s="42"/>
      <c r="C26563" s="2"/>
      <c r="E26563" s="2"/>
    </row>
    <row r="26564" spans="2:5" x14ac:dyDescent="0.35">
      <c r="B26564" s="42"/>
      <c r="C26564" s="2"/>
      <c r="E26564" s="2"/>
    </row>
    <row r="26565" spans="2:5" x14ac:dyDescent="0.35">
      <c r="B26565" s="42"/>
      <c r="C26565" s="2"/>
      <c r="E26565" s="2"/>
    </row>
    <row r="26566" spans="2:5" x14ac:dyDescent="0.35">
      <c r="B26566" s="42"/>
      <c r="C26566" s="2"/>
      <c r="E26566" s="2"/>
    </row>
    <row r="26567" spans="2:5" x14ac:dyDescent="0.35">
      <c r="B26567" s="42"/>
      <c r="C26567" s="2"/>
      <c r="E26567" s="2"/>
    </row>
    <row r="26568" spans="2:5" x14ac:dyDescent="0.35">
      <c r="B26568" s="42"/>
      <c r="C26568" s="2"/>
      <c r="E26568" s="2"/>
    </row>
    <row r="26569" spans="2:5" x14ac:dyDescent="0.35">
      <c r="B26569" s="42"/>
      <c r="C26569" s="2"/>
      <c r="E26569" s="2"/>
    </row>
    <row r="26570" spans="2:5" x14ac:dyDescent="0.35">
      <c r="B26570" s="42"/>
      <c r="C26570" s="2"/>
      <c r="E26570" s="2"/>
    </row>
    <row r="26571" spans="2:5" x14ac:dyDescent="0.35">
      <c r="B26571" s="42"/>
      <c r="C26571" s="2"/>
      <c r="E26571" s="2"/>
    </row>
    <row r="26572" spans="2:5" x14ac:dyDescent="0.35">
      <c r="B26572" s="42"/>
      <c r="C26572" s="2"/>
      <c r="E26572" s="2"/>
    </row>
    <row r="26573" spans="2:5" x14ac:dyDescent="0.35">
      <c r="B26573" s="42"/>
      <c r="C26573" s="2"/>
      <c r="E26573" s="2"/>
    </row>
    <row r="26574" spans="2:5" x14ac:dyDescent="0.35">
      <c r="B26574" s="42"/>
      <c r="C26574" s="2"/>
      <c r="E26574" s="2"/>
    </row>
    <row r="26575" spans="2:5" x14ac:dyDescent="0.35">
      <c r="B26575" s="42"/>
      <c r="C26575" s="2"/>
      <c r="E26575" s="2"/>
    </row>
    <row r="26576" spans="2:5" x14ac:dyDescent="0.35">
      <c r="B26576" s="42"/>
      <c r="C26576" s="2"/>
      <c r="E26576" s="2"/>
    </row>
    <row r="26577" spans="2:5" x14ac:dyDescent="0.35">
      <c r="B26577" s="42"/>
      <c r="C26577" s="2"/>
      <c r="E26577" s="2"/>
    </row>
    <row r="26578" spans="2:5" x14ac:dyDescent="0.35">
      <c r="B26578" s="42"/>
      <c r="C26578" s="2"/>
      <c r="E26578" s="2"/>
    </row>
    <row r="26579" spans="2:5" x14ac:dyDescent="0.35">
      <c r="B26579" s="42"/>
      <c r="C26579" s="2"/>
      <c r="E26579" s="2"/>
    </row>
    <row r="26580" spans="2:5" x14ac:dyDescent="0.35">
      <c r="B26580" s="42"/>
      <c r="C26580" s="2"/>
      <c r="E26580" s="2"/>
    </row>
    <row r="26581" spans="2:5" x14ac:dyDescent="0.35">
      <c r="B26581" s="42"/>
      <c r="C26581" s="2"/>
      <c r="E26581" s="2"/>
    </row>
    <row r="26582" spans="2:5" x14ac:dyDescent="0.35">
      <c r="B26582" s="42"/>
      <c r="C26582" s="2"/>
      <c r="E26582" s="2"/>
    </row>
    <row r="26583" spans="2:5" x14ac:dyDescent="0.35">
      <c r="B26583" s="42"/>
      <c r="C26583" s="2"/>
      <c r="E26583" s="2"/>
    </row>
    <row r="26584" spans="2:5" x14ac:dyDescent="0.35">
      <c r="B26584" s="42"/>
      <c r="C26584" s="2"/>
      <c r="E26584" s="2"/>
    </row>
    <row r="26585" spans="2:5" x14ac:dyDescent="0.35">
      <c r="B26585" s="42"/>
      <c r="C26585" s="2"/>
      <c r="E26585" s="2"/>
    </row>
    <row r="26586" spans="2:5" x14ac:dyDescent="0.35">
      <c r="B26586" s="42"/>
      <c r="C26586" s="2"/>
      <c r="E26586" s="2"/>
    </row>
    <row r="26587" spans="2:5" x14ac:dyDescent="0.35">
      <c r="B26587" s="42"/>
      <c r="C26587" s="2"/>
      <c r="E26587" s="2"/>
    </row>
    <row r="26588" spans="2:5" x14ac:dyDescent="0.35">
      <c r="B26588" s="42"/>
      <c r="C26588" s="2"/>
      <c r="E26588" s="2"/>
    </row>
    <row r="26589" spans="2:5" x14ac:dyDescent="0.35">
      <c r="B26589" s="42"/>
      <c r="C26589" s="2"/>
      <c r="E26589" s="2"/>
    </row>
    <row r="26590" spans="2:5" x14ac:dyDescent="0.35">
      <c r="B26590" s="42"/>
      <c r="C26590" s="2"/>
      <c r="E26590" s="2"/>
    </row>
    <row r="26591" spans="2:5" x14ac:dyDescent="0.35">
      <c r="B26591" s="42"/>
      <c r="C26591" s="2"/>
      <c r="E26591" s="2"/>
    </row>
    <row r="26592" spans="2:5" x14ac:dyDescent="0.35">
      <c r="B26592" s="42"/>
      <c r="C26592" s="2"/>
      <c r="E26592" s="2"/>
    </row>
    <row r="26593" spans="2:5" x14ac:dyDescent="0.35">
      <c r="B26593" s="42"/>
      <c r="C26593" s="2"/>
      <c r="E26593" s="2"/>
    </row>
    <row r="26594" spans="2:5" x14ac:dyDescent="0.35">
      <c r="B26594" s="42"/>
      <c r="C26594" s="2"/>
      <c r="E26594" s="2"/>
    </row>
    <row r="26595" spans="2:5" x14ac:dyDescent="0.35">
      <c r="B26595" s="42"/>
      <c r="C26595" s="2"/>
      <c r="E26595" s="2"/>
    </row>
    <row r="26596" spans="2:5" x14ac:dyDescent="0.35">
      <c r="B26596" s="42"/>
      <c r="C26596" s="2"/>
      <c r="E26596" s="2"/>
    </row>
    <row r="26597" spans="2:5" x14ac:dyDescent="0.35">
      <c r="B26597" s="42"/>
      <c r="C26597" s="2"/>
      <c r="E26597" s="2"/>
    </row>
    <row r="26598" spans="2:5" x14ac:dyDescent="0.35">
      <c r="B26598" s="42"/>
      <c r="C26598" s="2"/>
      <c r="E26598" s="2"/>
    </row>
    <row r="26599" spans="2:5" x14ac:dyDescent="0.35">
      <c r="B26599" s="42"/>
      <c r="C26599" s="2"/>
      <c r="E26599" s="2"/>
    </row>
    <row r="26600" spans="2:5" x14ac:dyDescent="0.35">
      <c r="B26600" s="42"/>
      <c r="C26600" s="2"/>
      <c r="E26600" s="2"/>
    </row>
    <row r="26601" spans="2:5" x14ac:dyDescent="0.35">
      <c r="B26601" s="42"/>
      <c r="C26601" s="2"/>
      <c r="E26601" s="2"/>
    </row>
    <row r="26602" spans="2:5" x14ac:dyDescent="0.35">
      <c r="B26602" s="42"/>
      <c r="C26602" s="2"/>
      <c r="E26602" s="2"/>
    </row>
    <row r="26603" spans="2:5" x14ac:dyDescent="0.35">
      <c r="B26603" s="42"/>
      <c r="C26603" s="2"/>
      <c r="E26603" s="2"/>
    </row>
    <row r="26604" spans="2:5" x14ac:dyDescent="0.35">
      <c r="B26604" s="42"/>
      <c r="C26604" s="2"/>
      <c r="E26604" s="2"/>
    </row>
    <row r="26605" spans="2:5" x14ac:dyDescent="0.35">
      <c r="B26605" s="42"/>
      <c r="C26605" s="2"/>
      <c r="E26605" s="2"/>
    </row>
    <row r="26606" spans="2:5" x14ac:dyDescent="0.35">
      <c r="B26606" s="42"/>
      <c r="C26606" s="2"/>
      <c r="E26606" s="2"/>
    </row>
    <row r="26607" spans="2:5" x14ac:dyDescent="0.35">
      <c r="B26607" s="42"/>
      <c r="C26607" s="2"/>
      <c r="E26607" s="2"/>
    </row>
    <row r="26608" spans="2:5" x14ac:dyDescent="0.35">
      <c r="B26608" s="42"/>
      <c r="C26608" s="2"/>
      <c r="E26608" s="2"/>
    </row>
    <row r="26609" spans="2:5" x14ac:dyDescent="0.35">
      <c r="B26609" s="42"/>
      <c r="C26609" s="2"/>
      <c r="E26609" s="2"/>
    </row>
    <row r="26610" spans="2:5" x14ac:dyDescent="0.35">
      <c r="B26610" s="42"/>
      <c r="C26610" s="2"/>
      <c r="E26610" s="2"/>
    </row>
    <row r="26611" spans="2:5" x14ac:dyDescent="0.35">
      <c r="B26611" s="42"/>
      <c r="C26611" s="2"/>
      <c r="E26611" s="2"/>
    </row>
    <row r="26612" spans="2:5" x14ac:dyDescent="0.35">
      <c r="B26612" s="42"/>
      <c r="C26612" s="2"/>
      <c r="E26612" s="2"/>
    </row>
    <row r="26613" spans="2:5" x14ac:dyDescent="0.35">
      <c r="B26613" s="42"/>
      <c r="C26613" s="2"/>
      <c r="E26613" s="2"/>
    </row>
    <row r="26614" spans="2:5" x14ac:dyDescent="0.35">
      <c r="B26614" s="42"/>
      <c r="C26614" s="2"/>
      <c r="E26614" s="2"/>
    </row>
    <row r="26615" spans="2:5" x14ac:dyDescent="0.35">
      <c r="B26615" s="42"/>
      <c r="C26615" s="2"/>
      <c r="E26615" s="2"/>
    </row>
    <row r="26616" spans="2:5" x14ac:dyDescent="0.35">
      <c r="B26616" s="42"/>
      <c r="C26616" s="2"/>
      <c r="E26616" s="2"/>
    </row>
    <row r="26617" spans="2:5" x14ac:dyDescent="0.35">
      <c r="B26617" s="42"/>
      <c r="C26617" s="2"/>
      <c r="E26617" s="2"/>
    </row>
    <row r="26618" spans="2:5" x14ac:dyDescent="0.35">
      <c r="B26618" s="42"/>
      <c r="C26618" s="2"/>
      <c r="E26618" s="2"/>
    </row>
    <row r="26619" spans="2:5" x14ac:dyDescent="0.35">
      <c r="B26619" s="42"/>
      <c r="C26619" s="2"/>
      <c r="E26619" s="2"/>
    </row>
    <row r="26620" spans="2:5" x14ac:dyDescent="0.35">
      <c r="B26620" s="42"/>
      <c r="C26620" s="2"/>
      <c r="E26620" s="2"/>
    </row>
    <row r="26621" spans="2:5" x14ac:dyDescent="0.35">
      <c r="B26621" s="42"/>
      <c r="C26621" s="2"/>
      <c r="E26621" s="2"/>
    </row>
    <row r="26622" spans="2:5" x14ac:dyDescent="0.35">
      <c r="B26622" s="42"/>
      <c r="C26622" s="2"/>
      <c r="E26622" s="2"/>
    </row>
    <row r="26623" spans="2:5" x14ac:dyDescent="0.35">
      <c r="B26623" s="42"/>
      <c r="C26623" s="2"/>
      <c r="E26623" s="2"/>
    </row>
    <row r="26624" spans="2:5" x14ac:dyDescent="0.35">
      <c r="B26624" s="42"/>
      <c r="C26624" s="2"/>
      <c r="E26624" s="2"/>
    </row>
    <row r="26625" spans="2:5" x14ac:dyDescent="0.35">
      <c r="B26625" s="42"/>
      <c r="C26625" s="2"/>
      <c r="E26625" s="2"/>
    </row>
    <row r="26626" spans="2:5" x14ac:dyDescent="0.35">
      <c r="B26626" s="42"/>
      <c r="C26626" s="2"/>
      <c r="E26626" s="2"/>
    </row>
    <row r="26627" spans="2:5" x14ac:dyDescent="0.35">
      <c r="B26627" s="42"/>
      <c r="C26627" s="2"/>
      <c r="E26627" s="2"/>
    </row>
    <row r="26628" spans="2:5" x14ac:dyDescent="0.35">
      <c r="B26628" s="42"/>
      <c r="C26628" s="2"/>
      <c r="E26628" s="2"/>
    </row>
    <row r="26629" spans="2:5" x14ac:dyDescent="0.35">
      <c r="B26629" s="42"/>
      <c r="C26629" s="2"/>
      <c r="E26629" s="2"/>
    </row>
    <row r="26630" spans="2:5" x14ac:dyDescent="0.35">
      <c r="B26630" s="42"/>
      <c r="C26630" s="2"/>
      <c r="E26630" s="2"/>
    </row>
    <row r="26631" spans="2:5" x14ac:dyDescent="0.35">
      <c r="B26631" s="42"/>
      <c r="C26631" s="2"/>
      <c r="E26631" s="2"/>
    </row>
    <row r="26632" spans="2:5" x14ac:dyDescent="0.35">
      <c r="B26632" s="42"/>
      <c r="C26632" s="2"/>
      <c r="E26632" s="2"/>
    </row>
    <row r="26633" spans="2:5" x14ac:dyDescent="0.35">
      <c r="B26633" s="42"/>
      <c r="C26633" s="2"/>
      <c r="E26633" s="2"/>
    </row>
    <row r="26634" spans="2:5" x14ac:dyDescent="0.35">
      <c r="B26634" s="42"/>
      <c r="C26634" s="2"/>
      <c r="E26634" s="2"/>
    </row>
    <row r="26635" spans="2:5" x14ac:dyDescent="0.35">
      <c r="B26635" s="42"/>
      <c r="C26635" s="2"/>
      <c r="E26635" s="2"/>
    </row>
    <row r="26636" spans="2:5" x14ac:dyDescent="0.35">
      <c r="B26636" s="42"/>
      <c r="C26636" s="2"/>
      <c r="E26636" s="2"/>
    </row>
    <row r="26637" spans="2:5" x14ac:dyDescent="0.35">
      <c r="B26637" s="42"/>
      <c r="C26637" s="2"/>
      <c r="E26637" s="2"/>
    </row>
    <row r="26638" spans="2:5" x14ac:dyDescent="0.35">
      <c r="B26638" s="42"/>
      <c r="C26638" s="2"/>
      <c r="E26638" s="2"/>
    </row>
    <row r="26639" spans="2:5" x14ac:dyDescent="0.35">
      <c r="B26639" s="42"/>
      <c r="C26639" s="2"/>
      <c r="E26639" s="2"/>
    </row>
    <row r="26640" spans="2:5" x14ac:dyDescent="0.35">
      <c r="B26640" s="42"/>
      <c r="C26640" s="2"/>
      <c r="E26640" s="2"/>
    </row>
    <row r="26641" spans="2:5" x14ac:dyDescent="0.35">
      <c r="B26641" s="42"/>
      <c r="C26641" s="2"/>
      <c r="E26641" s="2"/>
    </row>
    <row r="26642" spans="2:5" x14ac:dyDescent="0.35">
      <c r="B26642" s="42"/>
      <c r="C26642" s="2"/>
      <c r="E26642" s="2"/>
    </row>
    <row r="26643" spans="2:5" x14ac:dyDescent="0.35">
      <c r="B26643" s="42"/>
      <c r="C26643" s="2"/>
      <c r="E26643" s="2"/>
    </row>
    <row r="26644" spans="2:5" x14ac:dyDescent="0.35">
      <c r="B26644" s="42"/>
      <c r="C26644" s="2"/>
      <c r="E26644" s="2"/>
    </row>
    <row r="26645" spans="2:5" x14ac:dyDescent="0.35">
      <c r="B26645" s="42"/>
      <c r="C26645" s="2"/>
      <c r="E26645" s="2"/>
    </row>
    <row r="26646" spans="2:5" x14ac:dyDescent="0.35">
      <c r="B26646" s="42"/>
      <c r="C26646" s="2"/>
      <c r="E26646" s="2"/>
    </row>
    <row r="26647" spans="2:5" x14ac:dyDescent="0.35">
      <c r="B26647" s="42"/>
      <c r="C26647" s="2"/>
      <c r="E26647" s="2"/>
    </row>
    <row r="26648" spans="2:5" x14ac:dyDescent="0.35">
      <c r="B26648" s="42"/>
      <c r="C26648" s="2"/>
      <c r="E26648" s="2"/>
    </row>
    <row r="26649" spans="2:5" x14ac:dyDescent="0.35">
      <c r="B26649" s="42"/>
      <c r="C26649" s="2"/>
      <c r="E26649" s="2"/>
    </row>
    <row r="26650" spans="2:5" x14ac:dyDescent="0.35">
      <c r="B26650" s="42"/>
      <c r="C26650" s="2"/>
      <c r="E26650" s="2"/>
    </row>
    <row r="26651" spans="2:5" x14ac:dyDescent="0.35">
      <c r="B26651" s="42"/>
      <c r="C26651" s="2"/>
      <c r="E26651" s="2"/>
    </row>
    <row r="26652" spans="2:5" x14ac:dyDescent="0.35">
      <c r="B26652" s="42"/>
      <c r="C26652" s="2"/>
      <c r="E26652" s="2"/>
    </row>
    <row r="26653" spans="2:5" x14ac:dyDescent="0.35">
      <c r="B26653" s="42"/>
      <c r="C26653" s="2"/>
      <c r="E26653" s="2"/>
    </row>
    <row r="26654" spans="2:5" x14ac:dyDescent="0.35">
      <c r="B26654" s="42"/>
      <c r="C26654" s="2"/>
      <c r="E26654" s="2"/>
    </row>
    <row r="26655" spans="2:5" x14ac:dyDescent="0.35">
      <c r="B26655" s="42"/>
      <c r="C26655" s="2"/>
      <c r="E26655" s="2"/>
    </row>
    <row r="26656" spans="2:5" x14ac:dyDescent="0.35">
      <c r="B26656" s="42"/>
      <c r="C26656" s="2"/>
      <c r="E26656" s="2"/>
    </row>
    <row r="26657" spans="2:5" x14ac:dyDescent="0.35">
      <c r="B26657" s="42"/>
      <c r="C26657" s="2"/>
      <c r="E26657" s="2"/>
    </row>
    <row r="26658" spans="2:5" x14ac:dyDescent="0.35">
      <c r="B26658" s="42"/>
      <c r="C26658" s="2"/>
      <c r="E26658" s="2"/>
    </row>
    <row r="26659" spans="2:5" x14ac:dyDescent="0.35">
      <c r="B26659" s="42"/>
      <c r="C26659" s="2"/>
      <c r="E26659" s="2"/>
    </row>
    <row r="26660" spans="2:5" x14ac:dyDescent="0.35">
      <c r="B26660" s="42"/>
      <c r="C26660" s="2"/>
      <c r="E26660" s="2"/>
    </row>
    <row r="26661" spans="2:5" x14ac:dyDescent="0.35">
      <c r="B26661" s="42"/>
      <c r="C26661" s="2"/>
      <c r="E26661" s="2"/>
    </row>
    <row r="26662" spans="2:5" x14ac:dyDescent="0.35">
      <c r="B26662" s="42"/>
      <c r="C26662" s="2"/>
      <c r="E26662" s="2"/>
    </row>
    <row r="26663" spans="2:5" x14ac:dyDescent="0.35">
      <c r="B26663" s="42"/>
      <c r="C26663" s="2"/>
      <c r="E26663" s="2"/>
    </row>
    <row r="26664" spans="2:5" x14ac:dyDescent="0.35">
      <c r="B26664" s="42"/>
      <c r="C26664" s="2"/>
      <c r="E26664" s="2"/>
    </row>
    <row r="26665" spans="2:5" x14ac:dyDescent="0.35">
      <c r="B26665" s="42"/>
      <c r="C26665" s="2"/>
      <c r="E26665" s="2"/>
    </row>
    <row r="26666" spans="2:5" x14ac:dyDescent="0.35">
      <c r="B26666" s="42"/>
      <c r="C26666" s="2"/>
      <c r="E26666" s="2"/>
    </row>
    <row r="26667" spans="2:5" x14ac:dyDescent="0.35">
      <c r="B26667" s="42"/>
      <c r="C26667" s="2"/>
      <c r="E26667" s="2"/>
    </row>
    <row r="26668" spans="2:5" x14ac:dyDescent="0.35">
      <c r="B26668" s="42"/>
      <c r="C26668" s="2"/>
      <c r="E26668" s="2"/>
    </row>
    <row r="26669" spans="2:5" x14ac:dyDescent="0.35">
      <c r="B26669" s="42"/>
      <c r="C26669" s="2"/>
      <c r="E26669" s="2"/>
    </row>
    <row r="26670" spans="2:5" x14ac:dyDescent="0.35">
      <c r="B26670" s="42"/>
      <c r="C26670" s="2"/>
      <c r="E26670" s="2"/>
    </row>
    <row r="26671" spans="2:5" x14ac:dyDescent="0.35">
      <c r="B26671" s="42"/>
      <c r="C26671" s="2"/>
      <c r="E26671" s="2"/>
    </row>
    <row r="26672" spans="2:5" x14ac:dyDescent="0.35">
      <c r="B26672" s="42"/>
      <c r="C26672" s="2"/>
      <c r="E26672" s="2"/>
    </row>
    <row r="26673" spans="2:5" x14ac:dyDescent="0.35">
      <c r="B26673" s="42"/>
      <c r="C26673" s="2"/>
      <c r="E26673" s="2"/>
    </row>
    <row r="26674" spans="2:5" x14ac:dyDescent="0.35">
      <c r="B26674" s="42"/>
      <c r="C26674" s="2"/>
      <c r="E26674" s="2"/>
    </row>
    <row r="26675" spans="2:5" x14ac:dyDescent="0.35">
      <c r="B26675" s="42"/>
      <c r="C26675" s="2"/>
      <c r="E26675" s="2"/>
    </row>
    <row r="26676" spans="2:5" x14ac:dyDescent="0.35">
      <c r="B26676" s="42"/>
      <c r="C26676" s="2"/>
      <c r="E26676" s="2"/>
    </row>
    <row r="26677" spans="2:5" x14ac:dyDescent="0.35">
      <c r="B26677" s="42"/>
      <c r="C26677" s="2"/>
      <c r="E26677" s="2"/>
    </row>
    <row r="26678" spans="2:5" x14ac:dyDescent="0.35">
      <c r="B26678" s="42"/>
      <c r="C26678" s="2"/>
      <c r="E26678" s="2"/>
    </row>
    <row r="26679" spans="2:5" x14ac:dyDescent="0.35">
      <c r="B26679" s="42"/>
      <c r="C26679" s="2"/>
      <c r="E26679" s="2"/>
    </row>
    <row r="26680" spans="2:5" x14ac:dyDescent="0.35">
      <c r="B26680" s="42"/>
      <c r="C26680" s="2"/>
      <c r="E26680" s="2"/>
    </row>
    <row r="26681" spans="2:5" x14ac:dyDescent="0.35">
      <c r="B26681" s="42"/>
      <c r="C26681" s="2"/>
      <c r="E26681" s="2"/>
    </row>
    <row r="26682" spans="2:5" x14ac:dyDescent="0.35">
      <c r="B26682" s="42"/>
      <c r="C26682" s="2"/>
      <c r="E26682" s="2"/>
    </row>
    <row r="26683" spans="2:5" x14ac:dyDescent="0.35">
      <c r="B26683" s="42"/>
      <c r="C26683" s="2"/>
      <c r="E26683" s="2"/>
    </row>
    <row r="26684" spans="2:5" x14ac:dyDescent="0.35">
      <c r="B26684" s="42"/>
      <c r="C26684" s="2"/>
      <c r="E26684" s="2"/>
    </row>
    <row r="26685" spans="2:5" x14ac:dyDescent="0.35">
      <c r="B26685" s="42"/>
      <c r="C26685" s="2"/>
      <c r="E26685" s="2"/>
    </row>
    <row r="26686" spans="2:5" x14ac:dyDescent="0.35">
      <c r="B26686" s="42"/>
      <c r="C26686" s="2"/>
      <c r="E26686" s="2"/>
    </row>
    <row r="26687" spans="2:5" x14ac:dyDescent="0.35">
      <c r="B26687" s="42"/>
      <c r="C26687" s="2"/>
      <c r="E26687" s="2"/>
    </row>
    <row r="26688" spans="2:5" x14ac:dyDescent="0.35">
      <c r="B26688" s="42"/>
      <c r="C26688" s="2"/>
      <c r="E26688" s="2"/>
    </row>
    <row r="26689" spans="2:5" x14ac:dyDescent="0.35">
      <c r="B26689" s="42"/>
      <c r="C26689" s="2"/>
      <c r="E26689" s="2"/>
    </row>
    <row r="26690" spans="2:5" x14ac:dyDescent="0.35">
      <c r="B26690" s="42"/>
      <c r="C26690" s="2"/>
      <c r="E26690" s="2"/>
    </row>
    <row r="26691" spans="2:5" x14ac:dyDescent="0.35">
      <c r="B26691" s="42"/>
      <c r="C26691" s="2"/>
      <c r="E26691" s="2"/>
    </row>
    <row r="26692" spans="2:5" x14ac:dyDescent="0.35">
      <c r="B26692" s="42"/>
      <c r="C26692" s="2"/>
      <c r="E26692" s="2"/>
    </row>
    <row r="26693" spans="2:5" x14ac:dyDescent="0.35">
      <c r="B26693" s="42"/>
      <c r="C26693" s="2"/>
      <c r="E26693" s="2"/>
    </row>
    <row r="26694" spans="2:5" x14ac:dyDescent="0.35">
      <c r="B26694" s="42"/>
      <c r="C26694" s="2"/>
      <c r="E26694" s="2"/>
    </row>
    <row r="26695" spans="2:5" x14ac:dyDescent="0.35">
      <c r="B26695" s="42"/>
      <c r="C26695" s="2"/>
      <c r="E26695" s="2"/>
    </row>
    <row r="26696" spans="2:5" x14ac:dyDescent="0.35">
      <c r="B26696" s="42"/>
      <c r="C26696" s="2"/>
      <c r="E26696" s="2"/>
    </row>
    <row r="26697" spans="2:5" x14ac:dyDescent="0.35">
      <c r="B26697" s="42"/>
      <c r="C26697" s="2"/>
      <c r="E26697" s="2"/>
    </row>
    <row r="26698" spans="2:5" x14ac:dyDescent="0.35">
      <c r="B26698" s="42"/>
      <c r="C26698" s="2"/>
      <c r="E26698" s="2"/>
    </row>
    <row r="26699" spans="2:5" x14ac:dyDescent="0.35">
      <c r="B26699" s="42"/>
      <c r="C26699" s="2"/>
      <c r="E26699" s="2"/>
    </row>
    <row r="26700" spans="2:5" x14ac:dyDescent="0.35">
      <c r="B26700" s="42"/>
      <c r="C26700" s="2"/>
      <c r="E26700" s="2"/>
    </row>
    <row r="26701" spans="2:5" x14ac:dyDescent="0.35">
      <c r="B26701" s="42"/>
      <c r="C26701" s="2"/>
      <c r="E26701" s="2"/>
    </row>
    <row r="26702" spans="2:5" x14ac:dyDescent="0.35">
      <c r="B26702" s="42"/>
      <c r="C26702" s="2"/>
      <c r="E26702" s="2"/>
    </row>
    <row r="26703" spans="2:5" x14ac:dyDescent="0.35">
      <c r="B26703" s="42"/>
      <c r="C26703" s="2"/>
      <c r="E26703" s="2"/>
    </row>
    <row r="26704" spans="2:5" x14ac:dyDescent="0.35">
      <c r="B26704" s="42"/>
      <c r="C26704" s="2"/>
      <c r="E26704" s="2"/>
    </row>
    <row r="26705" spans="2:5" x14ac:dyDescent="0.35">
      <c r="B26705" s="42"/>
      <c r="C26705" s="2"/>
      <c r="E26705" s="2"/>
    </row>
    <row r="26706" spans="2:5" x14ac:dyDescent="0.35">
      <c r="B26706" s="42"/>
      <c r="C26706" s="2"/>
      <c r="E26706" s="2"/>
    </row>
    <row r="26707" spans="2:5" x14ac:dyDescent="0.35">
      <c r="B26707" s="42"/>
      <c r="C26707" s="2"/>
      <c r="E26707" s="2"/>
    </row>
    <row r="26708" spans="2:5" x14ac:dyDescent="0.35">
      <c r="B26708" s="42"/>
      <c r="C26708" s="2"/>
      <c r="E26708" s="2"/>
    </row>
    <row r="26709" spans="2:5" x14ac:dyDescent="0.35">
      <c r="B26709" s="42"/>
      <c r="C26709" s="2"/>
      <c r="E26709" s="2"/>
    </row>
    <row r="26710" spans="2:5" x14ac:dyDescent="0.35">
      <c r="B26710" s="42"/>
      <c r="C26710" s="2"/>
      <c r="E26710" s="2"/>
    </row>
    <row r="26711" spans="2:5" x14ac:dyDescent="0.35">
      <c r="B26711" s="42"/>
      <c r="C26711" s="2"/>
      <c r="E26711" s="2"/>
    </row>
    <row r="26712" spans="2:5" x14ac:dyDescent="0.35">
      <c r="B26712" s="42"/>
      <c r="C26712" s="2"/>
      <c r="E26712" s="2"/>
    </row>
    <row r="26713" spans="2:5" x14ac:dyDescent="0.35">
      <c r="B26713" s="42"/>
      <c r="C26713" s="2"/>
      <c r="E26713" s="2"/>
    </row>
    <row r="26714" spans="2:5" x14ac:dyDescent="0.35">
      <c r="B26714" s="42"/>
      <c r="C26714" s="2"/>
      <c r="E26714" s="2"/>
    </row>
    <row r="26715" spans="2:5" x14ac:dyDescent="0.35">
      <c r="B26715" s="42"/>
      <c r="C26715" s="2"/>
      <c r="E26715" s="2"/>
    </row>
    <row r="26716" spans="2:5" x14ac:dyDescent="0.35">
      <c r="B26716" s="42"/>
      <c r="C26716" s="2"/>
      <c r="E26716" s="2"/>
    </row>
    <row r="26717" spans="2:5" x14ac:dyDescent="0.35">
      <c r="B26717" s="42"/>
      <c r="C26717" s="2"/>
      <c r="E26717" s="2"/>
    </row>
    <row r="26718" spans="2:5" x14ac:dyDescent="0.35">
      <c r="B26718" s="42"/>
      <c r="C26718" s="2"/>
      <c r="E26718" s="2"/>
    </row>
    <row r="26719" spans="2:5" x14ac:dyDescent="0.35">
      <c r="B26719" s="42"/>
      <c r="C26719" s="2"/>
      <c r="E26719" s="2"/>
    </row>
    <row r="26720" spans="2:5" x14ac:dyDescent="0.35">
      <c r="B26720" s="42"/>
      <c r="C26720" s="2"/>
      <c r="E26720" s="2"/>
    </row>
    <row r="26721" spans="2:5" x14ac:dyDescent="0.35">
      <c r="B26721" s="42"/>
      <c r="C26721" s="2"/>
      <c r="E26721" s="2"/>
    </row>
    <row r="26722" spans="2:5" x14ac:dyDescent="0.35">
      <c r="B26722" s="42"/>
      <c r="C26722" s="2"/>
      <c r="E26722" s="2"/>
    </row>
    <row r="26723" spans="2:5" x14ac:dyDescent="0.35">
      <c r="B26723" s="42"/>
      <c r="C26723" s="2"/>
      <c r="E26723" s="2"/>
    </row>
    <row r="26724" spans="2:5" x14ac:dyDescent="0.35">
      <c r="B26724" s="42"/>
      <c r="C26724" s="2"/>
      <c r="E26724" s="2"/>
    </row>
    <row r="26725" spans="2:5" x14ac:dyDescent="0.35">
      <c r="B26725" s="42"/>
      <c r="C26725" s="2"/>
      <c r="E26725" s="2"/>
    </row>
    <row r="26726" spans="2:5" x14ac:dyDescent="0.35">
      <c r="B26726" s="42"/>
      <c r="C26726" s="2"/>
      <c r="E26726" s="2"/>
    </row>
    <row r="26727" spans="2:5" x14ac:dyDescent="0.35">
      <c r="B26727" s="42"/>
      <c r="C26727" s="2"/>
      <c r="E26727" s="2"/>
    </row>
    <row r="26728" spans="2:5" x14ac:dyDescent="0.35">
      <c r="B26728" s="42"/>
      <c r="C26728" s="2"/>
      <c r="E26728" s="2"/>
    </row>
    <row r="26729" spans="2:5" x14ac:dyDescent="0.35">
      <c r="B26729" s="42"/>
      <c r="C26729" s="2"/>
      <c r="E26729" s="2"/>
    </row>
    <row r="26730" spans="2:5" x14ac:dyDescent="0.35">
      <c r="B26730" s="42"/>
      <c r="C26730" s="2"/>
      <c r="E26730" s="2"/>
    </row>
    <row r="26731" spans="2:5" x14ac:dyDescent="0.35">
      <c r="B26731" s="42"/>
      <c r="C26731" s="2"/>
      <c r="E26731" s="2"/>
    </row>
    <row r="26732" spans="2:5" x14ac:dyDescent="0.35">
      <c r="B26732" s="42"/>
      <c r="C26732" s="2"/>
      <c r="E26732" s="2"/>
    </row>
    <row r="26733" spans="2:5" x14ac:dyDescent="0.35">
      <c r="B26733" s="42"/>
      <c r="C26733" s="2"/>
      <c r="E26733" s="2"/>
    </row>
    <row r="26734" spans="2:5" x14ac:dyDescent="0.35">
      <c r="B26734" s="42"/>
      <c r="C26734" s="2"/>
      <c r="E26734" s="2"/>
    </row>
    <row r="26735" spans="2:5" x14ac:dyDescent="0.35">
      <c r="B26735" s="42"/>
      <c r="C26735" s="2"/>
      <c r="E26735" s="2"/>
    </row>
    <row r="26736" spans="2:5" x14ac:dyDescent="0.35">
      <c r="B26736" s="42"/>
      <c r="C26736" s="2"/>
      <c r="E26736" s="2"/>
    </row>
    <row r="26737" spans="2:5" x14ac:dyDescent="0.35">
      <c r="B26737" s="42"/>
      <c r="C26737" s="2"/>
      <c r="E26737" s="2"/>
    </row>
    <row r="26738" spans="2:5" x14ac:dyDescent="0.35">
      <c r="B26738" s="42"/>
      <c r="C26738" s="2"/>
      <c r="E26738" s="2"/>
    </row>
    <row r="26739" spans="2:5" x14ac:dyDescent="0.35">
      <c r="B26739" s="42"/>
      <c r="C26739" s="2"/>
      <c r="E26739" s="2"/>
    </row>
    <row r="26740" spans="2:5" x14ac:dyDescent="0.35">
      <c r="B26740" s="42"/>
      <c r="C26740" s="2"/>
      <c r="E26740" s="2"/>
    </row>
    <row r="26741" spans="2:5" x14ac:dyDescent="0.35">
      <c r="B26741" s="42"/>
      <c r="C26741" s="2"/>
      <c r="E26741" s="2"/>
    </row>
    <row r="26742" spans="2:5" x14ac:dyDescent="0.35">
      <c r="B26742" s="42"/>
      <c r="C26742" s="2"/>
      <c r="E26742" s="2"/>
    </row>
    <row r="26743" spans="2:5" x14ac:dyDescent="0.35">
      <c r="B26743" s="42"/>
      <c r="C26743" s="2"/>
      <c r="E26743" s="2"/>
    </row>
    <row r="26744" spans="2:5" x14ac:dyDescent="0.35">
      <c r="B26744" s="42"/>
      <c r="C26744" s="2"/>
      <c r="E26744" s="2"/>
    </row>
    <row r="26745" spans="2:5" x14ac:dyDescent="0.35">
      <c r="B26745" s="42"/>
      <c r="C26745" s="2"/>
      <c r="E26745" s="2"/>
    </row>
    <row r="26746" spans="2:5" x14ac:dyDescent="0.35">
      <c r="B26746" s="42"/>
      <c r="C26746" s="2"/>
      <c r="E26746" s="2"/>
    </row>
    <row r="26747" spans="2:5" x14ac:dyDescent="0.35">
      <c r="B26747" s="42"/>
      <c r="C26747" s="2"/>
      <c r="E26747" s="2"/>
    </row>
    <row r="26748" spans="2:5" x14ac:dyDescent="0.35">
      <c r="B26748" s="42"/>
      <c r="C26748" s="2"/>
      <c r="E26748" s="2"/>
    </row>
    <row r="26749" spans="2:5" x14ac:dyDescent="0.35">
      <c r="B26749" s="42"/>
      <c r="C26749" s="2"/>
      <c r="E26749" s="2"/>
    </row>
    <row r="26750" spans="2:5" x14ac:dyDescent="0.35">
      <c r="B26750" s="42"/>
      <c r="C26750" s="2"/>
      <c r="E26750" s="2"/>
    </row>
    <row r="26751" spans="2:5" x14ac:dyDescent="0.35">
      <c r="B26751" s="42"/>
      <c r="C26751" s="2"/>
      <c r="E26751" s="2"/>
    </row>
    <row r="26752" spans="2:5" x14ac:dyDescent="0.35">
      <c r="B26752" s="42"/>
      <c r="C26752" s="2"/>
      <c r="E26752" s="2"/>
    </row>
    <row r="26753" spans="2:5" x14ac:dyDescent="0.35">
      <c r="B26753" s="42"/>
      <c r="C26753" s="2"/>
      <c r="E26753" s="2"/>
    </row>
    <row r="26754" spans="2:5" x14ac:dyDescent="0.35">
      <c r="B26754" s="42"/>
      <c r="C26754" s="2"/>
      <c r="E26754" s="2"/>
    </row>
    <row r="26755" spans="2:5" x14ac:dyDescent="0.35">
      <c r="B26755" s="42"/>
      <c r="C26755" s="2"/>
      <c r="E26755" s="2"/>
    </row>
    <row r="26756" spans="2:5" x14ac:dyDescent="0.35">
      <c r="B26756" s="42"/>
      <c r="C26756" s="2"/>
      <c r="E26756" s="2"/>
    </row>
    <row r="26757" spans="2:5" x14ac:dyDescent="0.35">
      <c r="B26757" s="42"/>
      <c r="C26757" s="2"/>
      <c r="E26757" s="2"/>
    </row>
    <row r="26758" spans="2:5" x14ac:dyDescent="0.35">
      <c r="B26758" s="42"/>
      <c r="C26758" s="2"/>
      <c r="E26758" s="2"/>
    </row>
    <row r="26759" spans="2:5" x14ac:dyDescent="0.35">
      <c r="B26759" s="42"/>
      <c r="C26759" s="2"/>
      <c r="E26759" s="2"/>
    </row>
    <row r="26760" spans="2:5" x14ac:dyDescent="0.35">
      <c r="B26760" s="42"/>
      <c r="C26760" s="2"/>
      <c r="E26760" s="2"/>
    </row>
    <row r="26761" spans="2:5" x14ac:dyDescent="0.35">
      <c r="B26761" s="42"/>
      <c r="C26761" s="2"/>
      <c r="E26761" s="2"/>
    </row>
    <row r="26762" spans="2:5" x14ac:dyDescent="0.35">
      <c r="B26762" s="42"/>
      <c r="C26762" s="2"/>
      <c r="E26762" s="2"/>
    </row>
    <row r="26763" spans="2:5" x14ac:dyDescent="0.35">
      <c r="B26763" s="42"/>
      <c r="C26763" s="2"/>
      <c r="E26763" s="2"/>
    </row>
    <row r="26764" spans="2:5" x14ac:dyDescent="0.35">
      <c r="B26764" s="42"/>
      <c r="C26764" s="2"/>
      <c r="E26764" s="2"/>
    </row>
    <row r="26765" spans="2:5" x14ac:dyDescent="0.35">
      <c r="B26765" s="42"/>
      <c r="C26765" s="2"/>
      <c r="E26765" s="2"/>
    </row>
    <row r="26766" spans="2:5" x14ac:dyDescent="0.35">
      <c r="B26766" s="42"/>
      <c r="C26766" s="2"/>
      <c r="E26766" s="2"/>
    </row>
    <row r="26767" spans="2:5" x14ac:dyDescent="0.35">
      <c r="B26767" s="42"/>
      <c r="C26767" s="2"/>
      <c r="E26767" s="2"/>
    </row>
    <row r="26768" spans="2:5" x14ac:dyDescent="0.35">
      <c r="B26768" s="42"/>
      <c r="C26768" s="2"/>
      <c r="E26768" s="2"/>
    </row>
    <row r="26769" spans="2:5" x14ac:dyDescent="0.35">
      <c r="B26769" s="42"/>
      <c r="C26769" s="2"/>
      <c r="E26769" s="2"/>
    </row>
    <row r="26770" spans="2:5" x14ac:dyDescent="0.35">
      <c r="B26770" s="42"/>
      <c r="C26770" s="2"/>
      <c r="E26770" s="2"/>
    </row>
    <row r="26771" spans="2:5" x14ac:dyDescent="0.35">
      <c r="B26771" s="42"/>
      <c r="C26771" s="2"/>
      <c r="E26771" s="2"/>
    </row>
    <row r="26772" spans="2:5" x14ac:dyDescent="0.35">
      <c r="B26772" s="42"/>
      <c r="C26772" s="2"/>
      <c r="E26772" s="2"/>
    </row>
    <row r="26773" spans="2:5" x14ac:dyDescent="0.35">
      <c r="B26773" s="42"/>
      <c r="C26773" s="2"/>
      <c r="E26773" s="2"/>
    </row>
    <row r="26774" spans="2:5" x14ac:dyDescent="0.35">
      <c r="B26774" s="42"/>
      <c r="C26774" s="2"/>
      <c r="E26774" s="2"/>
    </row>
    <row r="26775" spans="2:5" x14ac:dyDescent="0.35">
      <c r="B26775" s="42"/>
      <c r="C26775" s="2"/>
      <c r="E26775" s="2"/>
    </row>
    <row r="26776" spans="2:5" x14ac:dyDescent="0.35">
      <c r="B26776" s="42"/>
      <c r="C26776" s="2"/>
      <c r="E26776" s="2"/>
    </row>
    <row r="26777" spans="2:5" x14ac:dyDescent="0.35">
      <c r="B26777" s="42"/>
      <c r="C26777" s="2"/>
      <c r="E26777" s="2"/>
    </row>
    <row r="26778" spans="2:5" x14ac:dyDescent="0.35">
      <c r="B26778" s="42"/>
      <c r="C26778" s="2"/>
      <c r="E26778" s="2"/>
    </row>
    <row r="26779" spans="2:5" x14ac:dyDescent="0.35">
      <c r="B26779" s="42"/>
      <c r="C26779" s="2"/>
      <c r="E26779" s="2"/>
    </row>
    <row r="26780" spans="2:5" x14ac:dyDescent="0.35">
      <c r="B26780" s="42"/>
      <c r="C26780" s="2"/>
      <c r="E26780" s="2"/>
    </row>
    <row r="26781" spans="2:5" x14ac:dyDescent="0.35">
      <c r="B26781" s="42"/>
      <c r="C26781" s="2"/>
      <c r="E26781" s="2"/>
    </row>
    <row r="26782" spans="2:5" x14ac:dyDescent="0.35">
      <c r="B26782" s="42"/>
      <c r="C26782" s="2"/>
      <c r="E26782" s="2"/>
    </row>
    <row r="26783" spans="2:5" x14ac:dyDescent="0.35">
      <c r="B26783" s="42"/>
      <c r="C26783" s="2"/>
      <c r="E26783" s="2"/>
    </row>
    <row r="26784" spans="2:5" x14ac:dyDescent="0.35">
      <c r="B26784" s="42"/>
      <c r="C26784" s="2"/>
      <c r="E26784" s="2"/>
    </row>
    <row r="26785" spans="2:5" x14ac:dyDescent="0.35">
      <c r="B26785" s="42"/>
      <c r="C26785" s="2"/>
      <c r="E26785" s="2"/>
    </row>
    <row r="26786" spans="2:5" x14ac:dyDescent="0.35">
      <c r="B26786" s="42"/>
      <c r="C26786" s="2"/>
      <c r="E26786" s="2"/>
    </row>
    <row r="26787" spans="2:5" x14ac:dyDescent="0.35">
      <c r="B26787" s="42"/>
      <c r="C26787" s="2"/>
      <c r="E26787" s="2"/>
    </row>
    <row r="26788" spans="2:5" x14ac:dyDescent="0.35">
      <c r="B26788" s="42"/>
      <c r="C26788" s="2"/>
      <c r="E26788" s="2"/>
    </row>
    <row r="26789" spans="2:5" x14ac:dyDescent="0.35">
      <c r="B26789" s="42"/>
      <c r="C26789" s="2"/>
      <c r="E26789" s="2"/>
    </row>
    <row r="26790" spans="2:5" x14ac:dyDescent="0.35">
      <c r="B26790" s="42"/>
      <c r="C26790" s="2"/>
      <c r="E26790" s="2"/>
    </row>
    <row r="26791" spans="2:5" x14ac:dyDescent="0.35">
      <c r="B26791" s="42"/>
      <c r="C26791" s="2"/>
      <c r="E26791" s="2"/>
    </row>
    <row r="26792" spans="2:5" x14ac:dyDescent="0.35">
      <c r="B26792" s="42"/>
      <c r="C26792" s="2"/>
      <c r="E26792" s="2"/>
    </row>
    <row r="26793" spans="2:5" x14ac:dyDescent="0.35">
      <c r="B26793" s="42"/>
      <c r="C26793" s="2"/>
      <c r="E26793" s="2"/>
    </row>
    <row r="26794" spans="2:5" x14ac:dyDescent="0.35">
      <c r="B26794" s="42"/>
      <c r="C26794" s="2"/>
      <c r="E26794" s="2"/>
    </row>
    <row r="26795" spans="2:5" x14ac:dyDescent="0.35">
      <c r="B26795" s="42"/>
      <c r="C26795" s="2"/>
      <c r="E26795" s="2"/>
    </row>
    <row r="26796" spans="2:5" x14ac:dyDescent="0.35">
      <c r="B26796" s="42"/>
      <c r="C26796" s="2"/>
      <c r="E26796" s="2"/>
    </row>
    <row r="26797" spans="2:5" x14ac:dyDescent="0.35">
      <c r="B26797" s="42"/>
      <c r="C26797" s="2"/>
      <c r="E26797" s="2"/>
    </row>
    <row r="26798" spans="2:5" x14ac:dyDescent="0.35">
      <c r="B26798" s="42"/>
      <c r="C26798" s="2"/>
      <c r="E26798" s="2"/>
    </row>
    <row r="26799" spans="2:5" x14ac:dyDescent="0.35">
      <c r="B26799" s="42"/>
      <c r="C26799" s="2"/>
      <c r="E26799" s="2"/>
    </row>
    <row r="26800" spans="2:5" x14ac:dyDescent="0.35">
      <c r="B26800" s="42"/>
      <c r="C26800" s="2"/>
      <c r="E26800" s="2"/>
    </row>
    <row r="26801" spans="2:5" x14ac:dyDescent="0.35">
      <c r="B26801" s="42"/>
      <c r="C26801" s="2"/>
      <c r="E26801" s="2"/>
    </row>
    <row r="26802" spans="2:5" x14ac:dyDescent="0.35">
      <c r="B26802" s="42"/>
      <c r="C26802" s="2"/>
      <c r="E26802" s="2"/>
    </row>
    <row r="26803" spans="2:5" x14ac:dyDescent="0.35">
      <c r="B26803" s="42"/>
      <c r="C26803" s="2"/>
      <c r="E26803" s="2"/>
    </row>
    <row r="26804" spans="2:5" x14ac:dyDescent="0.35">
      <c r="B26804" s="42"/>
      <c r="C26804" s="2"/>
      <c r="E26804" s="2"/>
    </row>
    <row r="26805" spans="2:5" x14ac:dyDescent="0.35">
      <c r="B26805" s="42"/>
      <c r="C26805" s="2"/>
      <c r="E26805" s="2"/>
    </row>
    <row r="26806" spans="2:5" x14ac:dyDescent="0.35">
      <c r="B26806" s="42"/>
      <c r="C26806" s="2"/>
      <c r="E26806" s="2"/>
    </row>
    <row r="26807" spans="2:5" x14ac:dyDescent="0.35">
      <c r="B26807" s="42"/>
      <c r="C26807" s="2"/>
      <c r="E26807" s="2"/>
    </row>
    <row r="26808" spans="2:5" x14ac:dyDescent="0.35">
      <c r="B26808" s="42"/>
      <c r="C26808" s="2"/>
      <c r="E26808" s="2"/>
    </row>
    <row r="26809" spans="2:5" x14ac:dyDescent="0.35">
      <c r="B26809" s="42"/>
      <c r="C26809" s="2"/>
      <c r="E26809" s="2"/>
    </row>
    <row r="26810" spans="2:5" x14ac:dyDescent="0.35">
      <c r="B26810" s="42"/>
      <c r="C26810" s="2"/>
      <c r="E26810" s="2"/>
    </row>
    <row r="26811" spans="2:5" x14ac:dyDescent="0.35">
      <c r="B26811" s="42"/>
      <c r="C26811" s="2"/>
      <c r="E26811" s="2"/>
    </row>
    <row r="26812" spans="2:5" x14ac:dyDescent="0.35">
      <c r="B26812" s="42"/>
      <c r="C26812" s="2"/>
      <c r="E26812" s="2"/>
    </row>
    <row r="26813" spans="2:5" x14ac:dyDescent="0.35">
      <c r="B26813" s="42"/>
      <c r="C26813" s="2"/>
      <c r="E26813" s="2"/>
    </row>
    <row r="26814" spans="2:5" x14ac:dyDescent="0.35">
      <c r="B26814" s="42"/>
      <c r="C26814" s="2"/>
      <c r="E26814" s="2"/>
    </row>
    <row r="26815" spans="2:5" x14ac:dyDescent="0.35">
      <c r="B26815" s="42"/>
      <c r="C26815" s="2"/>
      <c r="E26815" s="2"/>
    </row>
    <row r="26816" spans="2:5" x14ac:dyDescent="0.35">
      <c r="B26816" s="42"/>
      <c r="C26816" s="2"/>
      <c r="E26816" s="2"/>
    </row>
    <row r="26817" spans="2:5" x14ac:dyDescent="0.35">
      <c r="B26817" s="42"/>
      <c r="C26817" s="2"/>
      <c r="E26817" s="2"/>
    </row>
    <row r="26818" spans="2:5" x14ac:dyDescent="0.35">
      <c r="B26818" s="42"/>
      <c r="C26818" s="2"/>
      <c r="E26818" s="2"/>
    </row>
    <row r="26819" spans="2:5" x14ac:dyDescent="0.35">
      <c r="B26819" s="42"/>
      <c r="C26819" s="2"/>
      <c r="E26819" s="2"/>
    </row>
    <row r="26820" spans="2:5" x14ac:dyDescent="0.35">
      <c r="B26820" s="42"/>
      <c r="C26820" s="2"/>
      <c r="E26820" s="2"/>
    </row>
    <row r="26821" spans="2:5" x14ac:dyDescent="0.35">
      <c r="B26821" s="42"/>
      <c r="C26821" s="2"/>
      <c r="E26821" s="2"/>
    </row>
    <row r="26822" spans="2:5" x14ac:dyDescent="0.35">
      <c r="B26822" s="42"/>
      <c r="C26822" s="2"/>
      <c r="E26822" s="2"/>
    </row>
    <row r="26823" spans="2:5" x14ac:dyDescent="0.35">
      <c r="B26823" s="42"/>
      <c r="C26823" s="2"/>
      <c r="E26823" s="2"/>
    </row>
    <row r="26824" spans="2:5" x14ac:dyDescent="0.35">
      <c r="B26824" s="42"/>
      <c r="C26824" s="2"/>
      <c r="E26824" s="2"/>
    </row>
    <row r="26825" spans="2:5" x14ac:dyDescent="0.35">
      <c r="B26825" s="42"/>
      <c r="C26825" s="2"/>
      <c r="E26825" s="2"/>
    </row>
    <row r="26826" spans="2:5" x14ac:dyDescent="0.35">
      <c r="B26826" s="42"/>
      <c r="C26826" s="2"/>
      <c r="E26826" s="2"/>
    </row>
    <row r="26827" spans="2:5" x14ac:dyDescent="0.35">
      <c r="B26827" s="42"/>
      <c r="C26827" s="2"/>
      <c r="E26827" s="2"/>
    </row>
    <row r="26828" spans="2:5" x14ac:dyDescent="0.35">
      <c r="B26828" s="42"/>
      <c r="C26828" s="2"/>
      <c r="E26828" s="2"/>
    </row>
    <row r="26829" spans="2:5" x14ac:dyDescent="0.35">
      <c r="B26829" s="42"/>
      <c r="C26829" s="2"/>
      <c r="E26829" s="2"/>
    </row>
    <row r="26830" spans="2:5" x14ac:dyDescent="0.35">
      <c r="B26830" s="42"/>
      <c r="C26830" s="2"/>
      <c r="E26830" s="2"/>
    </row>
    <row r="26831" spans="2:5" x14ac:dyDescent="0.35">
      <c r="B26831" s="42"/>
      <c r="C26831" s="2"/>
      <c r="E26831" s="2"/>
    </row>
    <row r="26832" spans="2:5" x14ac:dyDescent="0.35">
      <c r="B26832" s="42"/>
      <c r="C26832" s="2"/>
      <c r="E26832" s="2"/>
    </row>
    <row r="26833" spans="2:5" x14ac:dyDescent="0.35">
      <c r="B26833" s="42"/>
      <c r="C26833" s="2"/>
      <c r="E26833" s="2"/>
    </row>
    <row r="26834" spans="2:5" x14ac:dyDescent="0.35">
      <c r="B26834" s="42"/>
      <c r="C26834" s="2"/>
      <c r="E26834" s="2"/>
    </row>
    <row r="26835" spans="2:5" x14ac:dyDescent="0.35">
      <c r="B26835" s="42"/>
      <c r="C26835" s="2"/>
      <c r="E26835" s="2"/>
    </row>
    <row r="26836" spans="2:5" x14ac:dyDescent="0.35">
      <c r="B26836" s="42"/>
      <c r="C26836" s="2"/>
      <c r="E26836" s="2"/>
    </row>
    <row r="26837" spans="2:5" x14ac:dyDescent="0.35">
      <c r="B26837" s="42"/>
      <c r="C26837" s="2"/>
      <c r="E26837" s="2"/>
    </row>
    <row r="26838" spans="2:5" x14ac:dyDescent="0.35">
      <c r="B26838" s="42"/>
      <c r="C26838" s="2"/>
      <c r="E26838" s="2"/>
    </row>
    <row r="26839" spans="2:5" x14ac:dyDescent="0.35">
      <c r="B26839" s="42"/>
      <c r="C26839" s="2"/>
      <c r="E26839" s="2"/>
    </row>
    <row r="26840" spans="2:5" x14ac:dyDescent="0.35">
      <c r="B26840" s="42"/>
      <c r="C26840" s="2"/>
      <c r="E26840" s="2"/>
    </row>
    <row r="26841" spans="2:5" x14ac:dyDescent="0.35">
      <c r="B26841" s="42"/>
      <c r="C26841" s="2"/>
      <c r="E26841" s="2"/>
    </row>
    <row r="26842" spans="2:5" x14ac:dyDescent="0.35">
      <c r="B26842" s="42"/>
      <c r="C26842" s="2"/>
      <c r="E26842" s="2"/>
    </row>
    <row r="26843" spans="2:5" x14ac:dyDescent="0.35">
      <c r="B26843" s="42"/>
      <c r="C26843" s="2"/>
      <c r="E26843" s="2"/>
    </row>
    <row r="26844" spans="2:5" x14ac:dyDescent="0.35">
      <c r="B26844" s="42"/>
      <c r="C26844" s="2"/>
      <c r="E26844" s="2"/>
    </row>
    <row r="26845" spans="2:5" x14ac:dyDescent="0.35">
      <c r="B26845" s="42"/>
      <c r="C26845" s="2"/>
      <c r="E26845" s="2"/>
    </row>
    <row r="26846" spans="2:5" x14ac:dyDescent="0.35">
      <c r="B26846" s="42"/>
      <c r="C26846" s="2"/>
      <c r="E26846" s="2"/>
    </row>
    <row r="26847" spans="2:5" x14ac:dyDescent="0.35">
      <c r="B26847" s="42"/>
      <c r="C26847" s="2"/>
      <c r="E26847" s="2"/>
    </row>
    <row r="26848" spans="2:5" x14ac:dyDescent="0.35">
      <c r="B26848" s="42"/>
      <c r="C26848" s="2"/>
      <c r="E26848" s="2"/>
    </row>
    <row r="26849" spans="2:5" x14ac:dyDescent="0.35">
      <c r="B26849" s="42"/>
      <c r="C26849" s="2"/>
      <c r="E26849" s="2"/>
    </row>
    <row r="26850" spans="2:5" x14ac:dyDescent="0.35">
      <c r="B26850" s="42"/>
      <c r="C26850" s="2"/>
      <c r="E26850" s="2"/>
    </row>
    <row r="26851" spans="2:5" x14ac:dyDescent="0.35">
      <c r="B26851" s="42"/>
      <c r="C26851" s="2"/>
      <c r="E26851" s="2"/>
    </row>
    <row r="26852" spans="2:5" x14ac:dyDescent="0.35">
      <c r="B26852" s="42"/>
      <c r="C26852" s="2"/>
      <c r="E26852" s="2"/>
    </row>
    <row r="26853" spans="2:5" x14ac:dyDescent="0.35">
      <c r="B26853" s="42"/>
      <c r="C26853" s="2"/>
      <c r="E26853" s="2"/>
    </row>
    <row r="26854" spans="2:5" x14ac:dyDescent="0.35">
      <c r="B26854" s="42"/>
      <c r="C26854" s="2"/>
      <c r="E26854" s="2"/>
    </row>
    <row r="26855" spans="2:5" x14ac:dyDescent="0.35">
      <c r="B26855" s="42"/>
      <c r="C26855" s="2"/>
      <c r="E26855" s="2"/>
    </row>
    <row r="26856" spans="2:5" x14ac:dyDescent="0.35">
      <c r="B26856" s="42"/>
      <c r="C26856" s="2"/>
      <c r="E26856" s="2"/>
    </row>
    <row r="26857" spans="2:5" x14ac:dyDescent="0.35">
      <c r="B26857" s="42"/>
      <c r="C26857" s="2"/>
      <c r="E26857" s="2"/>
    </row>
    <row r="26858" spans="2:5" x14ac:dyDescent="0.35">
      <c r="B26858" s="42"/>
      <c r="C26858" s="2"/>
      <c r="E26858" s="2"/>
    </row>
    <row r="26859" spans="2:5" x14ac:dyDescent="0.35">
      <c r="B26859" s="42"/>
      <c r="C26859" s="2"/>
      <c r="E26859" s="2"/>
    </row>
    <row r="26860" spans="2:5" x14ac:dyDescent="0.35">
      <c r="B26860" s="42"/>
      <c r="C26860" s="2"/>
      <c r="E26860" s="2"/>
    </row>
    <row r="26861" spans="2:5" x14ac:dyDescent="0.35">
      <c r="B26861" s="42"/>
      <c r="C26861" s="2"/>
      <c r="E26861" s="2"/>
    </row>
    <row r="26862" spans="2:5" x14ac:dyDescent="0.35">
      <c r="B26862" s="42"/>
      <c r="C26862" s="2"/>
      <c r="E26862" s="2"/>
    </row>
    <row r="26863" spans="2:5" x14ac:dyDescent="0.35">
      <c r="B26863" s="42"/>
      <c r="C26863" s="2"/>
      <c r="E26863" s="2"/>
    </row>
    <row r="26864" spans="2:5" x14ac:dyDescent="0.35">
      <c r="B26864" s="42"/>
      <c r="C26864" s="2"/>
      <c r="E26864" s="2"/>
    </row>
    <row r="26865" spans="2:5" x14ac:dyDescent="0.35">
      <c r="B26865" s="42"/>
      <c r="C26865" s="2"/>
      <c r="E26865" s="2"/>
    </row>
    <row r="26866" spans="2:5" x14ac:dyDescent="0.35">
      <c r="B26866" s="42"/>
      <c r="C26866" s="2"/>
      <c r="E26866" s="2"/>
    </row>
    <row r="26867" spans="2:5" x14ac:dyDescent="0.35">
      <c r="B26867" s="42"/>
      <c r="C26867" s="2"/>
      <c r="E26867" s="2"/>
    </row>
    <row r="26868" spans="2:5" x14ac:dyDescent="0.35">
      <c r="B26868" s="42"/>
      <c r="C26868" s="2"/>
      <c r="E26868" s="2"/>
    </row>
    <row r="26869" spans="2:5" x14ac:dyDescent="0.35">
      <c r="B26869" s="42"/>
      <c r="C26869" s="2"/>
      <c r="E26869" s="2"/>
    </row>
    <row r="26870" spans="2:5" x14ac:dyDescent="0.35">
      <c r="B26870" s="42"/>
      <c r="C26870" s="2"/>
      <c r="E26870" s="2"/>
    </row>
    <row r="26871" spans="2:5" x14ac:dyDescent="0.35">
      <c r="B26871" s="42"/>
      <c r="C26871" s="2"/>
      <c r="E26871" s="2"/>
    </row>
    <row r="26872" spans="2:5" x14ac:dyDescent="0.35">
      <c r="B26872" s="42"/>
      <c r="C26872" s="2"/>
      <c r="E26872" s="2"/>
    </row>
    <row r="26873" spans="2:5" x14ac:dyDescent="0.35">
      <c r="B26873" s="42"/>
      <c r="C26873" s="2"/>
      <c r="E26873" s="2"/>
    </row>
    <row r="26874" spans="2:5" x14ac:dyDescent="0.35">
      <c r="B26874" s="42"/>
      <c r="C26874" s="2"/>
      <c r="E26874" s="2"/>
    </row>
    <row r="26875" spans="2:5" x14ac:dyDescent="0.35">
      <c r="B26875" s="42"/>
      <c r="C26875" s="2"/>
      <c r="E26875" s="2"/>
    </row>
    <row r="26876" spans="2:5" x14ac:dyDescent="0.35">
      <c r="B26876" s="42"/>
      <c r="C26876" s="2"/>
      <c r="E26876" s="2"/>
    </row>
    <row r="26877" spans="2:5" x14ac:dyDescent="0.35">
      <c r="B26877" s="42"/>
      <c r="C26877" s="2"/>
      <c r="E26877" s="2"/>
    </row>
    <row r="26878" spans="2:5" x14ac:dyDescent="0.35">
      <c r="B26878" s="42"/>
      <c r="C26878" s="2"/>
      <c r="E26878" s="2"/>
    </row>
    <row r="26879" spans="2:5" x14ac:dyDescent="0.35">
      <c r="B26879" s="42"/>
      <c r="C26879" s="2"/>
      <c r="E26879" s="2"/>
    </row>
    <row r="26880" spans="2:5" x14ac:dyDescent="0.35">
      <c r="B26880" s="42"/>
      <c r="C26880" s="2"/>
      <c r="E26880" s="2"/>
    </row>
    <row r="26881" spans="2:5" x14ac:dyDescent="0.35">
      <c r="B26881" s="42"/>
      <c r="C26881" s="2"/>
      <c r="E26881" s="2"/>
    </row>
    <row r="26882" spans="2:5" x14ac:dyDescent="0.35">
      <c r="B26882" s="42"/>
      <c r="C26882" s="2"/>
      <c r="E26882" s="2"/>
    </row>
    <row r="26883" spans="2:5" x14ac:dyDescent="0.35">
      <c r="B26883" s="42"/>
      <c r="C26883" s="2"/>
      <c r="E26883" s="2"/>
    </row>
    <row r="26884" spans="2:5" x14ac:dyDescent="0.35">
      <c r="B26884" s="42"/>
      <c r="C26884" s="2"/>
      <c r="E26884" s="2"/>
    </row>
    <row r="26885" spans="2:5" x14ac:dyDescent="0.35">
      <c r="B26885" s="42"/>
      <c r="C26885" s="2"/>
      <c r="E26885" s="2"/>
    </row>
    <row r="26886" spans="2:5" x14ac:dyDescent="0.35">
      <c r="B26886" s="42"/>
      <c r="C26886" s="2"/>
      <c r="E26886" s="2"/>
    </row>
    <row r="26887" spans="2:5" x14ac:dyDescent="0.35">
      <c r="B26887" s="42"/>
      <c r="C26887" s="2"/>
      <c r="E26887" s="2"/>
    </row>
    <row r="26888" spans="2:5" x14ac:dyDescent="0.35">
      <c r="B26888" s="42"/>
      <c r="C26888" s="2"/>
      <c r="E26888" s="2"/>
    </row>
    <row r="26889" spans="2:5" x14ac:dyDescent="0.35">
      <c r="B26889" s="42"/>
      <c r="C26889" s="2"/>
      <c r="E26889" s="2"/>
    </row>
    <row r="26890" spans="2:5" x14ac:dyDescent="0.35">
      <c r="B26890" s="42"/>
      <c r="C26890" s="2"/>
      <c r="E26890" s="2"/>
    </row>
    <row r="26891" spans="2:5" x14ac:dyDescent="0.35">
      <c r="B26891" s="42"/>
      <c r="C26891" s="2"/>
      <c r="E26891" s="2"/>
    </row>
    <row r="26892" spans="2:5" x14ac:dyDescent="0.35">
      <c r="B26892" s="42"/>
      <c r="C26892" s="2"/>
      <c r="E26892" s="2"/>
    </row>
    <row r="26893" spans="2:5" x14ac:dyDescent="0.35">
      <c r="B26893" s="42"/>
      <c r="C26893" s="2"/>
      <c r="E26893" s="2"/>
    </row>
    <row r="26894" spans="2:5" x14ac:dyDescent="0.35">
      <c r="B26894" s="42"/>
      <c r="C26894" s="2"/>
      <c r="E26894" s="2"/>
    </row>
    <row r="26895" spans="2:5" x14ac:dyDescent="0.35">
      <c r="B26895" s="42"/>
      <c r="C26895" s="2"/>
      <c r="E26895" s="2"/>
    </row>
    <row r="26896" spans="2:5" x14ac:dyDescent="0.35">
      <c r="B26896" s="42"/>
      <c r="C26896" s="2"/>
      <c r="E26896" s="2"/>
    </row>
    <row r="26897" spans="2:5" x14ac:dyDescent="0.35">
      <c r="B26897" s="42"/>
      <c r="C26897" s="2"/>
      <c r="E26897" s="2"/>
    </row>
    <row r="26898" spans="2:5" x14ac:dyDescent="0.35">
      <c r="B26898" s="42"/>
      <c r="C26898" s="2"/>
      <c r="E26898" s="2"/>
    </row>
    <row r="26899" spans="2:5" x14ac:dyDescent="0.35">
      <c r="B26899" s="42"/>
      <c r="C26899" s="2"/>
      <c r="E26899" s="2"/>
    </row>
    <row r="26900" spans="2:5" x14ac:dyDescent="0.35">
      <c r="B26900" s="42"/>
      <c r="C26900" s="2"/>
      <c r="E26900" s="2"/>
    </row>
    <row r="26901" spans="2:5" x14ac:dyDescent="0.35">
      <c r="B26901" s="42"/>
      <c r="C26901" s="2"/>
      <c r="E26901" s="2"/>
    </row>
    <row r="26902" spans="2:5" x14ac:dyDescent="0.35">
      <c r="B26902" s="42"/>
      <c r="C26902" s="2"/>
      <c r="E26902" s="2"/>
    </row>
    <row r="26903" spans="2:5" x14ac:dyDescent="0.35">
      <c r="B26903" s="42"/>
      <c r="C26903" s="2"/>
      <c r="E26903" s="2"/>
    </row>
    <row r="26904" spans="2:5" x14ac:dyDescent="0.35">
      <c r="B26904" s="42"/>
      <c r="C26904" s="2"/>
      <c r="E26904" s="2"/>
    </row>
    <row r="26905" spans="2:5" x14ac:dyDescent="0.35">
      <c r="B26905" s="42"/>
      <c r="C26905" s="2"/>
      <c r="E26905" s="2"/>
    </row>
    <row r="26906" spans="2:5" x14ac:dyDescent="0.35">
      <c r="B26906" s="42"/>
      <c r="C26906" s="2"/>
      <c r="E26906" s="2"/>
    </row>
    <row r="26907" spans="2:5" x14ac:dyDescent="0.35">
      <c r="B26907" s="42"/>
      <c r="C26907" s="2"/>
      <c r="E26907" s="2"/>
    </row>
    <row r="26908" spans="2:5" x14ac:dyDescent="0.35">
      <c r="B26908" s="42"/>
      <c r="C26908" s="2"/>
      <c r="E26908" s="2"/>
    </row>
    <row r="26909" spans="2:5" x14ac:dyDescent="0.35">
      <c r="B26909" s="42"/>
      <c r="C26909" s="2"/>
      <c r="E26909" s="2"/>
    </row>
    <row r="26910" spans="2:5" x14ac:dyDescent="0.35">
      <c r="B26910" s="42"/>
      <c r="C26910" s="2"/>
      <c r="E26910" s="2"/>
    </row>
    <row r="26911" spans="2:5" x14ac:dyDescent="0.35">
      <c r="B26911" s="42"/>
      <c r="C26911" s="2"/>
      <c r="E26911" s="2"/>
    </row>
    <row r="26912" spans="2:5" x14ac:dyDescent="0.35">
      <c r="B26912" s="42"/>
      <c r="C26912" s="2"/>
      <c r="E26912" s="2"/>
    </row>
    <row r="26913" spans="2:5" x14ac:dyDescent="0.35">
      <c r="B26913" s="42"/>
      <c r="C26913" s="2"/>
      <c r="E26913" s="2"/>
    </row>
    <row r="26914" spans="2:5" x14ac:dyDescent="0.35">
      <c r="B26914" s="42"/>
      <c r="C26914" s="2"/>
      <c r="E26914" s="2"/>
    </row>
    <row r="26915" spans="2:5" x14ac:dyDescent="0.35">
      <c r="B26915" s="42"/>
      <c r="C26915" s="2"/>
      <c r="E26915" s="2"/>
    </row>
    <row r="26916" spans="2:5" x14ac:dyDescent="0.35">
      <c r="B26916" s="42"/>
      <c r="C26916" s="2"/>
      <c r="E26916" s="2"/>
    </row>
    <row r="26917" spans="2:5" x14ac:dyDescent="0.35">
      <c r="B26917" s="42"/>
      <c r="C26917" s="2"/>
      <c r="E26917" s="2"/>
    </row>
    <row r="26918" spans="2:5" x14ac:dyDescent="0.35">
      <c r="B26918" s="42"/>
      <c r="C26918" s="2"/>
      <c r="E26918" s="2"/>
    </row>
    <row r="26919" spans="2:5" x14ac:dyDescent="0.35">
      <c r="B26919" s="42"/>
      <c r="C26919" s="2"/>
      <c r="E26919" s="2"/>
    </row>
    <row r="26920" spans="2:5" x14ac:dyDescent="0.35">
      <c r="B26920" s="42"/>
      <c r="C26920" s="2"/>
      <c r="E26920" s="2"/>
    </row>
    <row r="26921" spans="2:5" x14ac:dyDescent="0.35">
      <c r="B26921" s="42"/>
      <c r="C26921" s="2"/>
      <c r="E26921" s="2"/>
    </row>
    <row r="26922" spans="2:5" x14ac:dyDescent="0.35">
      <c r="B26922" s="42"/>
      <c r="C26922" s="2"/>
      <c r="E26922" s="2"/>
    </row>
    <row r="26923" spans="2:5" x14ac:dyDescent="0.35">
      <c r="B26923" s="42"/>
      <c r="C26923" s="2"/>
      <c r="E26923" s="2"/>
    </row>
    <row r="26924" spans="2:5" x14ac:dyDescent="0.35">
      <c r="B26924" s="42"/>
      <c r="C26924" s="2"/>
      <c r="E26924" s="2"/>
    </row>
    <row r="26925" spans="2:5" x14ac:dyDescent="0.35">
      <c r="B26925" s="42"/>
      <c r="C26925" s="2"/>
      <c r="E26925" s="2"/>
    </row>
    <row r="26926" spans="2:5" x14ac:dyDescent="0.35">
      <c r="B26926" s="42"/>
      <c r="C26926" s="2"/>
      <c r="E26926" s="2"/>
    </row>
    <row r="26927" spans="2:5" x14ac:dyDescent="0.35">
      <c r="B26927" s="42"/>
      <c r="C26927" s="2"/>
      <c r="E26927" s="2"/>
    </row>
    <row r="26928" spans="2:5" x14ac:dyDescent="0.35">
      <c r="B26928" s="42"/>
      <c r="C26928" s="2"/>
      <c r="E26928" s="2"/>
    </row>
    <row r="26929" spans="2:5" x14ac:dyDescent="0.35">
      <c r="B26929" s="42"/>
      <c r="C26929" s="2"/>
      <c r="E26929" s="2"/>
    </row>
    <row r="26930" spans="2:5" x14ac:dyDescent="0.35">
      <c r="B26930" s="42"/>
      <c r="C26930" s="2"/>
      <c r="E26930" s="2"/>
    </row>
    <row r="26931" spans="2:5" x14ac:dyDescent="0.35">
      <c r="B26931" s="42"/>
      <c r="C26931" s="2"/>
      <c r="E26931" s="2"/>
    </row>
    <row r="26932" spans="2:5" x14ac:dyDescent="0.35">
      <c r="B26932" s="42"/>
      <c r="C26932" s="2"/>
      <c r="E26932" s="2"/>
    </row>
    <row r="26933" spans="2:5" x14ac:dyDescent="0.35">
      <c r="B26933" s="42"/>
      <c r="C26933" s="2"/>
      <c r="E26933" s="2"/>
    </row>
    <row r="26934" spans="2:5" x14ac:dyDescent="0.35">
      <c r="B26934" s="42"/>
      <c r="C26934" s="2"/>
      <c r="E26934" s="2"/>
    </row>
    <row r="26935" spans="2:5" x14ac:dyDescent="0.35">
      <c r="B26935" s="42"/>
      <c r="C26935" s="2"/>
      <c r="E26935" s="2"/>
    </row>
    <row r="26936" spans="2:5" x14ac:dyDescent="0.35">
      <c r="B26936" s="42"/>
      <c r="C26936" s="2"/>
      <c r="E26936" s="2"/>
    </row>
    <row r="26937" spans="2:5" x14ac:dyDescent="0.35">
      <c r="B26937" s="42"/>
      <c r="C26937" s="2"/>
      <c r="E26937" s="2"/>
    </row>
    <row r="26938" spans="2:5" x14ac:dyDescent="0.35">
      <c r="B26938" s="42"/>
      <c r="C26938" s="2"/>
      <c r="E26938" s="2"/>
    </row>
    <row r="26939" spans="2:5" x14ac:dyDescent="0.35">
      <c r="B26939" s="42"/>
      <c r="C26939" s="2"/>
      <c r="E26939" s="2"/>
    </row>
    <row r="26940" spans="2:5" x14ac:dyDescent="0.35">
      <c r="B26940" s="42"/>
      <c r="C26940" s="2"/>
      <c r="E26940" s="2"/>
    </row>
    <row r="26941" spans="2:5" x14ac:dyDescent="0.35">
      <c r="B26941" s="42"/>
      <c r="C26941" s="2"/>
      <c r="E26941" s="2"/>
    </row>
    <row r="26942" spans="2:5" x14ac:dyDescent="0.35">
      <c r="B26942" s="42"/>
      <c r="C26942" s="2"/>
      <c r="E26942" s="2"/>
    </row>
    <row r="26943" spans="2:5" x14ac:dyDescent="0.35">
      <c r="B26943" s="42"/>
      <c r="C26943" s="2"/>
      <c r="E26943" s="2"/>
    </row>
    <row r="26944" spans="2:5" x14ac:dyDescent="0.35">
      <c r="B26944" s="42"/>
      <c r="C26944" s="2"/>
      <c r="E26944" s="2"/>
    </row>
    <row r="26945" spans="2:5" x14ac:dyDescent="0.35">
      <c r="B26945" s="42"/>
      <c r="C26945" s="2"/>
      <c r="E26945" s="2"/>
    </row>
    <row r="26946" spans="2:5" x14ac:dyDescent="0.35">
      <c r="B26946" s="42"/>
      <c r="C26946" s="2"/>
      <c r="E26946" s="2"/>
    </row>
    <row r="26947" spans="2:5" x14ac:dyDescent="0.35">
      <c r="B26947" s="42"/>
      <c r="C26947" s="2"/>
      <c r="E26947" s="2"/>
    </row>
    <row r="26948" spans="2:5" x14ac:dyDescent="0.35">
      <c r="B26948" s="42"/>
      <c r="C26948" s="2"/>
      <c r="E26948" s="2"/>
    </row>
    <row r="26949" spans="2:5" x14ac:dyDescent="0.35">
      <c r="B26949" s="42"/>
      <c r="C26949" s="2"/>
      <c r="E26949" s="2"/>
    </row>
    <row r="26950" spans="2:5" x14ac:dyDescent="0.35">
      <c r="B26950" s="42"/>
      <c r="C26950" s="2"/>
      <c r="E26950" s="2"/>
    </row>
    <row r="26951" spans="2:5" x14ac:dyDescent="0.35">
      <c r="B26951" s="42"/>
      <c r="C26951" s="2"/>
      <c r="E26951" s="2"/>
    </row>
    <row r="26952" spans="2:5" x14ac:dyDescent="0.35">
      <c r="B26952" s="42"/>
      <c r="C26952" s="2"/>
      <c r="E26952" s="2"/>
    </row>
    <row r="26953" spans="2:5" x14ac:dyDescent="0.35">
      <c r="B26953" s="42"/>
      <c r="C26953" s="2"/>
      <c r="E26953" s="2"/>
    </row>
    <row r="26954" spans="2:5" x14ac:dyDescent="0.35">
      <c r="B26954" s="42"/>
      <c r="C26954" s="2"/>
      <c r="E26954" s="2"/>
    </row>
    <row r="26955" spans="2:5" x14ac:dyDescent="0.35">
      <c r="B26955" s="42"/>
      <c r="C26955" s="2"/>
      <c r="E26955" s="2"/>
    </row>
    <row r="26956" spans="2:5" x14ac:dyDescent="0.35">
      <c r="B26956" s="42"/>
      <c r="C26956" s="2"/>
      <c r="E26956" s="2"/>
    </row>
    <row r="26957" spans="2:5" x14ac:dyDescent="0.35">
      <c r="B26957" s="42"/>
      <c r="C26957" s="2"/>
      <c r="E26957" s="2"/>
    </row>
    <row r="26958" spans="2:5" x14ac:dyDescent="0.35">
      <c r="B26958" s="42"/>
      <c r="C26958" s="2"/>
      <c r="E26958" s="2"/>
    </row>
    <row r="26959" spans="2:5" x14ac:dyDescent="0.35">
      <c r="B26959" s="42"/>
      <c r="C26959" s="2"/>
      <c r="E26959" s="2"/>
    </row>
    <row r="26960" spans="2:5" x14ac:dyDescent="0.35">
      <c r="B26960" s="42"/>
      <c r="C26960" s="2"/>
      <c r="E26960" s="2"/>
    </row>
    <row r="26961" spans="2:5" x14ac:dyDescent="0.35">
      <c r="B26961" s="42"/>
      <c r="C26961" s="2"/>
      <c r="E26961" s="2"/>
    </row>
    <row r="26962" spans="2:5" x14ac:dyDescent="0.35">
      <c r="B26962" s="42"/>
      <c r="C26962" s="2"/>
      <c r="E26962" s="2"/>
    </row>
    <row r="26963" spans="2:5" x14ac:dyDescent="0.35">
      <c r="B26963" s="42"/>
      <c r="C26963" s="2"/>
      <c r="E26963" s="2"/>
    </row>
    <row r="26964" spans="2:5" x14ac:dyDescent="0.35">
      <c r="B26964" s="42"/>
      <c r="C26964" s="2"/>
      <c r="E26964" s="2"/>
    </row>
    <row r="26965" spans="2:5" x14ac:dyDescent="0.35">
      <c r="B26965" s="42"/>
      <c r="C26965" s="2"/>
      <c r="E26965" s="2"/>
    </row>
    <row r="26966" spans="2:5" x14ac:dyDescent="0.35">
      <c r="B26966" s="42"/>
      <c r="C26966" s="2"/>
      <c r="E26966" s="2"/>
    </row>
    <row r="26967" spans="2:5" x14ac:dyDescent="0.35">
      <c r="B26967" s="42"/>
      <c r="C26967" s="2"/>
      <c r="E26967" s="2"/>
    </row>
    <row r="26968" spans="2:5" x14ac:dyDescent="0.35">
      <c r="B26968" s="42"/>
      <c r="C26968" s="2"/>
      <c r="E26968" s="2"/>
    </row>
    <row r="26969" spans="2:5" x14ac:dyDescent="0.35">
      <c r="B26969" s="42"/>
      <c r="C26969" s="2"/>
      <c r="E26969" s="2"/>
    </row>
    <row r="26970" spans="2:5" x14ac:dyDescent="0.35">
      <c r="B26970" s="42"/>
      <c r="C26970" s="2"/>
      <c r="E26970" s="2"/>
    </row>
    <row r="26971" spans="2:5" x14ac:dyDescent="0.35">
      <c r="B26971" s="42"/>
      <c r="C26971" s="2"/>
      <c r="E26971" s="2"/>
    </row>
    <row r="26972" spans="2:5" x14ac:dyDescent="0.35">
      <c r="B26972" s="42"/>
      <c r="C26972" s="2"/>
      <c r="E26972" s="2"/>
    </row>
    <row r="26973" spans="2:5" x14ac:dyDescent="0.35">
      <c r="B26973" s="42"/>
      <c r="C26973" s="2"/>
      <c r="E26973" s="2"/>
    </row>
    <row r="26974" spans="2:5" x14ac:dyDescent="0.35">
      <c r="B26974" s="42"/>
      <c r="C26974" s="2"/>
      <c r="E26974" s="2"/>
    </row>
    <row r="26975" spans="2:5" x14ac:dyDescent="0.35">
      <c r="B26975" s="42"/>
      <c r="C26975" s="2"/>
      <c r="E26975" s="2"/>
    </row>
    <row r="26976" spans="2:5" x14ac:dyDescent="0.35">
      <c r="B26976" s="42"/>
      <c r="C26976" s="2"/>
      <c r="E26976" s="2"/>
    </row>
    <row r="26977" spans="2:5" x14ac:dyDescent="0.35">
      <c r="B26977" s="42"/>
      <c r="C26977" s="2"/>
      <c r="E26977" s="2"/>
    </row>
    <row r="26978" spans="2:5" x14ac:dyDescent="0.35">
      <c r="B26978" s="42"/>
      <c r="C26978" s="2"/>
      <c r="E26978" s="2"/>
    </row>
    <row r="26979" spans="2:5" x14ac:dyDescent="0.35">
      <c r="B26979" s="42"/>
      <c r="C26979" s="2"/>
      <c r="E26979" s="2"/>
    </row>
    <row r="26980" spans="2:5" x14ac:dyDescent="0.35">
      <c r="B26980" s="42"/>
      <c r="C26980" s="2"/>
      <c r="E26980" s="2"/>
    </row>
    <row r="26981" spans="2:5" x14ac:dyDescent="0.35">
      <c r="B26981" s="42"/>
      <c r="C26981" s="2"/>
      <c r="E26981" s="2"/>
    </row>
    <row r="26982" spans="2:5" x14ac:dyDescent="0.35">
      <c r="B26982" s="42"/>
      <c r="C26982" s="2"/>
      <c r="E26982" s="2"/>
    </row>
    <row r="26983" spans="2:5" x14ac:dyDescent="0.35">
      <c r="B26983" s="42"/>
      <c r="C26983" s="2"/>
      <c r="E26983" s="2"/>
    </row>
    <row r="26984" spans="2:5" x14ac:dyDescent="0.35">
      <c r="B26984" s="42"/>
      <c r="C26984" s="2"/>
      <c r="E26984" s="2"/>
    </row>
    <row r="26985" spans="2:5" x14ac:dyDescent="0.35">
      <c r="B26985" s="42"/>
      <c r="C26985" s="2"/>
      <c r="E26985" s="2"/>
    </row>
    <row r="26986" spans="2:5" x14ac:dyDescent="0.35">
      <c r="B26986" s="42"/>
      <c r="C26986" s="2"/>
      <c r="E26986" s="2"/>
    </row>
    <row r="26987" spans="2:5" x14ac:dyDescent="0.35">
      <c r="B26987" s="42"/>
      <c r="C26987" s="2"/>
      <c r="E26987" s="2"/>
    </row>
    <row r="26988" spans="2:5" x14ac:dyDescent="0.35">
      <c r="B26988" s="42"/>
      <c r="C26988" s="2"/>
      <c r="E26988" s="2"/>
    </row>
    <row r="26989" spans="2:5" x14ac:dyDescent="0.35">
      <c r="B26989" s="42"/>
      <c r="C26989" s="2"/>
      <c r="E26989" s="2"/>
    </row>
    <row r="26990" spans="2:5" x14ac:dyDescent="0.35">
      <c r="B26990" s="42"/>
      <c r="C26990" s="2"/>
      <c r="E26990" s="2"/>
    </row>
    <row r="26991" spans="2:5" x14ac:dyDescent="0.35">
      <c r="B26991" s="42"/>
      <c r="C26991" s="2"/>
      <c r="E26991" s="2"/>
    </row>
    <row r="26992" spans="2:5" x14ac:dyDescent="0.35">
      <c r="B26992" s="42"/>
      <c r="C26992" s="2"/>
      <c r="E26992" s="2"/>
    </row>
    <row r="26993" spans="2:5" x14ac:dyDescent="0.35">
      <c r="B26993" s="42"/>
      <c r="C26993" s="2"/>
      <c r="E26993" s="2"/>
    </row>
    <row r="26994" spans="2:5" x14ac:dyDescent="0.35">
      <c r="B26994" s="42"/>
      <c r="C26994" s="2"/>
      <c r="E26994" s="2"/>
    </row>
    <row r="26995" spans="2:5" x14ac:dyDescent="0.35">
      <c r="B26995" s="42"/>
      <c r="C26995" s="2"/>
      <c r="E26995" s="2"/>
    </row>
    <row r="26996" spans="2:5" x14ac:dyDescent="0.35">
      <c r="B26996" s="42"/>
      <c r="C26996" s="2"/>
      <c r="E26996" s="2"/>
    </row>
    <row r="26997" spans="2:5" x14ac:dyDescent="0.35">
      <c r="B26997" s="42"/>
      <c r="C26997" s="2"/>
      <c r="E26997" s="2"/>
    </row>
    <row r="26998" spans="2:5" x14ac:dyDescent="0.35">
      <c r="B26998" s="42"/>
      <c r="C26998" s="2"/>
      <c r="E26998" s="2"/>
    </row>
    <row r="26999" spans="2:5" x14ac:dyDescent="0.35">
      <c r="B26999" s="42"/>
      <c r="C26999" s="2"/>
      <c r="E26999" s="2"/>
    </row>
    <row r="27000" spans="2:5" x14ac:dyDescent="0.35">
      <c r="B27000" s="42"/>
      <c r="C27000" s="2"/>
      <c r="E27000" s="2"/>
    </row>
    <row r="27001" spans="2:5" x14ac:dyDescent="0.35">
      <c r="B27001" s="42"/>
      <c r="C27001" s="2"/>
      <c r="E27001" s="2"/>
    </row>
    <row r="27002" spans="2:5" x14ac:dyDescent="0.35">
      <c r="B27002" s="42"/>
      <c r="C27002" s="2"/>
      <c r="E27002" s="2"/>
    </row>
    <row r="27003" spans="2:5" x14ac:dyDescent="0.35">
      <c r="B27003" s="42"/>
      <c r="C27003" s="2"/>
      <c r="E27003" s="2"/>
    </row>
    <row r="27004" spans="2:5" x14ac:dyDescent="0.35">
      <c r="B27004" s="42"/>
      <c r="C27004" s="2"/>
      <c r="E27004" s="2"/>
    </row>
    <row r="27005" spans="2:5" x14ac:dyDescent="0.35">
      <c r="B27005" s="42"/>
      <c r="C27005" s="2"/>
      <c r="E27005" s="2"/>
    </row>
    <row r="27006" spans="2:5" x14ac:dyDescent="0.35">
      <c r="B27006" s="42"/>
      <c r="C27006" s="2"/>
      <c r="E27006" s="2"/>
    </row>
    <row r="27007" spans="2:5" x14ac:dyDescent="0.35">
      <c r="B27007" s="42"/>
      <c r="C27007" s="2"/>
      <c r="E27007" s="2"/>
    </row>
    <row r="27008" spans="2:5" x14ac:dyDescent="0.35">
      <c r="B27008" s="42"/>
      <c r="C27008" s="2"/>
      <c r="E27008" s="2"/>
    </row>
    <row r="27009" spans="2:5" x14ac:dyDescent="0.35">
      <c r="B27009" s="42"/>
      <c r="C27009" s="2"/>
      <c r="E27009" s="2"/>
    </row>
    <row r="27010" spans="2:5" x14ac:dyDescent="0.35">
      <c r="B27010" s="42"/>
      <c r="C27010" s="2"/>
      <c r="E27010" s="2"/>
    </row>
    <row r="27011" spans="2:5" x14ac:dyDescent="0.35">
      <c r="B27011" s="42"/>
      <c r="C27011" s="2"/>
      <c r="E27011" s="2"/>
    </row>
    <row r="27012" spans="2:5" x14ac:dyDescent="0.35">
      <c r="B27012" s="42"/>
      <c r="C27012" s="2"/>
      <c r="E27012" s="2"/>
    </row>
    <row r="27013" spans="2:5" x14ac:dyDescent="0.35">
      <c r="B27013" s="42"/>
      <c r="C27013" s="2"/>
      <c r="E27013" s="2"/>
    </row>
    <row r="27014" spans="2:5" x14ac:dyDescent="0.35">
      <c r="B27014" s="42"/>
      <c r="C27014" s="2"/>
      <c r="E27014" s="2"/>
    </row>
    <row r="27015" spans="2:5" x14ac:dyDescent="0.35">
      <c r="B27015" s="42"/>
      <c r="C27015" s="2"/>
      <c r="E27015" s="2"/>
    </row>
    <row r="27016" spans="2:5" x14ac:dyDescent="0.35">
      <c r="B27016" s="42"/>
      <c r="C27016" s="2"/>
      <c r="E27016" s="2"/>
    </row>
    <row r="27017" spans="2:5" x14ac:dyDescent="0.35">
      <c r="B27017" s="42"/>
      <c r="C27017" s="2"/>
      <c r="E27017" s="2"/>
    </row>
    <row r="27018" spans="2:5" x14ac:dyDescent="0.35">
      <c r="B27018" s="42"/>
      <c r="C27018" s="2"/>
      <c r="E27018" s="2"/>
    </row>
    <row r="27019" spans="2:5" x14ac:dyDescent="0.35">
      <c r="B27019" s="42"/>
      <c r="C27019" s="2"/>
      <c r="E27019" s="2"/>
    </row>
    <row r="27020" spans="2:5" x14ac:dyDescent="0.35">
      <c r="B27020" s="42"/>
      <c r="C27020" s="2"/>
      <c r="E27020" s="2"/>
    </row>
    <row r="27021" spans="2:5" x14ac:dyDescent="0.35">
      <c r="B27021" s="42"/>
      <c r="C27021" s="2"/>
      <c r="E27021" s="2"/>
    </row>
    <row r="27022" spans="2:5" x14ac:dyDescent="0.35">
      <c r="B27022" s="42"/>
      <c r="C27022" s="2"/>
      <c r="E27022" s="2"/>
    </row>
    <row r="27023" spans="2:5" x14ac:dyDescent="0.35">
      <c r="B27023" s="42"/>
      <c r="C27023" s="2"/>
      <c r="E27023" s="2"/>
    </row>
    <row r="27024" spans="2:5" x14ac:dyDescent="0.35">
      <c r="B27024" s="42"/>
      <c r="C27024" s="2"/>
      <c r="E27024" s="2"/>
    </row>
    <row r="27025" spans="2:5" x14ac:dyDescent="0.35">
      <c r="B27025" s="42"/>
      <c r="C27025" s="2"/>
      <c r="E27025" s="2"/>
    </row>
    <row r="27026" spans="2:5" x14ac:dyDescent="0.35">
      <c r="B27026" s="42"/>
      <c r="C27026" s="2"/>
      <c r="E27026" s="2"/>
    </row>
    <row r="27027" spans="2:5" x14ac:dyDescent="0.35">
      <c r="B27027" s="42"/>
      <c r="C27027" s="2"/>
      <c r="E27027" s="2"/>
    </row>
    <row r="27028" spans="2:5" x14ac:dyDescent="0.35">
      <c r="B27028" s="42"/>
      <c r="C27028" s="2"/>
      <c r="E27028" s="2"/>
    </row>
    <row r="27029" spans="2:5" x14ac:dyDescent="0.35">
      <c r="B27029" s="42"/>
      <c r="C27029" s="2"/>
      <c r="E27029" s="2"/>
    </row>
    <row r="27030" spans="2:5" x14ac:dyDescent="0.35">
      <c r="B27030" s="42"/>
      <c r="C27030" s="2"/>
      <c r="E27030" s="2"/>
    </row>
    <row r="27031" spans="2:5" x14ac:dyDescent="0.35">
      <c r="B27031" s="42"/>
      <c r="C27031" s="2"/>
      <c r="E27031" s="2"/>
    </row>
    <row r="27032" spans="2:5" x14ac:dyDescent="0.35">
      <c r="B27032" s="42"/>
      <c r="C27032" s="2"/>
      <c r="E27032" s="2"/>
    </row>
    <row r="27033" spans="2:5" x14ac:dyDescent="0.35">
      <c r="B27033" s="42"/>
      <c r="C27033" s="2"/>
      <c r="E27033" s="2"/>
    </row>
    <row r="27034" spans="2:5" x14ac:dyDescent="0.35">
      <c r="B27034" s="42"/>
      <c r="C27034" s="2"/>
      <c r="E27034" s="2"/>
    </row>
    <row r="27035" spans="2:5" x14ac:dyDescent="0.35">
      <c r="B27035" s="42"/>
      <c r="C27035" s="2"/>
      <c r="E27035" s="2"/>
    </row>
    <row r="27036" spans="2:5" x14ac:dyDescent="0.35">
      <c r="B27036" s="42"/>
      <c r="C27036" s="2"/>
      <c r="E27036" s="2"/>
    </row>
    <row r="27037" spans="2:5" x14ac:dyDescent="0.35">
      <c r="B27037" s="42"/>
      <c r="C27037" s="2"/>
      <c r="E27037" s="2"/>
    </row>
    <row r="27038" spans="2:5" x14ac:dyDescent="0.35">
      <c r="B27038" s="42"/>
      <c r="C27038" s="2"/>
      <c r="E27038" s="2"/>
    </row>
    <row r="27039" spans="2:5" x14ac:dyDescent="0.35">
      <c r="B27039" s="42"/>
      <c r="C27039" s="2"/>
      <c r="E27039" s="2"/>
    </row>
    <row r="27040" spans="2:5" x14ac:dyDescent="0.35">
      <c r="B27040" s="42"/>
      <c r="C27040" s="2"/>
      <c r="E27040" s="2"/>
    </row>
    <row r="27041" spans="2:5" x14ac:dyDescent="0.35">
      <c r="B27041" s="42"/>
      <c r="C27041" s="2"/>
      <c r="E27041" s="2"/>
    </row>
    <row r="27042" spans="2:5" x14ac:dyDescent="0.35">
      <c r="B27042" s="42"/>
      <c r="C27042" s="2"/>
      <c r="E27042" s="2"/>
    </row>
    <row r="27043" spans="2:5" x14ac:dyDescent="0.35">
      <c r="B27043" s="42"/>
      <c r="C27043" s="2"/>
      <c r="E27043" s="2"/>
    </row>
    <row r="27044" spans="2:5" x14ac:dyDescent="0.35">
      <c r="B27044" s="42"/>
      <c r="C27044" s="2"/>
      <c r="E27044" s="2"/>
    </row>
    <row r="27045" spans="2:5" x14ac:dyDescent="0.35">
      <c r="B27045" s="42"/>
      <c r="C27045" s="2"/>
      <c r="E27045" s="2"/>
    </row>
    <row r="27046" spans="2:5" x14ac:dyDescent="0.35">
      <c r="B27046" s="42"/>
      <c r="C27046" s="2"/>
      <c r="E27046" s="2"/>
    </row>
    <row r="27047" spans="2:5" x14ac:dyDescent="0.35">
      <c r="B27047" s="42"/>
      <c r="C27047" s="2"/>
      <c r="E27047" s="2"/>
    </row>
    <row r="27048" spans="2:5" x14ac:dyDescent="0.35">
      <c r="B27048" s="42"/>
      <c r="C27048" s="2"/>
      <c r="E27048" s="2"/>
    </row>
    <row r="27049" spans="2:5" x14ac:dyDescent="0.35">
      <c r="B27049" s="42"/>
      <c r="C27049" s="2"/>
      <c r="E27049" s="2"/>
    </row>
    <row r="27050" spans="2:5" x14ac:dyDescent="0.35">
      <c r="B27050" s="42"/>
      <c r="C27050" s="2"/>
      <c r="E27050" s="2"/>
    </row>
    <row r="27051" spans="2:5" x14ac:dyDescent="0.35">
      <c r="B27051" s="42"/>
      <c r="C27051" s="2"/>
      <c r="E27051" s="2"/>
    </row>
    <row r="27052" spans="2:5" x14ac:dyDescent="0.35">
      <c r="B27052" s="42"/>
      <c r="C27052" s="2"/>
      <c r="E27052" s="2"/>
    </row>
    <row r="27053" spans="2:5" x14ac:dyDescent="0.35">
      <c r="B27053" s="42"/>
      <c r="C27053" s="2"/>
      <c r="E27053" s="2"/>
    </row>
    <row r="27054" spans="2:5" x14ac:dyDescent="0.35">
      <c r="B27054" s="42"/>
      <c r="C27054" s="2"/>
      <c r="E27054" s="2"/>
    </row>
    <row r="27055" spans="2:5" x14ac:dyDescent="0.35">
      <c r="B27055" s="42"/>
      <c r="C27055" s="2"/>
      <c r="E27055" s="2"/>
    </row>
    <row r="27056" spans="2:5" x14ac:dyDescent="0.35">
      <c r="B27056" s="42"/>
      <c r="C27056" s="2"/>
      <c r="E27056" s="2"/>
    </row>
    <row r="27057" spans="2:5" x14ac:dyDescent="0.35">
      <c r="B27057" s="42"/>
      <c r="C27057" s="2"/>
      <c r="E27057" s="2"/>
    </row>
    <row r="27058" spans="2:5" x14ac:dyDescent="0.35">
      <c r="B27058" s="42"/>
      <c r="C27058" s="2"/>
      <c r="E27058" s="2"/>
    </row>
    <row r="27059" spans="2:5" x14ac:dyDescent="0.35">
      <c r="B27059" s="42"/>
      <c r="C27059" s="2"/>
      <c r="E27059" s="2"/>
    </row>
    <row r="27060" spans="2:5" x14ac:dyDescent="0.35">
      <c r="B27060" s="42"/>
      <c r="C27060" s="2"/>
      <c r="E27060" s="2"/>
    </row>
    <row r="27061" spans="2:5" x14ac:dyDescent="0.35">
      <c r="B27061" s="42"/>
      <c r="C27061" s="2"/>
      <c r="E27061" s="2"/>
    </row>
    <row r="27062" spans="2:5" x14ac:dyDescent="0.35">
      <c r="B27062" s="42"/>
      <c r="C27062" s="2"/>
      <c r="E27062" s="2"/>
    </row>
    <row r="27063" spans="2:5" x14ac:dyDescent="0.35">
      <c r="B27063" s="42"/>
      <c r="C27063" s="2"/>
      <c r="E27063" s="2"/>
    </row>
    <row r="27064" spans="2:5" x14ac:dyDescent="0.35">
      <c r="B27064" s="42"/>
      <c r="C27064" s="2"/>
      <c r="E27064" s="2"/>
    </row>
    <row r="27065" spans="2:5" x14ac:dyDescent="0.35">
      <c r="B27065" s="42"/>
      <c r="C27065" s="2"/>
      <c r="E27065" s="2"/>
    </row>
    <row r="27066" spans="2:5" x14ac:dyDescent="0.35">
      <c r="B27066" s="42"/>
      <c r="C27066" s="2"/>
      <c r="E27066" s="2"/>
    </row>
    <row r="27067" spans="2:5" x14ac:dyDescent="0.35">
      <c r="B27067" s="42"/>
      <c r="C27067" s="2"/>
      <c r="E27067" s="2"/>
    </row>
    <row r="27068" spans="2:5" x14ac:dyDescent="0.35">
      <c r="B27068" s="42"/>
      <c r="C27068" s="2"/>
      <c r="E27068" s="2"/>
    </row>
    <row r="27069" spans="2:5" x14ac:dyDescent="0.35">
      <c r="B27069" s="42"/>
      <c r="C27069" s="2"/>
      <c r="E27069" s="2"/>
    </row>
    <row r="27070" spans="2:5" x14ac:dyDescent="0.35">
      <c r="B27070" s="42"/>
      <c r="C27070" s="2"/>
      <c r="E27070" s="2"/>
    </row>
    <row r="27071" spans="2:5" x14ac:dyDescent="0.35">
      <c r="B27071" s="42"/>
      <c r="C27071" s="2"/>
      <c r="E27071" s="2"/>
    </row>
    <row r="27072" spans="2:5" x14ac:dyDescent="0.35">
      <c r="B27072" s="42"/>
      <c r="C27072" s="2"/>
      <c r="E27072" s="2"/>
    </row>
    <row r="27073" spans="2:5" x14ac:dyDescent="0.35">
      <c r="B27073" s="42"/>
      <c r="C27073" s="2"/>
      <c r="E27073" s="2"/>
    </row>
    <row r="27074" spans="2:5" x14ac:dyDescent="0.35">
      <c r="B27074" s="42"/>
      <c r="C27074" s="2"/>
      <c r="E27074" s="2"/>
    </row>
    <row r="27075" spans="2:5" x14ac:dyDescent="0.35">
      <c r="B27075" s="42"/>
      <c r="C27075" s="2"/>
      <c r="E27075" s="2"/>
    </row>
    <row r="27076" spans="2:5" x14ac:dyDescent="0.35">
      <c r="B27076" s="42"/>
      <c r="C27076" s="2"/>
      <c r="E27076" s="2"/>
    </row>
    <row r="27077" spans="2:5" x14ac:dyDescent="0.35">
      <c r="B27077" s="42"/>
      <c r="C27077" s="2"/>
      <c r="E27077" s="2"/>
    </row>
    <row r="27078" spans="2:5" x14ac:dyDescent="0.35">
      <c r="B27078" s="42"/>
      <c r="C27078" s="2"/>
      <c r="E27078" s="2"/>
    </row>
    <row r="27079" spans="2:5" x14ac:dyDescent="0.35">
      <c r="B27079" s="42"/>
      <c r="C27079" s="2"/>
      <c r="E27079" s="2"/>
    </row>
    <row r="27080" spans="2:5" x14ac:dyDescent="0.35">
      <c r="B27080" s="42"/>
      <c r="C27080" s="2"/>
      <c r="E27080" s="2"/>
    </row>
    <row r="27081" spans="2:5" x14ac:dyDescent="0.35">
      <c r="B27081" s="42"/>
      <c r="C27081" s="2"/>
      <c r="E27081" s="2"/>
    </row>
    <row r="27082" spans="2:5" x14ac:dyDescent="0.35">
      <c r="B27082" s="42"/>
      <c r="C27082" s="2"/>
      <c r="E27082" s="2"/>
    </row>
    <row r="27083" spans="2:5" x14ac:dyDescent="0.35">
      <c r="B27083" s="42"/>
      <c r="C27083" s="2"/>
      <c r="E27083" s="2"/>
    </row>
    <row r="27084" spans="2:5" x14ac:dyDescent="0.35">
      <c r="B27084" s="42"/>
      <c r="C27084" s="2"/>
      <c r="E27084" s="2"/>
    </row>
    <row r="27085" spans="2:5" x14ac:dyDescent="0.35">
      <c r="B27085" s="42"/>
      <c r="C27085" s="2"/>
      <c r="E27085" s="2"/>
    </row>
    <row r="27086" spans="2:5" x14ac:dyDescent="0.35">
      <c r="B27086" s="42"/>
      <c r="C27086" s="2"/>
      <c r="E27086" s="2"/>
    </row>
    <row r="27087" spans="2:5" x14ac:dyDescent="0.35">
      <c r="B27087" s="42"/>
      <c r="C27087" s="2"/>
      <c r="E27087" s="2"/>
    </row>
    <row r="27088" spans="2:5" x14ac:dyDescent="0.35">
      <c r="B27088" s="42"/>
      <c r="C27088" s="2"/>
      <c r="E27088" s="2"/>
    </row>
    <row r="27089" spans="2:5" x14ac:dyDescent="0.35">
      <c r="B27089" s="42"/>
      <c r="C27089" s="2"/>
      <c r="E27089" s="2"/>
    </row>
    <row r="27090" spans="2:5" x14ac:dyDescent="0.35">
      <c r="B27090" s="42"/>
      <c r="C27090" s="2"/>
      <c r="E27090" s="2"/>
    </row>
    <row r="27091" spans="2:5" x14ac:dyDescent="0.35">
      <c r="B27091" s="42"/>
      <c r="C27091" s="2"/>
      <c r="E27091" s="2"/>
    </row>
    <row r="27092" spans="2:5" x14ac:dyDescent="0.35">
      <c r="B27092" s="42"/>
      <c r="C27092" s="2"/>
      <c r="E27092" s="2"/>
    </row>
    <row r="27093" spans="2:5" x14ac:dyDescent="0.35">
      <c r="B27093" s="42"/>
      <c r="C27093" s="2"/>
      <c r="E27093" s="2"/>
    </row>
    <row r="27094" spans="2:5" x14ac:dyDescent="0.35">
      <c r="B27094" s="42"/>
      <c r="C27094" s="2"/>
      <c r="E27094" s="2"/>
    </row>
    <row r="27095" spans="2:5" x14ac:dyDescent="0.35">
      <c r="B27095" s="42"/>
      <c r="C27095" s="2"/>
      <c r="E27095" s="2"/>
    </row>
    <row r="27096" spans="2:5" x14ac:dyDescent="0.35">
      <c r="B27096" s="42"/>
      <c r="C27096" s="2"/>
      <c r="E27096" s="2"/>
    </row>
    <row r="27097" spans="2:5" x14ac:dyDescent="0.35">
      <c r="B27097" s="42"/>
      <c r="C27097" s="2"/>
      <c r="E27097" s="2"/>
    </row>
    <row r="27098" spans="2:5" x14ac:dyDescent="0.35">
      <c r="B27098" s="42"/>
      <c r="C27098" s="2"/>
      <c r="E27098" s="2"/>
    </row>
    <row r="27099" spans="2:5" x14ac:dyDescent="0.35">
      <c r="B27099" s="42"/>
      <c r="C27099" s="2"/>
      <c r="E27099" s="2"/>
    </row>
    <row r="27100" spans="2:5" x14ac:dyDescent="0.35">
      <c r="B27100" s="42"/>
      <c r="C27100" s="2"/>
      <c r="E27100" s="2"/>
    </row>
    <row r="27101" spans="2:5" x14ac:dyDescent="0.35">
      <c r="B27101" s="42"/>
      <c r="C27101" s="2"/>
      <c r="E27101" s="2"/>
    </row>
    <row r="27102" spans="2:5" x14ac:dyDescent="0.35">
      <c r="B27102" s="42"/>
      <c r="C27102" s="2"/>
      <c r="E27102" s="2"/>
    </row>
    <row r="27103" spans="2:5" x14ac:dyDescent="0.35">
      <c r="B27103" s="42"/>
      <c r="C27103" s="2"/>
      <c r="E27103" s="2"/>
    </row>
    <row r="27104" spans="2:5" x14ac:dyDescent="0.35">
      <c r="B27104" s="42"/>
      <c r="C27104" s="2"/>
      <c r="E27104" s="2"/>
    </row>
    <row r="27105" spans="2:5" x14ac:dyDescent="0.35">
      <c r="B27105" s="42"/>
      <c r="C27105" s="2"/>
      <c r="E27105" s="2"/>
    </row>
    <row r="27106" spans="2:5" x14ac:dyDescent="0.35">
      <c r="B27106" s="42"/>
      <c r="C27106" s="2"/>
      <c r="E27106" s="2"/>
    </row>
    <row r="27107" spans="2:5" x14ac:dyDescent="0.35">
      <c r="B27107" s="42"/>
      <c r="C27107" s="2"/>
      <c r="E27107" s="2"/>
    </row>
    <row r="27108" spans="2:5" x14ac:dyDescent="0.35">
      <c r="B27108" s="42"/>
      <c r="C27108" s="2"/>
      <c r="E27108" s="2"/>
    </row>
    <row r="27109" spans="2:5" x14ac:dyDescent="0.35">
      <c r="B27109" s="42"/>
      <c r="C27109" s="2"/>
      <c r="E27109" s="2"/>
    </row>
    <row r="27110" spans="2:5" x14ac:dyDescent="0.35">
      <c r="B27110" s="42"/>
      <c r="C27110" s="2"/>
      <c r="E27110" s="2"/>
    </row>
    <row r="27111" spans="2:5" x14ac:dyDescent="0.35">
      <c r="B27111" s="42"/>
      <c r="C27111" s="2"/>
      <c r="E27111" s="2"/>
    </row>
    <row r="27112" spans="2:5" x14ac:dyDescent="0.35">
      <c r="B27112" s="42"/>
      <c r="C27112" s="2"/>
      <c r="E27112" s="2"/>
    </row>
    <row r="27113" spans="2:5" x14ac:dyDescent="0.35">
      <c r="B27113" s="42"/>
      <c r="C27113" s="2"/>
      <c r="E27113" s="2"/>
    </row>
    <row r="27114" spans="2:5" x14ac:dyDescent="0.35">
      <c r="B27114" s="42"/>
      <c r="C27114" s="2"/>
      <c r="E27114" s="2"/>
    </row>
    <row r="27115" spans="2:5" x14ac:dyDescent="0.35">
      <c r="B27115" s="42"/>
      <c r="C27115" s="2"/>
      <c r="E27115" s="2"/>
    </row>
    <row r="27116" spans="2:5" x14ac:dyDescent="0.35">
      <c r="B27116" s="42"/>
      <c r="C27116" s="2"/>
      <c r="E27116" s="2"/>
    </row>
    <row r="27117" spans="2:5" x14ac:dyDescent="0.35">
      <c r="B27117" s="42"/>
      <c r="C27117" s="2"/>
      <c r="E27117" s="2"/>
    </row>
    <row r="27118" spans="2:5" x14ac:dyDescent="0.35">
      <c r="B27118" s="42"/>
      <c r="C27118" s="2"/>
      <c r="E27118" s="2"/>
    </row>
    <row r="27119" spans="2:5" x14ac:dyDescent="0.35">
      <c r="B27119" s="42"/>
      <c r="C27119" s="2"/>
      <c r="E27119" s="2"/>
    </row>
    <row r="27120" spans="2:5" x14ac:dyDescent="0.35">
      <c r="B27120" s="42"/>
      <c r="C27120" s="2"/>
      <c r="E27120" s="2"/>
    </row>
    <row r="27121" spans="2:5" x14ac:dyDescent="0.35">
      <c r="B27121" s="42"/>
      <c r="C27121" s="2"/>
      <c r="E27121" s="2"/>
    </row>
    <row r="27122" spans="2:5" x14ac:dyDescent="0.35">
      <c r="B27122" s="42"/>
      <c r="C27122" s="2"/>
      <c r="E27122" s="2"/>
    </row>
    <row r="27123" spans="2:5" x14ac:dyDescent="0.35">
      <c r="B27123" s="42"/>
      <c r="C27123" s="2"/>
      <c r="E27123" s="2"/>
    </row>
    <row r="27124" spans="2:5" x14ac:dyDescent="0.35">
      <c r="B27124" s="42"/>
      <c r="C27124" s="2"/>
      <c r="E27124" s="2"/>
    </row>
    <row r="27125" spans="2:5" x14ac:dyDescent="0.35">
      <c r="B27125" s="42"/>
      <c r="C27125" s="2"/>
      <c r="E27125" s="2"/>
    </row>
    <row r="27126" spans="2:5" x14ac:dyDescent="0.35">
      <c r="B27126" s="42"/>
      <c r="C27126" s="2"/>
      <c r="E27126" s="2"/>
    </row>
    <row r="27127" spans="2:5" x14ac:dyDescent="0.35">
      <c r="B27127" s="42"/>
      <c r="C27127" s="2"/>
      <c r="E27127" s="2"/>
    </row>
    <row r="27128" spans="2:5" x14ac:dyDescent="0.35">
      <c r="B27128" s="42"/>
      <c r="C27128" s="2"/>
      <c r="E27128" s="2"/>
    </row>
    <row r="27129" spans="2:5" x14ac:dyDescent="0.35">
      <c r="B27129" s="42"/>
      <c r="C27129" s="2"/>
      <c r="E27129" s="2"/>
    </row>
    <row r="27130" spans="2:5" x14ac:dyDescent="0.35">
      <c r="B27130" s="42"/>
      <c r="C27130" s="2"/>
      <c r="E27130" s="2"/>
    </row>
    <row r="27131" spans="2:5" x14ac:dyDescent="0.35">
      <c r="B27131" s="42"/>
      <c r="C27131" s="2"/>
      <c r="E27131" s="2"/>
    </row>
    <row r="27132" spans="2:5" x14ac:dyDescent="0.35">
      <c r="B27132" s="42"/>
      <c r="C27132" s="2"/>
      <c r="E27132" s="2"/>
    </row>
    <row r="27133" spans="2:5" x14ac:dyDescent="0.35">
      <c r="B27133" s="42"/>
      <c r="C27133" s="2"/>
      <c r="E27133" s="2"/>
    </row>
    <row r="27134" spans="2:5" x14ac:dyDescent="0.35">
      <c r="B27134" s="42"/>
      <c r="C27134" s="2"/>
      <c r="E27134" s="2"/>
    </row>
    <row r="27135" spans="2:5" x14ac:dyDescent="0.35">
      <c r="B27135" s="42"/>
      <c r="C27135" s="2"/>
      <c r="E27135" s="2"/>
    </row>
    <row r="27136" spans="2:5" x14ac:dyDescent="0.35">
      <c r="B27136" s="42"/>
      <c r="C27136" s="2"/>
      <c r="E27136" s="2"/>
    </row>
    <row r="27137" spans="2:5" x14ac:dyDescent="0.35">
      <c r="B27137" s="42"/>
      <c r="C27137" s="2"/>
      <c r="E27137" s="2"/>
    </row>
    <row r="27138" spans="2:5" x14ac:dyDescent="0.35">
      <c r="B27138" s="42"/>
      <c r="C27138" s="2"/>
      <c r="E27138" s="2"/>
    </row>
    <row r="27139" spans="2:5" x14ac:dyDescent="0.35">
      <c r="B27139" s="42"/>
      <c r="C27139" s="2"/>
      <c r="E27139" s="2"/>
    </row>
    <row r="27140" spans="2:5" x14ac:dyDescent="0.35">
      <c r="B27140" s="42"/>
      <c r="C27140" s="2"/>
      <c r="E27140" s="2"/>
    </row>
    <row r="27141" spans="2:5" x14ac:dyDescent="0.35">
      <c r="B27141" s="42"/>
      <c r="C27141" s="2"/>
      <c r="E27141" s="2"/>
    </row>
    <row r="27142" spans="2:5" x14ac:dyDescent="0.35">
      <c r="B27142" s="42"/>
      <c r="C27142" s="2"/>
      <c r="E27142" s="2"/>
    </row>
    <row r="27143" spans="2:5" x14ac:dyDescent="0.35">
      <c r="B27143" s="42"/>
      <c r="C27143" s="2"/>
      <c r="E27143" s="2"/>
    </row>
    <row r="27144" spans="2:5" x14ac:dyDescent="0.35">
      <c r="B27144" s="42"/>
      <c r="C27144" s="2"/>
      <c r="E27144" s="2"/>
    </row>
    <row r="27145" spans="2:5" x14ac:dyDescent="0.35">
      <c r="B27145" s="42"/>
      <c r="C27145" s="2"/>
      <c r="E27145" s="2"/>
    </row>
    <row r="27146" spans="2:5" x14ac:dyDescent="0.35">
      <c r="B27146" s="42"/>
      <c r="C27146" s="2"/>
      <c r="E27146" s="2"/>
    </row>
    <row r="27147" spans="2:5" x14ac:dyDescent="0.35">
      <c r="B27147" s="42"/>
      <c r="C27147" s="2"/>
      <c r="E27147" s="2"/>
    </row>
    <row r="27148" spans="2:5" x14ac:dyDescent="0.35">
      <c r="B27148" s="42"/>
      <c r="C27148" s="2"/>
      <c r="E27148" s="2"/>
    </row>
    <row r="27149" spans="2:5" x14ac:dyDescent="0.35">
      <c r="B27149" s="42"/>
      <c r="C27149" s="2"/>
      <c r="E27149" s="2"/>
    </row>
    <row r="27150" spans="2:5" x14ac:dyDescent="0.35">
      <c r="B27150" s="42"/>
      <c r="C27150" s="2"/>
      <c r="E27150" s="2"/>
    </row>
    <row r="27151" spans="2:5" x14ac:dyDescent="0.35">
      <c r="B27151" s="42"/>
      <c r="C27151" s="2"/>
      <c r="E27151" s="2"/>
    </row>
    <row r="27152" spans="2:5" x14ac:dyDescent="0.35">
      <c r="B27152" s="42"/>
      <c r="C27152" s="2"/>
      <c r="E27152" s="2"/>
    </row>
    <row r="27153" spans="2:5" x14ac:dyDescent="0.35">
      <c r="B27153" s="42"/>
      <c r="C27153" s="2"/>
      <c r="E27153" s="2"/>
    </row>
    <row r="27154" spans="2:5" x14ac:dyDescent="0.35">
      <c r="B27154" s="42"/>
      <c r="C27154" s="2"/>
      <c r="E27154" s="2"/>
    </row>
    <row r="27155" spans="2:5" x14ac:dyDescent="0.35">
      <c r="B27155" s="42"/>
      <c r="C27155" s="2"/>
      <c r="E27155" s="2"/>
    </row>
    <row r="27156" spans="2:5" x14ac:dyDescent="0.35">
      <c r="B27156" s="42"/>
      <c r="C27156" s="2"/>
      <c r="E27156" s="2"/>
    </row>
    <row r="27157" spans="2:5" x14ac:dyDescent="0.35">
      <c r="B27157" s="42"/>
      <c r="C27157" s="2"/>
      <c r="E27157" s="2"/>
    </row>
    <row r="27158" spans="2:5" x14ac:dyDescent="0.35">
      <c r="B27158" s="42"/>
      <c r="C27158" s="2"/>
      <c r="E27158" s="2"/>
    </row>
    <row r="27159" spans="2:5" x14ac:dyDescent="0.35">
      <c r="B27159" s="42"/>
      <c r="C27159" s="2"/>
      <c r="E27159" s="2"/>
    </row>
    <row r="27160" spans="2:5" x14ac:dyDescent="0.35">
      <c r="B27160" s="42"/>
      <c r="C27160" s="2"/>
      <c r="E27160" s="2"/>
    </row>
    <row r="27161" spans="2:5" x14ac:dyDescent="0.35">
      <c r="B27161" s="42"/>
      <c r="C27161" s="2"/>
      <c r="E27161" s="2"/>
    </row>
    <row r="27162" spans="2:5" x14ac:dyDescent="0.35">
      <c r="B27162" s="42"/>
      <c r="C27162" s="2"/>
      <c r="E27162" s="2"/>
    </row>
    <row r="27163" spans="2:5" x14ac:dyDescent="0.35">
      <c r="B27163" s="42"/>
      <c r="C27163" s="2"/>
      <c r="E27163" s="2"/>
    </row>
    <row r="27164" spans="2:5" x14ac:dyDescent="0.35">
      <c r="B27164" s="42"/>
      <c r="C27164" s="2"/>
      <c r="E27164" s="2"/>
    </row>
    <row r="27165" spans="2:5" x14ac:dyDescent="0.35">
      <c r="B27165" s="42"/>
      <c r="C27165" s="2"/>
      <c r="E27165" s="2"/>
    </row>
    <row r="27166" spans="2:5" x14ac:dyDescent="0.35">
      <c r="B27166" s="42"/>
      <c r="C27166" s="2"/>
      <c r="E27166" s="2"/>
    </row>
    <row r="27167" spans="2:5" x14ac:dyDescent="0.35">
      <c r="B27167" s="42"/>
      <c r="C27167" s="2"/>
      <c r="E27167" s="2"/>
    </row>
    <row r="27168" spans="2:5" x14ac:dyDescent="0.35">
      <c r="B27168" s="42"/>
      <c r="C27168" s="2"/>
      <c r="E27168" s="2"/>
    </row>
    <row r="27169" spans="2:5" x14ac:dyDescent="0.35">
      <c r="B27169" s="42"/>
      <c r="C27169" s="2"/>
      <c r="E27169" s="2"/>
    </row>
    <row r="27170" spans="2:5" x14ac:dyDescent="0.35">
      <c r="B27170" s="42"/>
      <c r="C27170" s="2"/>
      <c r="E27170" s="2"/>
    </row>
    <row r="27171" spans="2:5" x14ac:dyDescent="0.35">
      <c r="B27171" s="42"/>
      <c r="C27171" s="2"/>
      <c r="E27171" s="2"/>
    </row>
    <row r="27172" spans="2:5" x14ac:dyDescent="0.35">
      <c r="B27172" s="42"/>
      <c r="C27172" s="2"/>
      <c r="E27172" s="2"/>
    </row>
    <row r="27173" spans="2:5" x14ac:dyDescent="0.35">
      <c r="B27173" s="42"/>
      <c r="C27173" s="2"/>
      <c r="E27173" s="2"/>
    </row>
    <row r="27174" spans="2:5" x14ac:dyDescent="0.35">
      <c r="B27174" s="42"/>
      <c r="C27174" s="2"/>
      <c r="E27174" s="2"/>
    </row>
    <row r="27175" spans="2:5" x14ac:dyDescent="0.35">
      <c r="B27175" s="42"/>
      <c r="C27175" s="2"/>
      <c r="E27175" s="2"/>
    </row>
    <row r="27176" spans="2:5" x14ac:dyDescent="0.35">
      <c r="B27176" s="42"/>
      <c r="C27176" s="2"/>
      <c r="E27176" s="2"/>
    </row>
    <row r="27177" spans="2:5" x14ac:dyDescent="0.35">
      <c r="B27177" s="42"/>
      <c r="C27177" s="2"/>
      <c r="E27177" s="2"/>
    </row>
    <row r="27178" spans="2:5" x14ac:dyDescent="0.35">
      <c r="B27178" s="42"/>
      <c r="C27178" s="2"/>
      <c r="E27178" s="2"/>
    </row>
    <row r="27179" spans="2:5" x14ac:dyDescent="0.35">
      <c r="B27179" s="42"/>
      <c r="C27179" s="2"/>
      <c r="E27179" s="2"/>
    </row>
    <row r="27180" spans="2:5" x14ac:dyDescent="0.35">
      <c r="B27180" s="42"/>
      <c r="C27180" s="2"/>
      <c r="E27180" s="2"/>
    </row>
    <row r="27181" spans="2:5" x14ac:dyDescent="0.35">
      <c r="B27181" s="42"/>
      <c r="C27181" s="2"/>
      <c r="E27181" s="2"/>
    </row>
    <row r="27182" spans="2:5" x14ac:dyDescent="0.35">
      <c r="B27182" s="42"/>
      <c r="C27182" s="2"/>
      <c r="E27182" s="2"/>
    </row>
    <row r="27183" spans="2:5" x14ac:dyDescent="0.35">
      <c r="B27183" s="42"/>
      <c r="C27183" s="2"/>
      <c r="E27183" s="2"/>
    </row>
    <row r="27184" spans="2:5" x14ac:dyDescent="0.35">
      <c r="B27184" s="42"/>
      <c r="C27184" s="2"/>
      <c r="E27184" s="2"/>
    </row>
    <row r="27185" spans="2:5" x14ac:dyDescent="0.35">
      <c r="B27185" s="42"/>
      <c r="C27185" s="2"/>
      <c r="E27185" s="2"/>
    </row>
    <row r="27186" spans="2:5" x14ac:dyDescent="0.35">
      <c r="B27186" s="42"/>
      <c r="C27186" s="2"/>
      <c r="E27186" s="2"/>
    </row>
    <row r="27187" spans="2:5" x14ac:dyDescent="0.35">
      <c r="B27187" s="42"/>
      <c r="C27187" s="2"/>
      <c r="E27187" s="2"/>
    </row>
    <row r="27188" spans="2:5" x14ac:dyDescent="0.35">
      <c r="B27188" s="42"/>
      <c r="C27188" s="2"/>
      <c r="E27188" s="2"/>
    </row>
    <row r="27189" spans="2:5" x14ac:dyDescent="0.35">
      <c r="B27189" s="42"/>
      <c r="C27189" s="2"/>
      <c r="E27189" s="2"/>
    </row>
    <row r="27190" spans="2:5" x14ac:dyDescent="0.35">
      <c r="B27190" s="42"/>
      <c r="C27190" s="2"/>
      <c r="E27190" s="2"/>
    </row>
    <row r="27191" spans="2:5" x14ac:dyDescent="0.35">
      <c r="B27191" s="42"/>
      <c r="C27191" s="2"/>
      <c r="E27191" s="2"/>
    </row>
    <row r="27192" spans="2:5" x14ac:dyDescent="0.35">
      <c r="B27192" s="42"/>
      <c r="C27192" s="2"/>
      <c r="E27192" s="2"/>
    </row>
    <row r="27193" spans="2:5" x14ac:dyDescent="0.35">
      <c r="B27193" s="42"/>
      <c r="C27193" s="2"/>
      <c r="E27193" s="2"/>
    </row>
    <row r="27194" spans="2:5" x14ac:dyDescent="0.35">
      <c r="B27194" s="42"/>
      <c r="C27194" s="2"/>
      <c r="E27194" s="2"/>
    </row>
    <row r="27195" spans="2:5" x14ac:dyDescent="0.35">
      <c r="B27195" s="42"/>
      <c r="C27195" s="2"/>
      <c r="E27195" s="2"/>
    </row>
    <row r="27196" spans="2:5" x14ac:dyDescent="0.35">
      <c r="B27196" s="42"/>
      <c r="C27196" s="2"/>
      <c r="E27196" s="2"/>
    </row>
    <row r="27197" spans="2:5" x14ac:dyDescent="0.35">
      <c r="B27197" s="42"/>
      <c r="C27197" s="2"/>
      <c r="E27197" s="2"/>
    </row>
    <row r="27198" spans="2:5" x14ac:dyDescent="0.35">
      <c r="B27198" s="42"/>
      <c r="C27198" s="2"/>
      <c r="E27198" s="2"/>
    </row>
    <row r="27199" spans="2:5" x14ac:dyDescent="0.35">
      <c r="B27199" s="42"/>
      <c r="C27199" s="2"/>
      <c r="E27199" s="2"/>
    </row>
    <row r="27200" spans="2:5" x14ac:dyDescent="0.35">
      <c r="B27200" s="42"/>
      <c r="C27200" s="2"/>
      <c r="E27200" s="2"/>
    </row>
    <row r="27201" spans="2:5" x14ac:dyDescent="0.35">
      <c r="B27201" s="42"/>
      <c r="C27201" s="2"/>
      <c r="E27201" s="2"/>
    </row>
    <row r="27202" spans="2:5" x14ac:dyDescent="0.35">
      <c r="B27202" s="42"/>
      <c r="C27202" s="2"/>
      <c r="E27202" s="2"/>
    </row>
    <row r="27203" spans="2:5" x14ac:dyDescent="0.35">
      <c r="B27203" s="42"/>
      <c r="C27203" s="2"/>
      <c r="E27203" s="2"/>
    </row>
    <row r="27204" spans="2:5" x14ac:dyDescent="0.35">
      <c r="B27204" s="42"/>
      <c r="C27204" s="2"/>
      <c r="E27204" s="2"/>
    </row>
    <row r="27205" spans="2:5" x14ac:dyDescent="0.35">
      <c r="B27205" s="42"/>
      <c r="C27205" s="2"/>
      <c r="E27205" s="2"/>
    </row>
    <row r="27206" spans="2:5" x14ac:dyDescent="0.35">
      <c r="B27206" s="42"/>
      <c r="C27206" s="2"/>
      <c r="E27206" s="2"/>
    </row>
    <row r="27207" spans="2:5" x14ac:dyDescent="0.35">
      <c r="B27207" s="42"/>
      <c r="C27207" s="2"/>
      <c r="E27207" s="2"/>
    </row>
    <row r="27208" spans="2:5" x14ac:dyDescent="0.35">
      <c r="B27208" s="42"/>
      <c r="C27208" s="2"/>
      <c r="E27208" s="2"/>
    </row>
    <row r="27209" spans="2:5" x14ac:dyDescent="0.35">
      <c r="B27209" s="42"/>
      <c r="C27209" s="2"/>
      <c r="E27209" s="2"/>
    </row>
    <row r="27210" spans="2:5" x14ac:dyDescent="0.35">
      <c r="B27210" s="42"/>
      <c r="C27210" s="2"/>
      <c r="E27210" s="2"/>
    </row>
    <row r="27211" spans="2:5" x14ac:dyDescent="0.35">
      <c r="B27211" s="42"/>
      <c r="C27211" s="2"/>
      <c r="E27211" s="2"/>
    </row>
    <row r="27212" spans="2:5" x14ac:dyDescent="0.35">
      <c r="B27212" s="42"/>
      <c r="C27212" s="2"/>
      <c r="E27212" s="2"/>
    </row>
    <row r="27213" spans="2:5" x14ac:dyDescent="0.35">
      <c r="B27213" s="42"/>
      <c r="C27213" s="2"/>
      <c r="E27213" s="2"/>
    </row>
    <row r="27214" spans="2:5" x14ac:dyDescent="0.35">
      <c r="B27214" s="42"/>
      <c r="C27214" s="2"/>
      <c r="E27214" s="2"/>
    </row>
    <row r="27215" spans="2:5" x14ac:dyDescent="0.35">
      <c r="B27215" s="42"/>
      <c r="C27215" s="2"/>
      <c r="E27215" s="2"/>
    </row>
    <row r="27216" spans="2:5" x14ac:dyDescent="0.35">
      <c r="B27216" s="42"/>
      <c r="C27216" s="2"/>
      <c r="E27216" s="2"/>
    </row>
    <row r="27217" spans="2:5" x14ac:dyDescent="0.35">
      <c r="B27217" s="42"/>
      <c r="C27217" s="2"/>
      <c r="E27217" s="2"/>
    </row>
    <row r="27218" spans="2:5" x14ac:dyDescent="0.35">
      <c r="B27218" s="42"/>
      <c r="C27218" s="2"/>
      <c r="E27218" s="2"/>
    </row>
    <row r="27219" spans="2:5" x14ac:dyDescent="0.35">
      <c r="B27219" s="42"/>
      <c r="C27219" s="2"/>
      <c r="E27219" s="2"/>
    </row>
    <row r="27220" spans="2:5" x14ac:dyDescent="0.35">
      <c r="B27220" s="42"/>
      <c r="C27220" s="2"/>
      <c r="E27220" s="2"/>
    </row>
    <row r="27221" spans="2:5" x14ac:dyDescent="0.35">
      <c r="B27221" s="42"/>
      <c r="C27221" s="2"/>
      <c r="E27221" s="2"/>
    </row>
    <row r="27222" spans="2:5" x14ac:dyDescent="0.35">
      <c r="B27222" s="42"/>
      <c r="C27222" s="2"/>
      <c r="E27222" s="2"/>
    </row>
    <row r="27223" spans="2:5" x14ac:dyDescent="0.35">
      <c r="B27223" s="42"/>
      <c r="C27223" s="2"/>
      <c r="E27223" s="2"/>
    </row>
    <row r="27224" spans="2:5" x14ac:dyDescent="0.35">
      <c r="B27224" s="42"/>
      <c r="C27224" s="2"/>
      <c r="E27224" s="2"/>
    </row>
    <row r="27225" spans="2:5" x14ac:dyDescent="0.35">
      <c r="B27225" s="42"/>
      <c r="C27225" s="2"/>
      <c r="E27225" s="2"/>
    </row>
    <row r="27226" spans="2:5" x14ac:dyDescent="0.35">
      <c r="B27226" s="42"/>
      <c r="C27226" s="2"/>
      <c r="E27226" s="2"/>
    </row>
    <row r="27227" spans="2:5" x14ac:dyDescent="0.35">
      <c r="B27227" s="42"/>
      <c r="C27227" s="2"/>
      <c r="E27227" s="2"/>
    </row>
    <row r="27228" spans="2:5" x14ac:dyDescent="0.35">
      <c r="B27228" s="42"/>
      <c r="C27228" s="2"/>
      <c r="E27228" s="2"/>
    </row>
    <row r="27229" spans="2:5" x14ac:dyDescent="0.35">
      <c r="B27229" s="42"/>
      <c r="C27229" s="2"/>
      <c r="E27229" s="2"/>
    </row>
    <row r="27230" spans="2:5" x14ac:dyDescent="0.35">
      <c r="B27230" s="42"/>
      <c r="C27230" s="2"/>
      <c r="E27230" s="2"/>
    </row>
    <row r="27231" spans="2:5" x14ac:dyDescent="0.35">
      <c r="B27231" s="42"/>
      <c r="C27231" s="2"/>
      <c r="E27231" s="2"/>
    </row>
    <row r="27232" spans="2:5" x14ac:dyDescent="0.35">
      <c r="B27232" s="42"/>
      <c r="C27232" s="2"/>
      <c r="E27232" s="2"/>
    </row>
    <row r="27233" spans="2:5" x14ac:dyDescent="0.35">
      <c r="B27233" s="42"/>
      <c r="C27233" s="2"/>
      <c r="E27233" s="2"/>
    </row>
    <row r="27234" spans="2:5" x14ac:dyDescent="0.35">
      <c r="B27234" s="42"/>
      <c r="C27234" s="2"/>
      <c r="E27234" s="2"/>
    </row>
    <row r="27235" spans="2:5" x14ac:dyDescent="0.35">
      <c r="B27235" s="42"/>
      <c r="C27235" s="2"/>
      <c r="E27235" s="2"/>
    </row>
    <row r="27236" spans="2:5" x14ac:dyDescent="0.35">
      <c r="B27236" s="42"/>
      <c r="C27236" s="2"/>
      <c r="E27236" s="2"/>
    </row>
    <row r="27237" spans="2:5" x14ac:dyDescent="0.35">
      <c r="B27237" s="42"/>
      <c r="C27237" s="2"/>
      <c r="E27237" s="2"/>
    </row>
    <row r="27238" spans="2:5" x14ac:dyDescent="0.35">
      <c r="B27238" s="42"/>
      <c r="C27238" s="2"/>
      <c r="E27238" s="2"/>
    </row>
    <row r="27239" spans="2:5" x14ac:dyDescent="0.35">
      <c r="B27239" s="42"/>
      <c r="C27239" s="2"/>
      <c r="E27239" s="2"/>
    </row>
    <row r="27240" spans="2:5" x14ac:dyDescent="0.35">
      <c r="B27240" s="42"/>
      <c r="C27240" s="2"/>
      <c r="E27240" s="2"/>
    </row>
    <row r="27241" spans="2:5" x14ac:dyDescent="0.35">
      <c r="B27241" s="42"/>
      <c r="C27241" s="2"/>
      <c r="E27241" s="2"/>
    </row>
    <row r="27242" spans="2:5" x14ac:dyDescent="0.35">
      <c r="B27242" s="42"/>
      <c r="C27242" s="2"/>
      <c r="E27242" s="2"/>
    </row>
    <row r="27243" spans="2:5" x14ac:dyDescent="0.35">
      <c r="B27243" s="42"/>
      <c r="C27243" s="2"/>
      <c r="E27243" s="2"/>
    </row>
    <row r="27244" spans="2:5" x14ac:dyDescent="0.35">
      <c r="B27244" s="42"/>
      <c r="C27244" s="2"/>
      <c r="E27244" s="2"/>
    </row>
    <row r="27245" spans="2:5" x14ac:dyDescent="0.35">
      <c r="B27245" s="42"/>
      <c r="C27245" s="2"/>
      <c r="E27245" s="2"/>
    </row>
    <row r="27246" spans="2:5" x14ac:dyDescent="0.35">
      <c r="B27246" s="42"/>
      <c r="C27246" s="2"/>
      <c r="E27246" s="2"/>
    </row>
    <row r="27247" spans="2:5" x14ac:dyDescent="0.35">
      <c r="B27247" s="42"/>
      <c r="C27247" s="2"/>
      <c r="E27247" s="2"/>
    </row>
    <row r="27248" spans="2:5" x14ac:dyDescent="0.35">
      <c r="B27248" s="42"/>
      <c r="C27248" s="2"/>
      <c r="E27248" s="2"/>
    </row>
    <row r="27249" spans="2:5" x14ac:dyDescent="0.35">
      <c r="B27249" s="42"/>
      <c r="C27249" s="2"/>
      <c r="E27249" s="2"/>
    </row>
    <row r="27250" spans="2:5" x14ac:dyDescent="0.35">
      <c r="B27250" s="42"/>
      <c r="C27250" s="2"/>
      <c r="E27250" s="2"/>
    </row>
    <row r="27251" spans="2:5" x14ac:dyDescent="0.35">
      <c r="B27251" s="42"/>
      <c r="C27251" s="2"/>
      <c r="E27251" s="2"/>
    </row>
    <row r="27252" spans="2:5" x14ac:dyDescent="0.35">
      <c r="B27252" s="42"/>
      <c r="C27252" s="2"/>
      <c r="E27252" s="2"/>
    </row>
    <row r="27253" spans="2:5" x14ac:dyDescent="0.35">
      <c r="B27253" s="42"/>
      <c r="C27253" s="2"/>
      <c r="E27253" s="2"/>
    </row>
    <row r="27254" spans="2:5" x14ac:dyDescent="0.35">
      <c r="B27254" s="42"/>
      <c r="C27254" s="2"/>
      <c r="E27254" s="2"/>
    </row>
    <row r="27255" spans="2:5" x14ac:dyDescent="0.35">
      <c r="B27255" s="42"/>
      <c r="C27255" s="2"/>
      <c r="E27255" s="2"/>
    </row>
    <row r="27256" spans="2:5" x14ac:dyDescent="0.35">
      <c r="B27256" s="42"/>
      <c r="C27256" s="2"/>
      <c r="E27256" s="2"/>
    </row>
    <row r="27257" spans="2:5" x14ac:dyDescent="0.35">
      <c r="B27257" s="42"/>
      <c r="C27257" s="2"/>
      <c r="E27257" s="2"/>
    </row>
    <row r="27258" spans="2:5" x14ac:dyDescent="0.35">
      <c r="B27258" s="42"/>
      <c r="C27258" s="2"/>
      <c r="E27258" s="2"/>
    </row>
    <row r="27259" spans="2:5" x14ac:dyDescent="0.35">
      <c r="B27259" s="42"/>
      <c r="C27259" s="2"/>
      <c r="E27259" s="2"/>
    </row>
    <row r="27260" spans="2:5" x14ac:dyDescent="0.35">
      <c r="B27260" s="42"/>
      <c r="C27260" s="2"/>
      <c r="E27260" s="2"/>
    </row>
    <row r="27261" spans="2:5" x14ac:dyDescent="0.35">
      <c r="B27261" s="42"/>
      <c r="C27261" s="2"/>
      <c r="E27261" s="2"/>
    </row>
    <row r="27262" spans="2:5" x14ac:dyDescent="0.35">
      <c r="B27262" s="42"/>
      <c r="C27262" s="2"/>
      <c r="E27262" s="2"/>
    </row>
    <row r="27263" spans="2:5" x14ac:dyDescent="0.35">
      <c r="B27263" s="42"/>
      <c r="C27263" s="2"/>
      <c r="E27263" s="2"/>
    </row>
    <row r="27264" spans="2:5" x14ac:dyDescent="0.35">
      <c r="B27264" s="42"/>
      <c r="C27264" s="2"/>
      <c r="E27264" s="2"/>
    </row>
    <row r="27265" spans="2:5" x14ac:dyDescent="0.35">
      <c r="B27265" s="42"/>
      <c r="C27265" s="2"/>
      <c r="E27265" s="2"/>
    </row>
    <row r="27266" spans="2:5" x14ac:dyDescent="0.35">
      <c r="B27266" s="42"/>
      <c r="C27266" s="2"/>
      <c r="E27266" s="2"/>
    </row>
    <row r="27267" spans="2:5" x14ac:dyDescent="0.35">
      <c r="B27267" s="42"/>
      <c r="C27267" s="2"/>
      <c r="E27267" s="2"/>
    </row>
    <row r="27268" spans="2:5" x14ac:dyDescent="0.35">
      <c r="B27268" s="42"/>
      <c r="C27268" s="2"/>
      <c r="E27268" s="2"/>
    </row>
    <row r="27269" spans="2:5" x14ac:dyDescent="0.35">
      <c r="B27269" s="42"/>
      <c r="C27269" s="2"/>
      <c r="E27269" s="2"/>
    </row>
    <row r="27270" spans="2:5" x14ac:dyDescent="0.35">
      <c r="B27270" s="42"/>
      <c r="C27270" s="2"/>
      <c r="E27270" s="2"/>
    </row>
    <row r="27271" spans="2:5" x14ac:dyDescent="0.35">
      <c r="B27271" s="42"/>
      <c r="C27271" s="2"/>
      <c r="E27271" s="2"/>
    </row>
    <row r="27272" spans="2:5" x14ac:dyDescent="0.35">
      <c r="B27272" s="42"/>
      <c r="C27272" s="2"/>
      <c r="E27272" s="2"/>
    </row>
    <row r="27273" spans="2:5" x14ac:dyDescent="0.35">
      <c r="B27273" s="42"/>
      <c r="C27273" s="2"/>
      <c r="E27273" s="2"/>
    </row>
    <row r="27274" spans="2:5" x14ac:dyDescent="0.35">
      <c r="B27274" s="42"/>
      <c r="C27274" s="2"/>
      <c r="E27274" s="2"/>
    </row>
    <row r="27275" spans="2:5" x14ac:dyDescent="0.35">
      <c r="B27275" s="42"/>
      <c r="C27275" s="2"/>
      <c r="E27275" s="2"/>
    </row>
    <row r="27276" spans="2:5" x14ac:dyDescent="0.35">
      <c r="B27276" s="42"/>
      <c r="C27276" s="2"/>
      <c r="E27276" s="2"/>
    </row>
    <row r="27277" spans="2:5" x14ac:dyDescent="0.35">
      <c r="B27277" s="42"/>
      <c r="C27277" s="2"/>
      <c r="E27277" s="2"/>
    </row>
    <row r="27278" spans="2:5" x14ac:dyDescent="0.35">
      <c r="B27278" s="42"/>
      <c r="C27278" s="2"/>
      <c r="E27278" s="2"/>
    </row>
    <row r="27279" spans="2:5" x14ac:dyDescent="0.35">
      <c r="B27279" s="42"/>
      <c r="C27279" s="2"/>
      <c r="E27279" s="2"/>
    </row>
    <row r="27280" spans="2:5" x14ac:dyDescent="0.35">
      <c r="B27280" s="42"/>
      <c r="C27280" s="2"/>
      <c r="E27280" s="2"/>
    </row>
    <row r="27281" spans="2:5" x14ac:dyDescent="0.35">
      <c r="B27281" s="42"/>
      <c r="C27281" s="2"/>
      <c r="E27281" s="2"/>
    </row>
    <row r="27282" spans="2:5" x14ac:dyDescent="0.35">
      <c r="B27282" s="42"/>
      <c r="C27282" s="2"/>
      <c r="E27282" s="2"/>
    </row>
    <row r="27283" spans="2:5" x14ac:dyDescent="0.35">
      <c r="B27283" s="42"/>
      <c r="C27283" s="2"/>
      <c r="E27283" s="2"/>
    </row>
    <row r="27284" spans="2:5" x14ac:dyDescent="0.35">
      <c r="B27284" s="42"/>
      <c r="C27284" s="2"/>
      <c r="E27284" s="2"/>
    </row>
    <row r="27285" spans="2:5" x14ac:dyDescent="0.35">
      <c r="B27285" s="42"/>
      <c r="C27285" s="2"/>
      <c r="E27285" s="2"/>
    </row>
    <row r="27286" spans="2:5" x14ac:dyDescent="0.35">
      <c r="B27286" s="42"/>
      <c r="C27286" s="2"/>
      <c r="E27286" s="2"/>
    </row>
    <row r="27287" spans="2:5" x14ac:dyDescent="0.35">
      <c r="B27287" s="42"/>
      <c r="C27287" s="2"/>
      <c r="E27287" s="2"/>
    </row>
    <row r="27288" spans="2:5" x14ac:dyDescent="0.35">
      <c r="B27288" s="42"/>
      <c r="C27288" s="2"/>
      <c r="E27288" s="2"/>
    </row>
    <row r="27289" spans="2:5" x14ac:dyDescent="0.35">
      <c r="B27289" s="42"/>
      <c r="C27289" s="2"/>
      <c r="E27289" s="2"/>
    </row>
    <row r="27290" spans="2:5" x14ac:dyDescent="0.35">
      <c r="B27290" s="42"/>
      <c r="C27290" s="2"/>
      <c r="E27290" s="2"/>
    </row>
    <row r="27291" spans="2:5" x14ac:dyDescent="0.35">
      <c r="B27291" s="42"/>
      <c r="C27291" s="2"/>
      <c r="E27291" s="2"/>
    </row>
    <row r="27292" spans="2:5" x14ac:dyDescent="0.35">
      <c r="B27292" s="42"/>
      <c r="C27292" s="2"/>
      <c r="E27292" s="2"/>
    </row>
    <row r="27293" spans="2:5" x14ac:dyDescent="0.35">
      <c r="B27293" s="42"/>
      <c r="C27293" s="2"/>
      <c r="E27293" s="2"/>
    </row>
    <row r="27294" spans="2:5" x14ac:dyDescent="0.35">
      <c r="B27294" s="42"/>
      <c r="C27294" s="2"/>
      <c r="E27294" s="2"/>
    </row>
    <row r="27295" spans="2:5" x14ac:dyDescent="0.35">
      <c r="B27295" s="42"/>
      <c r="C27295" s="2"/>
      <c r="E27295" s="2"/>
    </row>
    <row r="27296" spans="2:5" x14ac:dyDescent="0.35">
      <c r="B27296" s="42"/>
      <c r="C27296" s="2"/>
      <c r="E27296" s="2"/>
    </row>
    <row r="27297" spans="2:5" x14ac:dyDescent="0.35">
      <c r="B27297" s="42"/>
      <c r="C27297" s="2"/>
      <c r="E27297" s="2"/>
    </row>
    <row r="27298" spans="2:5" x14ac:dyDescent="0.35">
      <c r="B27298" s="42"/>
      <c r="C27298" s="2"/>
      <c r="E27298" s="2"/>
    </row>
    <row r="27299" spans="2:5" x14ac:dyDescent="0.35">
      <c r="B27299" s="42"/>
      <c r="C27299" s="2"/>
      <c r="E27299" s="2"/>
    </row>
    <row r="27300" spans="2:5" x14ac:dyDescent="0.35">
      <c r="B27300" s="42"/>
      <c r="C27300" s="2"/>
      <c r="E27300" s="2"/>
    </row>
    <row r="27301" spans="2:5" x14ac:dyDescent="0.35">
      <c r="B27301" s="42"/>
      <c r="C27301" s="2"/>
      <c r="E27301" s="2"/>
    </row>
    <row r="27302" spans="2:5" x14ac:dyDescent="0.35">
      <c r="B27302" s="42"/>
      <c r="C27302" s="2"/>
      <c r="E27302" s="2"/>
    </row>
    <row r="27303" spans="2:5" x14ac:dyDescent="0.35">
      <c r="B27303" s="42"/>
      <c r="C27303" s="2"/>
      <c r="E27303" s="2"/>
    </row>
    <row r="27304" spans="2:5" x14ac:dyDescent="0.35">
      <c r="B27304" s="42"/>
      <c r="C27304" s="2"/>
      <c r="E27304" s="2"/>
    </row>
    <row r="27305" spans="2:5" x14ac:dyDescent="0.35">
      <c r="B27305" s="42"/>
      <c r="C27305" s="2"/>
      <c r="E27305" s="2"/>
    </row>
    <row r="27306" spans="2:5" x14ac:dyDescent="0.35">
      <c r="B27306" s="42"/>
      <c r="C27306" s="2"/>
      <c r="E27306" s="2"/>
    </row>
    <row r="27307" spans="2:5" x14ac:dyDescent="0.35">
      <c r="B27307" s="42"/>
      <c r="C27307" s="2"/>
      <c r="E27307" s="2"/>
    </row>
    <row r="27308" spans="2:5" x14ac:dyDescent="0.35">
      <c r="B27308" s="42"/>
      <c r="C27308" s="2"/>
      <c r="E27308" s="2"/>
    </row>
    <row r="27309" spans="2:5" x14ac:dyDescent="0.35">
      <c r="B27309" s="42"/>
      <c r="C27309" s="2"/>
      <c r="E27309" s="2"/>
    </row>
    <row r="27310" spans="2:5" x14ac:dyDescent="0.35">
      <c r="B27310" s="42"/>
      <c r="C27310" s="2"/>
      <c r="E27310" s="2"/>
    </row>
    <row r="27311" spans="2:5" x14ac:dyDescent="0.35">
      <c r="B27311" s="42"/>
      <c r="C27311" s="2"/>
      <c r="E27311" s="2"/>
    </row>
    <row r="27312" spans="2:5" x14ac:dyDescent="0.35">
      <c r="B27312" s="42"/>
      <c r="C27312" s="2"/>
      <c r="E27312" s="2"/>
    </row>
    <row r="27313" spans="2:5" x14ac:dyDescent="0.35">
      <c r="B27313" s="42"/>
      <c r="C27313" s="2"/>
      <c r="E27313" s="2"/>
    </row>
    <row r="27314" spans="2:5" x14ac:dyDescent="0.35">
      <c r="B27314" s="42"/>
      <c r="C27314" s="2"/>
      <c r="E27314" s="2"/>
    </row>
    <row r="27315" spans="2:5" x14ac:dyDescent="0.35">
      <c r="B27315" s="42"/>
      <c r="C27315" s="2"/>
      <c r="E27315" s="2"/>
    </row>
    <row r="27316" spans="2:5" x14ac:dyDescent="0.35">
      <c r="B27316" s="42"/>
      <c r="C27316" s="2"/>
      <c r="E27316" s="2"/>
    </row>
    <row r="27317" spans="2:5" x14ac:dyDescent="0.35">
      <c r="B27317" s="42"/>
      <c r="C27317" s="2"/>
      <c r="E27317" s="2"/>
    </row>
    <row r="27318" spans="2:5" x14ac:dyDescent="0.35">
      <c r="B27318" s="42"/>
      <c r="C27318" s="2"/>
      <c r="E27318" s="2"/>
    </row>
    <row r="27319" spans="2:5" x14ac:dyDescent="0.35">
      <c r="B27319" s="42"/>
      <c r="C27319" s="2"/>
      <c r="E27319" s="2"/>
    </row>
    <row r="27320" spans="2:5" x14ac:dyDescent="0.35">
      <c r="B27320" s="42"/>
      <c r="C27320" s="2"/>
      <c r="E27320" s="2"/>
    </row>
    <row r="27321" spans="2:5" x14ac:dyDescent="0.35">
      <c r="B27321" s="42"/>
      <c r="C27321" s="2"/>
      <c r="E27321" s="2"/>
    </row>
    <row r="27322" spans="2:5" x14ac:dyDescent="0.35">
      <c r="B27322" s="42"/>
      <c r="C27322" s="2"/>
      <c r="E27322" s="2"/>
    </row>
    <row r="27323" spans="2:5" x14ac:dyDescent="0.35">
      <c r="B27323" s="42"/>
      <c r="C27323" s="2"/>
      <c r="E27323" s="2"/>
    </row>
    <row r="27324" spans="2:5" x14ac:dyDescent="0.35">
      <c r="B27324" s="42"/>
      <c r="C27324" s="2"/>
      <c r="E27324" s="2"/>
    </row>
    <row r="27325" spans="2:5" x14ac:dyDescent="0.35">
      <c r="B27325" s="42"/>
      <c r="C27325" s="2"/>
      <c r="E27325" s="2"/>
    </row>
    <row r="27326" spans="2:5" x14ac:dyDescent="0.35">
      <c r="B27326" s="42"/>
      <c r="C27326" s="2"/>
      <c r="E27326" s="2"/>
    </row>
    <row r="27327" spans="2:5" x14ac:dyDescent="0.35">
      <c r="B27327" s="42"/>
      <c r="C27327" s="2"/>
      <c r="E27327" s="2"/>
    </row>
    <row r="27328" spans="2:5" x14ac:dyDescent="0.35">
      <c r="B27328" s="42"/>
      <c r="C27328" s="2"/>
      <c r="E27328" s="2"/>
    </row>
    <row r="27329" spans="2:5" x14ac:dyDescent="0.35">
      <c r="B27329" s="42"/>
      <c r="C27329" s="2"/>
      <c r="E27329" s="2"/>
    </row>
    <row r="27330" spans="2:5" x14ac:dyDescent="0.35">
      <c r="B27330" s="42"/>
      <c r="C27330" s="2"/>
      <c r="E27330" s="2"/>
    </row>
    <row r="27331" spans="2:5" x14ac:dyDescent="0.35">
      <c r="B27331" s="42"/>
      <c r="C27331" s="2"/>
      <c r="E27331" s="2"/>
    </row>
    <row r="27332" spans="2:5" x14ac:dyDescent="0.35">
      <c r="B27332" s="42"/>
      <c r="C27332" s="2"/>
      <c r="E27332" s="2"/>
    </row>
    <row r="27333" spans="2:5" x14ac:dyDescent="0.35">
      <c r="B27333" s="42"/>
      <c r="C27333" s="2"/>
      <c r="E27333" s="2"/>
    </row>
    <row r="27334" spans="2:5" x14ac:dyDescent="0.35">
      <c r="B27334" s="42"/>
      <c r="C27334" s="2"/>
      <c r="E27334" s="2"/>
    </row>
    <row r="27335" spans="2:5" x14ac:dyDescent="0.35">
      <c r="B27335" s="42"/>
      <c r="C27335" s="2"/>
      <c r="E27335" s="2"/>
    </row>
    <row r="27336" spans="2:5" x14ac:dyDescent="0.35">
      <c r="B27336" s="42"/>
      <c r="C27336" s="2"/>
      <c r="E27336" s="2"/>
    </row>
    <row r="27337" spans="2:5" x14ac:dyDescent="0.35">
      <c r="B27337" s="42"/>
      <c r="C27337" s="2"/>
      <c r="E27337" s="2"/>
    </row>
    <row r="27338" spans="2:5" x14ac:dyDescent="0.35">
      <c r="B27338" s="42"/>
      <c r="C27338" s="2"/>
      <c r="E27338" s="2"/>
    </row>
    <row r="27339" spans="2:5" x14ac:dyDescent="0.35">
      <c r="B27339" s="42"/>
      <c r="C27339" s="2"/>
      <c r="E27339" s="2"/>
    </row>
    <row r="27340" spans="2:5" x14ac:dyDescent="0.35">
      <c r="B27340" s="42"/>
      <c r="C27340" s="2"/>
      <c r="E27340" s="2"/>
    </row>
    <row r="27341" spans="2:5" x14ac:dyDescent="0.35">
      <c r="B27341" s="42"/>
      <c r="C27341" s="2"/>
      <c r="E27341" s="2"/>
    </row>
    <row r="27342" spans="2:5" x14ac:dyDescent="0.35">
      <c r="B27342" s="42"/>
      <c r="C27342" s="2"/>
      <c r="E27342" s="2"/>
    </row>
    <row r="27343" spans="2:5" x14ac:dyDescent="0.35">
      <c r="B27343" s="42"/>
      <c r="C27343" s="2"/>
      <c r="E27343" s="2"/>
    </row>
    <row r="27344" spans="2:5" x14ac:dyDescent="0.35">
      <c r="B27344" s="42"/>
      <c r="C27344" s="2"/>
      <c r="E27344" s="2"/>
    </row>
    <row r="27345" spans="2:5" x14ac:dyDescent="0.35">
      <c r="B27345" s="42"/>
      <c r="C27345" s="2"/>
      <c r="E27345" s="2"/>
    </row>
    <row r="27346" spans="2:5" x14ac:dyDescent="0.35">
      <c r="B27346" s="42"/>
      <c r="C27346" s="2"/>
      <c r="E27346" s="2"/>
    </row>
    <row r="27347" spans="2:5" x14ac:dyDescent="0.35">
      <c r="B27347" s="42"/>
      <c r="C27347" s="2"/>
      <c r="E27347" s="2"/>
    </row>
    <row r="27348" spans="2:5" x14ac:dyDescent="0.35">
      <c r="B27348" s="42"/>
      <c r="C27348" s="2"/>
      <c r="E27348" s="2"/>
    </row>
    <row r="27349" spans="2:5" x14ac:dyDescent="0.35">
      <c r="B27349" s="42"/>
      <c r="C27349" s="2"/>
      <c r="E27349" s="2"/>
    </row>
    <row r="27350" spans="2:5" x14ac:dyDescent="0.35">
      <c r="B27350" s="42"/>
      <c r="C27350" s="2"/>
      <c r="E27350" s="2"/>
    </row>
    <row r="27351" spans="2:5" x14ac:dyDescent="0.35">
      <c r="B27351" s="42"/>
      <c r="C27351" s="2"/>
      <c r="E27351" s="2"/>
    </row>
    <row r="27352" spans="2:5" x14ac:dyDescent="0.35">
      <c r="B27352" s="42"/>
      <c r="C27352" s="2"/>
      <c r="E27352" s="2"/>
    </row>
    <row r="27353" spans="2:5" x14ac:dyDescent="0.35">
      <c r="B27353" s="42"/>
      <c r="C27353" s="2"/>
      <c r="E27353" s="2"/>
    </row>
    <row r="27354" spans="2:5" x14ac:dyDescent="0.35">
      <c r="B27354" s="42"/>
      <c r="C27354" s="2"/>
      <c r="E27354" s="2"/>
    </row>
    <row r="27355" spans="2:5" x14ac:dyDescent="0.35">
      <c r="B27355" s="42"/>
      <c r="C27355" s="2"/>
      <c r="E27355" s="2"/>
    </row>
    <row r="27356" spans="2:5" x14ac:dyDescent="0.35">
      <c r="B27356" s="42"/>
      <c r="C27356" s="2"/>
      <c r="E27356" s="2"/>
    </row>
    <row r="27357" spans="2:5" x14ac:dyDescent="0.35">
      <c r="B27357" s="42"/>
      <c r="C27357" s="2"/>
      <c r="E27357" s="2"/>
    </row>
    <row r="27358" spans="2:5" x14ac:dyDescent="0.35">
      <c r="B27358" s="42"/>
      <c r="C27358" s="2"/>
      <c r="E27358" s="2"/>
    </row>
    <row r="27359" spans="2:5" x14ac:dyDescent="0.35">
      <c r="B27359" s="42"/>
      <c r="C27359" s="2"/>
      <c r="E27359" s="2"/>
    </row>
    <row r="27360" spans="2:5" x14ac:dyDescent="0.35">
      <c r="B27360" s="42"/>
      <c r="C27360" s="2"/>
      <c r="E27360" s="2"/>
    </row>
    <row r="27361" spans="2:5" x14ac:dyDescent="0.35">
      <c r="B27361" s="42"/>
      <c r="C27361" s="2"/>
      <c r="E27361" s="2"/>
    </row>
    <row r="27362" spans="2:5" x14ac:dyDescent="0.35">
      <c r="B27362" s="42"/>
      <c r="C27362" s="2"/>
      <c r="E27362" s="2"/>
    </row>
    <row r="27363" spans="2:5" x14ac:dyDescent="0.35">
      <c r="B27363" s="42"/>
      <c r="C27363" s="2"/>
      <c r="E27363" s="2"/>
    </row>
    <row r="27364" spans="2:5" x14ac:dyDescent="0.35">
      <c r="B27364" s="42"/>
      <c r="C27364" s="2"/>
      <c r="E27364" s="2"/>
    </row>
    <row r="27365" spans="2:5" x14ac:dyDescent="0.35">
      <c r="B27365" s="42"/>
      <c r="C27365" s="2"/>
      <c r="E27365" s="2"/>
    </row>
    <row r="27366" spans="2:5" x14ac:dyDescent="0.35">
      <c r="B27366" s="42"/>
      <c r="C27366" s="2"/>
      <c r="E27366" s="2"/>
    </row>
    <row r="27367" spans="2:5" x14ac:dyDescent="0.35">
      <c r="B27367" s="42"/>
      <c r="C27367" s="2"/>
      <c r="E27367" s="2"/>
    </row>
    <row r="27368" spans="2:5" x14ac:dyDescent="0.35">
      <c r="B27368" s="42"/>
      <c r="C27368" s="2"/>
      <c r="E27368" s="2"/>
    </row>
    <row r="27369" spans="2:5" x14ac:dyDescent="0.35">
      <c r="B27369" s="42"/>
      <c r="C27369" s="2"/>
      <c r="E27369" s="2"/>
    </row>
    <row r="27370" spans="2:5" x14ac:dyDescent="0.35">
      <c r="B27370" s="42"/>
      <c r="C27370" s="2"/>
      <c r="E27370" s="2"/>
    </row>
    <row r="27371" spans="2:5" x14ac:dyDescent="0.35">
      <c r="B27371" s="42"/>
      <c r="C27371" s="2"/>
      <c r="E27371" s="2"/>
    </row>
    <row r="27372" spans="2:5" x14ac:dyDescent="0.35">
      <c r="B27372" s="42"/>
      <c r="C27372" s="2"/>
      <c r="E27372" s="2"/>
    </row>
    <row r="27373" spans="2:5" x14ac:dyDescent="0.35">
      <c r="B27373" s="42"/>
      <c r="C27373" s="2"/>
      <c r="E27373" s="2"/>
    </row>
    <row r="27374" spans="2:5" x14ac:dyDescent="0.35">
      <c r="B27374" s="42"/>
      <c r="C27374" s="2"/>
      <c r="E27374" s="2"/>
    </row>
    <row r="27375" spans="2:5" x14ac:dyDescent="0.35">
      <c r="B27375" s="42"/>
      <c r="C27375" s="2"/>
      <c r="E27375" s="2"/>
    </row>
    <row r="27376" spans="2:5" x14ac:dyDescent="0.35">
      <c r="B27376" s="42"/>
      <c r="C27376" s="2"/>
      <c r="E27376" s="2"/>
    </row>
    <row r="27377" spans="2:5" x14ac:dyDescent="0.35">
      <c r="B27377" s="42"/>
      <c r="C27377" s="2"/>
      <c r="E27377" s="2"/>
    </row>
    <row r="27378" spans="2:5" x14ac:dyDescent="0.35">
      <c r="B27378" s="42"/>
      <c r="C27378" s="2"/>
      <c r="E27378" s="2"/>
    </row>
    <row r="27379" spans="2:5" x14ac:dyDescent="0.35">
      <c r="B27379" s="42"/>
      <c r="C27379" s="2"/>
      <c r="E27379" s="2"/>
    </row>
    <row r="27380" spans="2:5" x14ac:dyDescent="0.35">
      <c r="B27380" s="42"/>
      <c r="C27380" s="2"/>
      <c r="E27380" s="2"/>
    </row>
    <row r="27381" spans="2:5" x14ac:dyDescent="0.35">
      <c r="B27381" s="42"/>
      <c r="C27381" s="2"/>
      <c r="E27381" s="2"/>
    </row>
    <row r="27382" spans="2:5" x14ac:dyDescent="0.35">
      <c r="B27382" s="42"/>
      <c r="C27382" s="2"/>
      <c r="E27382" s="2"/>
    </row>
    <row r="27383" spans="2:5" x14ac:dyDescent="0.35">
      <c r="B27383" s="42"/>
      <c r="C27383" s="2"/>
      <c r="E27383" s="2"/>
    </row>
    <row r="27384" spans="2:5" x14ac:dyDescent="0.35">
      <c r="B27384" s="42"/>
      <c r="C27384" s="2"/>
      <c r="E27384" s="2"/>
    </row>
    <row r="27385" spans="2:5" x14ac:dyDescent="0.35">
      <c r="B27385" s="42"/>
      <c r="C27385" s="2"/>
      <c r="E27385" s="2"/>
    </row>
    <row r="27386" spans="2:5" x14ac:dyDescent="0.35">
      <c r="B27386" s="42"/>
      <c r="C27386" s="2"/>
      <c r="E27386" s="2"/>
    </row>
    <row r="27387" spans="2:5" x14ac:dyDescent="0.35">
      <c r="B27387" s="42"/>
      <c r="C27387" s="2"/>
      <c r="E27387" s="2"/>
    </row>
    <row r="27388" spans="2:5" x14ac:dyDescent="0.35">
      <c r="B27388" s="42"/>
      <c r="C27388" s="2"/>
      <c r="E27388" s="2"/>
    </row>
    <row r="27389" spans="2:5" x14ac:dyDescent="0.35">
      <c r="B27389" s="42"/>
      <c r="C27389" s="2"/>
      <c r="E27389" s="2"/>
    </row>
    <row r="27390" spans="2:5" x14ac:dyDescent="0.35">
      <c r="B27390" s="42"/>
      <c r="C27390" s="2"/>
      <c r="E27390" s="2"/>
    </row>
    <row r="27391" spans="2:5" x14ac:dyDescent="0.35">
      <c r="B27391" s="42"/>
      <c r="C27391" s="2"/>
      <c r="E27391" s="2"/>
    </row>
    <row r="27392" spans="2:5" x14ac:dyDescent="0.35">
      <c r="B27392" s="42"/>
      <c r="C27392" s="2"/>
      <c r="E27392" s="2"/>
    </row>
    <row r="27393" spans="2:5" x14ac:dyDescent="0.35">
      <c r="B27393" s="42"/>
      <c r="C27393" s="2"/>
      <c r="E27393" s="2"/>
    </row>
    <row r="27394" spans="2:5" x14ac:dyDescent="0.35">
      <c r="B27394" s="42"/>
      <c r="C27394" s="2"/>
      <c r="E27394" s="2"/>
    </row>
    <row r="27395" spans="2:5" x14ac:dyDescent="0.35">
      <c r="B27395" s="42"/>
      <c r="C27395" s="2"/>
      <c r="E27395" s="2"/>
    </row>
    <row r="27396" spans="2:5" x14ac:dyDescent="0.35">
      <c r="B27396" s="42"/>
      <c r="C27396" s="2"/>
      <c r="E27396" s="2"/>
    </row>
    <row r="27397" spans="2:5" x14ac:dyDescent="0.35">
      <c r="B27397" s="42"/>
      <c r="C27397" s="2"/>
      <c r="E27397" s="2"/>
    </row>
    <row r="27398" spans="2:5" x14ac:dyDescent="0.35">
      <c r="B27398" s="42"/>
      <c r="C27398" s="2"/>
      <c r="E27398" s="2"/>
    </row>
    <row r="27399" spans="2:5" x14ac:dyDescent="0.35">
      <c r="B27399" s="42"/>
      <c r="C27399" s="2"/>
      <c r="E27399" s="2"/>
    </row>
    <row r="27400" spans="2:5" x14ac:dyDescent="0.35">
      <c r="B27400" s="42"/>
      <c r="C27400" s="2"/>
      <c r="E27400" s="2"/>
    </row>
    <row r="27401" spans="2:5" x14ac:dyDescent="0.35">
      <c r="B27401" s="42"/>
      <c r="C27401" s="2"/>
      <c r="E27401" s="2"/>
    </row>
    <row r="27402" spans="2:5" x14ac:dyDescent="0.35">
      <c r="B27402" s="42"/>
      <c r="C27402" s="2"/>
      <c r="E27402" s="2"/>
    </row>
    <row r="27403" spans="2:5" x14ac:dyDescent="0.35">
      <c r="B27403" s="42"/>
      <c r="C27403" s="2"/>
      <c r="E27403" s="2"/>
    </row>
    <row r="27404" spans="2:5" x14ac:dyDescent="0.35">
      <c r="B27404" s="42"/>
      <c r="C27404" s="2"/>
      <c r="E27404" s="2"/>
    </row>
    <row r="27405" spans="2:5" x14ac:dyDescent="0.35">
      <c r="B27405" s="42"/>
      <c r="C27405" s="2"/>
      <c r="E27405" s="2"/>
    </row>
    <row r="27406" spans="2:5" x14ac:dyDescent="0.35">
      <c r="B27406" s="42"/>
      <c r="C27406" s="2"/>
      <c r="E27406" s="2"/>
    </row>
    <row r="27407" spans="2:5" x14ac:dyDescent="0.35">
      <c r="B27407" s="42"/>
      <c r="C27407" s="2"/>
      <c r="E27407" s="2"/>
    </row>
    <row r="27408" spans="2:5" x14ac:dyDescent="0.35">
      <c r="B27408" s="42"/>
      <c r="C27408" s="2"/>
      <c r="E27408" s="2"/>
    </row>
    <row r="27409" spans="2:5" x14ac:dyDescent="0.35">
      <c r="B27409" s="42"/>
      <c r="C27409" s="2"/>
      <c r="E27409" s="2"/>
    </row>
    <row r="27410" spans="2:5" x14ac:dyDescent="0.35">
      <c r="B27410" s="42"/>
      <c r="C27410" s="2"/>
      <c r="E27410" s="2"/>
    </row>
    <row r="27411" spans="2:5" x14ac:dyDescent="0.35">
      <c r="B27411" s="42"/>
      <c r="C27411" s="2"/>
      <c r="E27411" s="2"/>
    </row>
    <row r="27412" spans="2:5" x14ac:dyDescent="0.35">
      <c r="B27412" s="42"/>
      <c r="C27412" s="2"/>
      <c r="E27412" s="2"/>
    </row>
    <row r="27413" spans="2:5" x14ac:dyDescent="0.35">
      <c r="B27413" s="42"/>
      <c r="C27413" s="2"/>
      <c r="E27413" s="2"/>
    </row>
    <row r="27414" spans="2:5" x14ac:dyDescent="0.35">
      <c r="B27414" s="42"/>
      <c r="C27414" s="2"/>
      <c r="E27414" s="2"/>
    </row>
    <row r="27415" spans="2:5" x14ac:dyDescent="0.35">
      <c r="B27415" s="42"/>
      <c r="C27415" s="2"/>
      <c r="E27415" s="2"/>
    </row>
    <row r="27416" spans="2:5" x14ac:dyDescent="0.35">
      <c r="B27416" s="42"/>
      <c r="C27416" s="2"/>
      <c r="E27416" s="2"/>
    </row>
    <row r="27417" spans="2:5" x14ac:dyDescent="0.35">
      <c r="B27417" s="42"/>
      <c r="C27417" s="2"/>
      <c r="E27417" s="2"/>
    </row>
    <row r="27418" spans="2:5" x14ac:dyDescent="0.35">
      <c r="B27418" s="42"/>
      <c r="C27418" s="2"/>
      <c r="E27418" s="2"/>
    </row>
    <row r="27419" spans="2:5" x14ac:dyDescent="0.35">
      <c r="B27419" s="42"/>
      <c r="C27419" s="2"/>
      <c r="E27419" s="2"/>
    </row>
    <row r="27420" spans="2:5" x14ac:dyDescent="0.35">
      <c r="B27420" s="42"/>
      <c r="C27420" s="2"/>
      <c r="E27420" s="2"/>
    </row>
    <row r="27421" spans="2:5" x14ac:dyDescent="0.35">
      <c r="B27421" s="42"/>
      <c r="C27421" s="2"/>
      <c r="E27421" s="2"/>
    </row>
    <row r="27422" spans="2:5" x14ac:dyDescent="0.35">
      <c r="B27422" s="42"/>
      <c r="C27422" s="2"/>
      <c r="E27422" s="2"/>
    </row>
    <row r="27423" spans="2:5" x14ac:dyDescent="0.35">
      <c r="B27423" s="42"/>
      <c r="C27423" s="2"/>
      <c r="E27423" s="2"/>
    </row>
    <row r="27424" spans="2:5" x14ac:dyDescent="0.35">
      <c r="B27424" s="42"/>
      <c r="C27424" s="2"/>
      <c r="E27424" s="2"/>
    </row>
    <row r="27425" spans="2:5" x14ac:dyDescent="0.35">
      <c r="B27425" s="42"/>
      <c r="C27425" s="2"/>
      <c r="E27425" s="2"/>
    </row>
    <row r="27426" spans="2:5" x14ac:dyDescent="0.35">
      <c r="B27426" s="42"/>
      <c r="C27426" s="2"/>
      <c r="E27426" s="2"/>
    </row>
    <row r="27427" spans="2:5" x14ac:dyDescent="0.35">
      <c r="B27427" s="42"/>
      <c r="C27427" s="2"/>
      <c r="E27427" s="2"/>
    </row>
    <row r="27428" spans="2:5" x14ac:dyDescent="0.35">
      <c r="B27428" s="42"/>
      <c r="C27428" s="2"/>
      <c r="E27428" s="2"/>
    </row>
    <row r="27429" spans="2:5" x14ac:dyDescent="0.35">
      <c r="B27429" s="42"/>
      <c r="C27429" s="2"/>
      <c r="E27429" s="2"/>
    </row>
    <row r="27430" spans="2:5" x14ac:dyDescent="0.35">
      <c r="B27430" s="42"/>
      <c r="C27430" s="2"/>
      <c r="E27430" s="2"/>
    </row>
    <row r="27431" spans="2:5" x14ac:dyDescent="0.35">
      <c r="B27431" s="42"/>
      <c r="C27431" s="2"/>
      <c r="E27431" s="2"/>
    </row>
    <row r="27432" spans="2:5" x14ac:dyDescent="0.35">
      <c r="B27432" s="42"/>
      <c r="C27432" s="2"/>
      <c r="E27432" s="2"/>
    </row>
    <row r="27433" spans="2:5" x14ac:dyDescent="0.35">
      <c r="B27433" s="42"/>
      <c r="C27433" s="2"/>
      <c r="E27433" s="2"/>
    </row>
    <row r="27434" spans="2:5" x14ac:dyDescent="0.35">
      <c r="B27434" s="42"/>
      <c r="C27434" s="2"/>
      <c r="E27434" s="2"/>
    </row>
    <row r="27435" spans="2:5" x14ac:dyDescent="0.35">
      <c r="B27435" s="42"/>
      <c r="C27435" s="2"/>
      <c r="E27435" s="2"/>
    </row>
    <row r="27436" spans="2:5" x14ac:dyDescent="0.35">
      <c r="B27436" s="42"/>
      <c r="C27436" s="2"/>
      <c r="E27436" s="2"/>
    </row>
    <row r="27437" spans="2:5" x14ac:dyDescent="0.35">
      <c r="B27437" s="42"/>
      <c r="C27437" s="2"/>
      <c r="E27437" s="2"/>
    </row>
    <row r="27438" spans="2:5" x14ac:dyDescent="0.35">
      <c r="B27438" s="42"/>
      <c r="C27438" s="2"/>
      <c r="E27438" s="2"/>
    </row>
    <row r="27439" spans="2:5" x14ac:dyDescent="0.35">
      <c r="B27439" s="42"/>
      <c r="C27439" s="2"/>
      <c r="E27439" s="2"/>
    </row>
    <row r="27440" spans="2:5" x14ac:dyDescent="0.35">
      <c r="B27440" s="42"/>
      <c r="C27440" s="2"/>
      <c r="E27440" s="2"/>
    </row>
    <row r="27441" spans="2:5" x14ac:dyDescent="0.35">
      <c r="B27441" s="42"/>
      <c r="C27441" s="2"/>
      <c r="E27441" s="2"/>
    </row>
    <row r="27442" spans="2:5" x14ac:dyDescent="0.35">
      <c r="B27442" s="42"/>
      <c r="C27442" s="2"/>
      <c r="E27442" s="2"/>
    </row>
    <row r="27443" spans="2:5" x14ac:dyDescent="0.35">
      <c r="B27443" s="42"/>
      <c r="C27443" s="2"/>
      <c r="E27443" s="2"/>
    </row>
    <row r="27444" spans="2:5" x14ac:dyDescent="0.35">
      <c r="B27444" s="42"/>
      <c r="C27444" s="2"/>
      <c r="E27444" s="2"/>
    </row>
    <row r="27445" spans="2:5" x14ac:dyDescent="0.35">
      <c r="B27445" s="42"/>
      <c r="C27445" s="2"/>
      <c r="E27445" s="2"/>
    </row>
    <row r="27446" spans="2:5" x14ac:dyDescent="0.35">
      <c r="B27446" s="42"/>
      <c r="C27446" s="2"/>
      <c r="E27446" s="2"/>
    </row>
    <row r="27447" spans="2:5" x14ac:dyDescent="0.35">
      <c r="B27447" s="42"/>
      <c r="C27447" s="2"/>
      <c r="E27447" s="2"/>
    </row>
    <row r="27448" spans="2:5" x14ac:dyDescent="0.35">
      <c r="B27448" s="42"/>
      <c r="C27448" s="2"/>
      <c r="E27448" s="2"/>
    </row>
    <row r="27449" spans="2:5" x14ac:dyDescent="0.35">
      <c r="B27449" s="42"/>
      <c r="C27449" s="2"/>
      <c r="E27449" s="2"/>
    </row>
    <row r="27450" spans="2:5" x14ac:dyDescent="0.35">
      <c r="B27450" s="42"/>
      <c r="C27450" s="2"/>
      <c r="E27450" s="2"/>
    </row>
    <row r="27451" spans="2:5" x14ac:dyDescent="0.35">
      <c r="B27451" s="42"/>
      <c r="C27451" s="2"/>
      <c r="E27451" s="2"/>
    </row>
    <row r="27452" spans="2:5" x14ac:dyDescent="0.35">
      <c r="B27452" s="42"/>
      <c r="C27452" s="2"/>
      <c r="E27452" s="2"/>
    </row>
    <row r="27453" spans="2:5" x14ac:dyDescent="0.35">
      <c r="B27453" s="42"/>
      <c r="C27453" s="2"/>
      <c r="E27453" s="2"/>
    </row>
    <row r="27454" spans="2:5" x14ac:dyDescent="0.35">
      <c r="B27454" s="42"/>
      <c r="C27454" s="2"/>
      <c r="E27454" s="2"/>
    </row>
    <row r="27455" spans="2:5" x14ac:dyDescent="0.35">
      <c r="B27455" s="42"/>
      <c r="C27455" s="2"/>
      <c r="E27455" s="2"/>
    </row>
    <row r="27456" spans="2:5" x14ac:dyDescent="0.35">
      <c r="B27456" s="42"/>
      <c r="C27456" s="2"/>
      <c r="E27456" s="2"/>
    </row>
    <row r="27457" spans="2:5" x14ac:dyDescent="0.35">
      <c r="B27457" s="42"/>
      <c r="C27457" s="2"/>
      <c r="E27457" s="2"/>
    </row>
    <row r="27458" spans="2:5" x14ac:dyDescent="0.35">
      <c r="B27458" s="42"/>
      <c r="C27458" s="2"/>
      <c r="E27458" s="2"/>
    </row>
    <row r="27459" spans="2:5" x14ac:dyDescent="0.35">
      <c r="B27459" s="42"/>
      <c r="C27459" s="2"/>
      <c r="E27459" s="2"/>
    </row>
    <row r="27460" spans="2:5" x14ac:dyDescent="0.35">
      <c r="B27460" s="42"/>
      <c r="C27460" s="2"/>
      <c r="E27460" s="2"/>
    </row>
    <row r="27461" spans="2:5" x14ac:dyDescent="0.35">
      <c r="B27461" s="42"/>
      <c r="C27461" s="2"/>
      <c r="E27461" s="2"/>
    </row>
    <row r="27462" spans="2:5" x14ac:dyDescent="0.35">
      <c r="B27462" s="42"/>
      <c r="C27462" s="2"/>
      <c r="E27462" s="2"/>
    </row>
    <row r="27463" spans="2:5" x14ac:dyDescent="0.35">
      <c r="B27463" s="42"/>
      <c r="C27463" s="2"/>
      <c r="E27463" s="2"/>
    </row>
    <row r="27464" spans="2:5" x14ac:dyDescent="0.35">
      <c r="B27464" s="42"/>
      <c r="C27464" s="2"/>
      <c r="E27464" s="2"/>
    </row>
    <row r="27465" spans="2:5" x14ac:dyDescent="0.35">
      <c r="B27465" s="42"/>
      <c r="C27465" s="2"/>
      <c r="E27465" s="2"/>
    </row>
    <row r="27466" spans="2:5" x14ac:dyDescent="0.35">
      <c r="B27466" s="42"/>
      <c r="C27466" s="2"/>
      <c r="E27466" s="2"/>
    </row>
    <row r="27467" spans="2:5" x14ac:dyDescent="0.35">
      <c r="B27467" s="42"/>
      <c r="C27467" s="2"/>
      <c r="E27467" s="2"/>
    </row>
    <row r="27468" spans="2:5" x14ac:dyDescent="0.35">
      <c r="B27468" s="42"/>
      <c r="C27468" s="2"/>
      <c r="E27468" s="2"/>
    </row>
    <row r="27469" spans="2:5" x14ac:dyDescent="0.35">
      <c r="B27469" s="42"/>
      <c r="C27469" s="2"/>
      <c r="E27469" s="2"/>
    </row>
    <row r="27470" spans="2:5" x14ac:dyDescent="0.35">
      <c r="B27470" s="42"/>
      <c r="C27470" s="2"/>
      <c r="E27470" s="2"/>
    </row>
    <row r="27471" spans="2:5" x14ac:dyDescent="0.35">
      <c r="B27471" s="42"/>
      <c r="C27471" s="2"/>
      <c r="E27471" s="2"/>
    </row>
    <row r="27472" spans="2:5" x14ac:dyDescent="0.35">
      <c r="B27472" s="42"/>
      <c r="C27472" s="2"/>
      <c r="E27472" s="2"/>
    </row>
    <row r="27473" spans="2:5" x14ac:dyDescent="0.35">
      <c r="B27473" s="42"/>
      <c r="C27473" s="2"/>
      <c r="E27473" s="2"/>
    </row>
    <row r="27474" spans="2:5" x14ac:dyDescent="0.35">
      <c r="B27474" s="42"/>
      <c r="C27474" s="2"/>
      <c r="E27474" s="2"/>
    </row>
    <row r="27475" spans="2:5" x14ac:dyDescent="0.35">
      <c r="B27475" s="42"/>
      <c r="C27475" s="2"/>
      <c r="E27475" s="2"/>
    </row>
    <row r="27476" spans="2:5" x14ac:dyDescent="0.35">
      <c r="B27476" s="42"/>
      <c r="C27476" s="2"/>
      <c r="E27476" s="2"/>
    </row>
    <row r="27477" spans="2:5" x14ac:dyDescent="0.35">
      <c r="B27477" s="42"/>
      <c r="C27477" s="2"/>
      <c r="E27477" s="2"/>
    </row>
    <row r="27478" spans="2:5" x14ac:dyDescent="0.35">
      <c r="B27478" s="42"/>
      <c r="C27478" s="2"/>
      <c r="E27478" s="2"/>
    </row>
    <row r="27479" spans="2:5" x14ac:dyDescent="0.35">
      <c r="B27479" s="42"/>
      <c r="C27479" s="2"/>
      <c r="E27479" s="2"/>
    </row>
    <row r="27480" spans="2:5" x14ac:dyDescent="0.35">
      <c r="B27480" s="42"/>
      <c r="C27480" s="2"/>
      <c r="E27480" s="2"/>
    </row>
    <row r="27481" spans="2:5" x14ac:dyDescent="0.35">
      <c r="B27481" s="42"/>
      <c r="C27481" s="2"/>
      <c r="E27481" s="2"/>
    </row>
    <row r="27482" spans="2:5" x14ac:dyDescent="0.35">
      <c r="B27482" s="42"/>
      <c r="C27482" s="2"/>
      <c r="E27482" s="2"/>
    </row>
    <row r="27483" spans="2:5" x14ac:dyDescent="0.35">
      <c r="B27483" s="42"/>
      <c r="C27483" s="2"/>
      <c r="E27483" s="2"/>
    </row>
    <row r="27484" spans="2:5" x14ac:dyDescent="0.35">
      <c r="B27484" s="42"/>
      <c r="C27484" s="2"/>
      <c r="E27484" s="2"/>
    </row>
    <row r="27485" spans="2:5" x14ac:dyDescent="0.35">
      <c r="B27485" s="42"/>
      <c r="C27485" s="2"/>
      <c r="E27485" s="2"/>
    </row>
    <row r="27486" spans="2:5" x14ac:dyDescent="0.35">
      <c r="B27486" s="42"/>
      <c r="C27486" s="2"/>
      <c r="E27486" s="2"/>
    </row>
    <row r="27487" spans="2:5" x14ac:dyDescent="0.35">
      <c r="B27487" s="42"/>
      <c r="C27487" s="2"/>
      <c r="E27487" s="2"/>
    </row>
    <row r="27488" spans="2:5" x14ac:dyDescent="0.35">
      <c r="B27488" s="42"/>
      <c r="C27488" s="2"/>
      <c r="E27488" s="2"/>
    </row>
    <row r="27489" spans="2:5" x14ac:dyDescent="0.35">
      <c r="B27489" s="42"/>
      <c r="C27489" s="2"/>
      <c r="E27489" s="2"/>
    </row>
    <row r="27490" spans="2:5" x14ac:dyDescent="0.35">
      <c r="B27490" s="42"/>
      <c r="C27490" s="2"/>
      <c r="E27490" s="2"/>
    </row>
    <row r="27491" spans="2:5" x14ac:dyDescent="0.35">
      <c r="B27491" s="42"/>
      <c r="C27491" s="2"/>
      <c r="E27491" s="2"/>
    </row>
    <row r="27492" spans="2:5" x14ac:dyDescent="0.35">
      <c r="B27492" s="42"/>
      <c r="C27492" s="2"/>
      <c r="E27492" s="2"/>
    </row>
    <row r="27493" spans="2:5" x14ac:dyDescent="0.35">
      <c r="B27493" s="42"/>
      <c r="C27493" s="2"/>
      <c r="E27493" s="2"/>
    </row>
    <row r="27494" spans="2:5" x14ac:dyDescent="0.35">
      <c r="B27494" s="42"/>
      <c r="C27494" s="2"/>
      <c r="E27494" s="2"/>
    </row>
    <row r="27495" spans="2:5" x14ac:dyDescent="0.35">
      <c r="B27495" s="42"/>
      <c r="C27495" s="2"/>
      <c r="E27495" s="2"/>
    </row>
    <row r="27496" spans="2:5" x14ac:dyDescent="0.35">
      <c r="B27496" s="42"/>
      <c r="C27496" s="2"/>
      <c r="E27496" s="2"/>
    </row>
    <row r="27497" spans="2:5" x14ac:dyDescent="0.35">
      <c r="B27497" s="42"/>
      <c r="C27497" s="2"/>
      <c r="E27497" s="2"/>
    </row>
    <row r="27498" spans="2:5" x14ac:dyDescent="0.35">
      <c r="B27498" s="42"/>
      <c r="C27498" s="2"/>
      <c r="E27498" s="2"/>
    </row>
    <row r="27499" spans="2:5" x14ac:dyDescent="0.35">
      <c r="B27499" s="42"/>
      <c r="C27499" s="2"/>
      <c r="E27499" s="2"/>
    </row>
    <row r="27500" spans="2:5" x14ac:dyDescent="0.35">
      <c r="B27500" s="42"/>
      <c r="C27500" s="2"/>
      <c r="E27500" s="2"/>
    </row>
    <row r="27501" spans="2:5" x14ac:dyDescent="0.35">
      <c r="B27501" s="42"/>
      <c r="C27501" s="2"/>
      <c r="E27501" s="2"/>
    </row>
    <row r="27502" spans="2:5" x14ac:dyDescent="0.35">
      <c r="B27502" s="42"/>
      <c r="C27502" s="2"/>
      <c r="E27502" s="2"/>
    </row>
    <row r="27503" spans="2:5" x14ac:dyDescent="0.35">
      <c r="B27503" s="42"/>
      <c r="C27503" s="2"/>
      <c r="E27503" s="2"/>
    </row>
    <row r="27504" spans="2:5" x14ac:dyDescent="0.35">
      <c r="B27504" s="42"/>
      <c r="C27504" s="2"/>
      <c r="E27504" s="2"/>
    </row>
    <row r="27505" spans="2:5" x14ac:dyDescent="0.35">
      <c r="B27505" s="42"/>
      <c r="C27505" s="2"/>
      <c r="E27505" s="2"/>
    </row>
    <row r="27506" spans="2:5" x14ac:dyDescent="0.35">
      <c r="B27506" s="42"/>
      <c r="C27506" s="2"/>
      <c r="E27506" s="2"/>
    </row>
    <row r="27507" spans="2:5" x14ac:dyDescent="0.35">
      <c r="B27507" s="42"/>
      <c r="C27507" s="2"/>
      <c r="E27507" s="2"/>
    </row>
    <row r="27508" spans="2:5" x14ac:dyDescent="0.35">
      <c r="B27508" s="42"/>
      <c r="C27508" s="2"/>
      <c r="E27508" s="2"/>
    </row>
    <row r="27509" spans="2:5" x14ac:dyDescent="0.35">
      <c r="B27509" s="42"/>
      <c r="C27509" s="2"/>
      <c r="E27509" s="2"/>
    </row>
    <row r="27510" spans="2:5" x14ac:dyDescent="0.35">
      <c r="B27510" s="42"/>
      <c r="C27510" s="2"/>
      <c r="E27510" s="2"/>
    </row>
    <row r="27511" spans="2:5" x14ac:dyDescent="0.35">
      <c r="B27511" s="42"/>
      <c r="C27511" s="2"/>
      <c r="E27511" s="2"/>
    </row>
    <row r="27512" spans="2:5" x14ac:dyDescent="0.35">
      <c r="B27512" s="42"/>
      <c r="C27512" s="2"/>
      <c r="E27512" s="2"/>
    </row>
    <row r="27513" spans="2:5" x14ac:dyDescent="0.35">
      <c r="B27513" s="42"/>
      <c r="C27513" s="2"/>
      <c r="E27513" s="2"/>
    </row>
    <row r="27514" spans="2:5" x14ac:dyDescent="0.35">
      <c r="B27514" s="42"/>
      <c r="C27514" s="2"/>
      <c r="E27514" s="2"/>
    </row>
    <row r="27515" spans="2:5" x14ac:dyDescent="0.35">
      <c r="B27515" s="42"/>
      <c r="C27515" s="2"/>
      <c r="E27515" s="2"/>
    </row>
    <row r="27516" spans="2:5" x14ac:dyDescent="0.35">
      <c r="B27516" s="42"/>
      <c r="C27516" s="2"/>
      <c r="E27516" s="2"/>
    </row>
    <row r="27517" spans="2:5" x14ac:dyDescent="0.35">
      <c r="B27517" s="42"/>
      <c r="C27517" s="2"/>
      <c r="E27517" s="2"/>
    </row>
    <row r="27518" spans="2:5" x14ac:dyDescent="0.35">
      <c r="B27518" s="42"/>
      <c r="C27518" s="2"/>
      <c r="E27518" s="2"/>
    </row>
    <row r="27519" spans="2:5" x14ac:dyDescent="0.35">
      <c r="B27519" s="42"/>
      <c r="C27519" s="2"/>
      <c r="E27519" s="2"/>
    </row>
    <row r="27520" spans="2:5" x14ac:dyDescent="0.35">
      <c r="B27520" s="42"/>
      <c r="C27520" s="2"/>
      <c r="E27520" s="2"/>
    </row>
    <row r="27521" spans="2:5" x14ac:dyDescent="0.35">
      <c r="B27521" s="42"/>
      <c r="C27521" s="2"/>
      <c r="E27521" s="2"/>
    </row>
    <row r="27522" spans="2:5" x14ac:dyDescent="0.35">
      <c r="B27522" s="42"/>
      <c r="C27522" s="2"/>
      <c r="E27522" s="2"/>
    </row>
    <row r="27523" spans="2:5" x14ac:dyDescent="0.35">
      <c r="B27523" s="42"/>
      <c r="C27523" s="2"/>
      <c r="E27523" s="2"/>
    </row>
    <row r="27524" spans="2:5" x14ac:dyDescent="0.35">
      <c r="B27524" s="42"/>
      <c r="C27524" s="2"/>
      <c r="E27524" s="2"/>
    </row>
    <row r="27525" spans="2:5" x14ac:dyDescent="0.35">
      <c r="B27525" s="42"/>
      <c r="C27525" s="2"/>
      <c r="E27525" s="2"/>
    </row>
    <row r="27526" spans="2:5" x14ac:dyDescent="0.35">
      <c r="B27526" s="42"/>
      <c r="C27526" s="2"/>
      <c r="E27526" s="2"/>
    </row>
    <row r="27527" spans="2:5" x14ac:dyDescent="0.35">
      <c r="B27527" s="42"/>
      <c r="C27527" s="2"/>
      <c r="E27527" s="2"/>
    </row>
    <row r="27528" spans="2:5" x14ac:dyDescent="0.35">
      <c r="B27528" s="42"/>
      <c r="C27528" s="2"/>
      <c r="E27528" s="2"/>
    </row>
    <row r="27529" spans="2:5" x14ac:dyDescent="0.35">
      <c r="B27529" s="42"/>
      <c r="C27529" s="2"/>
      <c r="E27529" s="2"/>
    </row>
    <row r="27530" spans="2:5" x14ac:dyDescent="0.35">
      <c r="B27530" s="42"/>
      <c r="C27530" s="2"/>
      <c r="E27530" s="2"/>
    </row>
    <row r="27531" spans="2:5" x14ac:dyDescent="0.35">
      <c r="B27531" s="42"/>
      <c r="C27531" s="2"/>
      <c r="E27531" s="2"/>
    </row>
    <row r="27532" spans="2:5" x14ac:dyDescent="0.35">
      <c r="B27532" s="42"/>
      <c r="C27532" s="2"/>
      <c r="E27532" s="2"/>
    </row>
    <row r="27533" spans="2:5" x14ac:dyDescent="0.35">
      <c r="B27533" s="42"/>
      <c r="C27533" s="2"/>
      <c r="E27533" s="2"/>
    </row>
    <row r="27534" spans="2:5" x14ac:dyDescent="0.35">
      <c r="B27534" s="42"/>
      <c r="C27534" s="2"/>
      <c r="E27534" s="2"/>
    </row>
    <row r="27535" spans="2:5" x14ac:dyDescent="0.35">
      <c r="B27535" s="42"/>
      <c r="C27535" s="2"/>
      <c r="E27535" s="2"/>
    </row>
    <row r="27536" spans="2:5" x14ac:dyDescent="0.35">
      <c r="B27536" s="42"/>
      <c r="C27536" s="2"/>
      <c r="E27536" s="2"/>
    </row>
    <row r="27537" spans="2:5" x14ac:dyDescent="0.35">
      <c r="B27537" s="42"/>
      <c r="C27537" s="2"/>
      <c r="E27537" s="2"/>
    </row>
    <row r="27538" spans="2:5" x14ac:dyDescent="0.35">
      <c r="B27538" s="42"/>
      <c r="C27538" s="2"/>
      <c r="E27538" s="2"/>
    </row>
    <row r="27539" spans="2:5" x14ac:dyDescent="0.35">
      <c r="B27539" s="42"/>
      <c r="C27539" s="2"/>
      <c r="E27539" s="2"/>
    </row>
    <row r="27540" spans="2:5" x14ac:dyDescent="0.35">
      <c r="B27540" s="42"/>
      <c r="C27540" s="2"/>
      <c r="E27540" s="2"/>
    </row>
    <row r="27541" spans="2:5" x14ac:dyDescent="0.35">
      <c r="B27541" s="42"/>
      <c r="C27541" s="2"/>
      <c r="E27541" s="2"/>
    </row>
    <row r="27542" spans="2:5" x14ac:dyDescent="0.35">
      <c r="B27542" s="42"/>
      <c r="C27542" s="2"/>
      <c r="E27542" s="2"/>
    </row>
    <row r="27543" spans="2:5" x14ac:dyDescent="0.35">
      <c r="B27543" s="42"/>
      <c r="C27543" s="2"/>
      <c r="E27543" s="2"/>
    </row>
    <row r="27544" spans="2:5" x14ac:dyDescent="0.35">
      <c r="B27544" s="42"/>
      <c r="C27544" s="2"/>
      <c r="E27544" s="2"/>
    </row>
    <row r="27545" spans="2:5" x14ac:dyDescent="0.35">
      <c r="B27545" s="42"/>
      <c r="C27545" s="2"/>
      <c r="E27545" s="2"/>
    </row>
    <row r="27546" spans="2:5" x14ac:dyDescent="0.35">
      <c r="B27546" s="42"/>
      <c r="C27546" s="2"/>
      <c r="E27546" s="2"/>
    </row>
    <row r="27547" spans="2:5" x14ac:dyDescent="0.35">
      <c r="B27547" s="42"/>
      <c r="C27547" s="2"/>
      <c r="E27547" s="2"/>
    </row>
    <row r="27548" spans="2:5" x14ac:dyDescent="0.35">
      <c r="B27548" s="42"/>
      <c r="C27548" s="2"/>
      <c r="E27548" s="2"/>
    </row>
    <row r="27549" spans="2:5" x14ac:dyDescent="0.35">
      <c r="B27549" s="42"/>
      <c r="C27549" s="2"/>
      <c r="E27549" s="2"/>
    </row>
    <row r="27550" spans="2:5" x14ac:dyDescent="0.35">
      <c r="B27550" s="42"/>
      <c r="C27550" s="2"/>
      <c r="E27550" s="2"/>
    </row>
    <row r="27551" spans="2:5" x14ac:dyDescent="0.35">
      <c r="B27551" s="42"/>
      <c r="C27551" s="2"/>
      <c r="E27551" s="2"/>
    </row>
    <row r="27552" spans="2:5" x14ac:dyDescent="0.35">
      <c r="B27552" s="42"/>
      <c r="C27552" s="2"/>
      <c r="E27552" s="2"/>
    </row>
    <row r="27553" spans="2:5" x14ac:dyDescent="0.35">
      <c r="B27553" s="42"/>
      <c r="C27553" s="2"/>
      <c r="E27553" s="2"/>
    </row>
    <row r="27554" spans="2:5" x14ac:dyDescent="0.35">
      <c r="B27554" s="42"/>
      <c r="C27554" s="2"/>
      <c r="E27554" s="2"/>
    </row>
    <row r="27555" spans="2:5" x14ac:dyDescent="0.35">
      <c r="B27555" s="42"/>
      <c r="C27555" s="2"/>
      <c r="E27555" s="2"/>
    </row>
    <row r="27556" spans="2:5" x14ac:dyDescent="0.35">
      <c r="B27556" s="42"/>
      <c r="C27556" s="2"/>
      <c r="E27556" s="2"/>
    </row>
    <row r="27557" spans="2:5" x14ac:dyDescent="0.35">
      <c r="B27557" s="42"/>
      <c r="C27557" s="2"/>
      <c r="E27557" s="2"/>
    </row>
    <row r="27558" spans="2:5" x14ac:dyDescent="0.35">
      <c r="B27558" s="42"/>
      <c r="C27558" s="2"/>
      <c r="E27558" s="2"/>
    </row>
    <row r="27559" spans="2:5" x14ac:dyDescent="0.35">
      <c r="B27559" s="42"/>
      <c r="C27559" s="2"/>
      <c r="E27559" s="2"/>
    </row>
    <row r="27560" spans="2:5" x14ac:dyDescent="0.35">
      <c r="B27560" s="42"/>
      <c r="C27560" s="2"/>
      <c r="E27560" s="2"/>
    </row>
    <row r="27561" spans="2:5" x14ac:dyDescent="0.35">
      <c r="B27561" s="42"/>
      <c r="C27561" s="2"/>
      <c r="E27561" s="2"/>
    </row>
    <row r="27562" spans="2:5" x14ac:dyDescent="0.35">
      <c r="B27562" s="42"/>
      <c r="C27562" s="2"/>
      <c r="E27562" s="2"/>
    </row>
    <row r="27563" spans="2:5" x14ac:dyDescent="0.35">
      <c r="B27563" s="42"/>
      <c r="C27563" s="2"/>
      <c r="E27563" s="2"/>
    </row>
    <row r="27564" spans="2:5" x14ac:dyDescent="0.35">
      <c r="B27564" s="42"/>
      <c r="C27564" s="2"/>
      <c r="E27564" s="2"/>
    </row>
    <row r="27565" spans="2:5" x14ac:dyDescent="0.35">
      <c r="B27565" s="42"/>
      <c r="C27565" s="2"/>
      <c r="E27565" s="2"/>
    </row>
    <row r="27566" spans="2:5" x14ac:dyDescent="0.35">
      <c r="B27566" s="42"/>
      <c r="C27566" s="2"/>
      <c r="E27566" s="2"/>
    </row>
    <row r="27567" spans="2:5" x14ac:dyDescent="0.35">
      <c r="B27567" s="42"/>
      <c r="C27567" s="2"/>
      <c r="E27567" s="2"/>
    </row>
    <row r="27568" spans="2:5" x14ac:dyDescent="0.35">
      <c r="B27568" s="42"/>
      <c r="C27568" s="2"/>
      <c r="E27568" s="2"/>
    </row>
    <row r="27569" spans="2:5" x14ac:dyDescent="0.35">
      <c r="B27569" s="42"/>
      <c r="C27569" s="2"/>
      <c r="E27569" s="2"/>
    </row>
    <row r="27570" spans="2:5" x14ac:dyDescent="0.35">
      <c r="B27570" s="42"/>
      <c r="C27570" s="2"/>
      <c r="E27570" s="2"/>
    </row>
    <row r="27571" spans="2:5" x14ac:dyDescent="0.35">
      <c r="B27571" s="42"/>
      <c r="C27571" s="2"/>
      <c r="E27571" s="2"/>
    </row>
    <row r="27572" spans="2:5" x14ac:dyDescent="0.35">
      <c r="B27572" s="42"/>
      <c r="C27572" s="2"/>
      <c r="E27572" s="2"/>
    </row>
    <row r="27573" spans="2:5" x14ac:dyDescent="0.35">
      <c r="B27573" s="42"/>
      <c r="C27573" s="2"/>
      <c r="E27573" s="2"/>
    </row>
    <row r="27574" spans="2:5" x14ac:dyDescent="0.35">
      <c r="B27574" s="42"/>
      <c r="C27574" s="2"/>
      <c r="E27574" s="2"/>
    </row>
    <row r="27575" spans="2:5" x14ac:dyDescent="0.35">
      <c r="B27575" s="42"/>
      <c r="C27575" s="2"/>
      <c r="E27575" s="2"/>
    </row>
    <row r="27576" spans="2:5" x14ac:dyDescent="0.35">
      <c r="B27576" s="42"/>
      <c r="C27576" s="2"/>
      <c r="E27576" s="2"/>
    </row>
    <row r="27577" spans="2:5" x14ac:dyDescent="0.35">
      <c r="B27577" s="42"/>
      <c r="C27577" s="2"/>
      <c r="E27577" s="2"/>
    </row>
    <row r="27578" spans="2:5" x14ac:dyDescent="0.35">
      <c r="B27578" s="42"/>
      <c r="C27578" s="2"/>
      <c r="E27578" s="2"/>
    </row>
    <row r="27579" spans="2:5" x14ac:dyDescent="0.35">
      <c r="B27579" s="42"/>
      <c r="C27579" s="2"/>
      <c r="E27579" s="2"/>
    </row>
    <row r="27580" spans="2:5" x14ac:dyDescent="0.35">
      <c r="B27580" s="42"/>
      <c r="C27580" s="2"/>
      <c r="E27580" s="2"/>
    </row>
    <row r="27581" spans="2:5" x14ac:dyDescent="0.35">
      <c r="B27581" s="42"/>
      <c r="C27581" s="2"/>
      <c r="E27581" s="2"/>
    </row>
    <row r="27582" spans="2:5" x14ac:dyDescent="0.35">
      <c r="B27582" s="42"/>
      <c r="C27582" s="2"/>
      <c r="E27582" s="2"/>
    </row>
    <row r="27583" spans="2:5" x14ac:dyDescent="0.35">
      <c r="B27583" s="42"/>
      <c r="C27583" s="2"/>
      <c r="E27583" s="2"/>
    </row>
    <row r="27584" spans="2:5" x14ac:dyDescent="0.35">
      <c r="B27584" s="42"/>
      <c r="C27584" s="2"/>
      <c r="E27584" s="2"/>
    </row>
    <row r="27585" spans="2:5" x14ac:dyDescent="0.35">
      <c r="B27585" s="42"/>
      <c r="C27585" s="2"/>
      <c r="E27585" s="2"/>
    </row>
    <row r="27586" spans="2:5" x14ac:dyDescent="0.35">
      <c r="B27586" s="42"/>
      <c r="C27586" s="2"/>
      <c r="E27586" s="2"/>
    </row>
    <row r="27587" spans="2:5" x14ac:dyDescent="0.35">
      <c r="B27587" s="42"/>
      <c r="C27587" s="2"/>
      <c r="E27587" s="2"/>
    </row>
    <row r="27588" spans="2:5" x14ac:dyDescent="0.35">
      <c r="B27588" s="42"/>
      <c r="C27588" s="2"/>
      <c r="E27588" s="2"/>
    </row>
    <row r="27589" spans="2:5" x14ac:dyDescent="0.35">
      <c r="B27589" s="42"/>
      <c r="C27589" s="2"/>
      <c r="E27589" s="2"/>
    </row>
    <row r="27590" spans="2:5" x14ac:dyDescent="0.35">
      <c r="B27590" s="42"/>
      <c r="C27590" s="2"/>
      <c r="E27590" s="2"/>
    </row>
    <row r="27591" spans="2:5" x14ac:dyDescent="0.35">
      <c r="B27591" s="42"/>
      <c r="C27591" s="2"/>
      <c r="E27591" s="2"/>
    </row>
    <row r="27592" spans="2:5" x14ac:dyDescent="0.35">
      <c r="B27592" s="42"/>
      <c r="C27592" s="2"/>
      <c r="E27592" s="2"/>
    </row>
    <row r="27593" spans="2:5" x14ac:dyDescent="0.35">
      <c r="B27593" s="42"/>
      <c r="C27593" s="2"/>
      <c r="E27593" s="2"/>
    </row>
    <row r="27594" spans="2:5" x14ac:dyDescent="0.35">
      <c r="B27594" s="42"/>
      <c r="C27594" s="2"/>
      <c r="E27594" s="2"/>
    </row>
    <row r="27595" spans="2:5" x14ac:dyDescent="0.35">
      <c r="B27595" s="42"/>
      <c r="C27595" s="2"/>
      <c r="E27595" s="2"/>
    </row>
    <row r="27596" spans="2:5" x14ac:dyDescent="0.35">
      <c r="B27596" s="42"/>
      <c r="C27596" s="2"/>
      <c r="E27596" s="2"/>
    </row>
    <row r="27597" spans="2:5" x14ac:dyDescent="0.35">
      <c r="B27597" s="42"/>
      <c r="C27597" s="2"/>
      <c r="E27597" s="2"/>
    </row>
    <row r="27598" spans="2:5" x14ac:dyDescent="0.35">
      <c r="B27598" s="42"/>
      <c r="C27598" s="2"/>
      <c r="E27598" s="2"/>
    </row>
    <row r="27599" spans="2:5" x14ac:dyDescent="0.35">
      <c r="B27599" s="42"/>
      <c r="C27599" s="2"/>
      <c r="E27599" s="2"/>
    </row>
    <row r="27600" spans="2:5" x14ac:dyDescent="0.35">
      <c r="B27600" s="42"/>
      <c r="C27600" s="2"/>
      <c r="E27600" s="2"/>
    </row>
    <row r="27601" spans="2:5" x14ac:dyDescent="0.35">
      <c r="B27601" s="42"/>
      <c r="C27601" s="2"/>
      <c r="E27601" s="2"/>
    </row>
    <row r="27602" spans="2:5" x14ac:dyDescent="0.35">
      <c r="B27602" s="42"/>
      <c r="C27602" s="2"/>
      <c r="E27602" s="2"/>
    </row>
    <row r="27603" spans="2:5" x14ac:dyDescent="0.35">
      <c r="B27603" s="42"/>
      <c r="C27603" s="2"/>
      <c r="E27603" s="2"/>
    </row>
    <row r="27604" spans="2:5" x14ac:dyDescent="0.35">
      <c r="B27604" s="42"/>
      <c r="C27604" s="2"/>
      <c r="E27604" s="2"/>
    </row>
    <row r="27605" spans="2:5" x14ac:dyDescent="0.35">
      <c r="B27605" s="42"/>
      <c r="C27605" s="2"/>
      <c r="E27605" s="2"/>
    </row>
    <row r="27606" spans="2:5" x14ac:dyDescent="0.35">
      <c r="B27606" s="42"/>
      <c r="C27606" s="2"/>
      <c r="E27606" s="2"/>
    </row>
    <row r="27607" spans="2:5" x14ac:dyDescent="0.35">
      <c r="B27607" s="42"/>
      <c r="C27607" s="2"/>
      <c r="E27607" s="2"/>
    </row>
    <row r="27608" spans="2:5" x14ac:dyDescent="0.35">
      <c r="B27608" s="42"/>
      <c r="C27608" s="2"/>
      <c r="E27608" s="2"/>
    </row>
    <row r="27609" spans="2:5" x14ac:dyDescent="0.35">
      <c r="B27609" s="42"/>
      <c r="C27609" s="2"/>
      <c r="E27609" s="2"/>
    </row>
    <row r="27610" spans="2:5" x14ac:dyDescent="0.35">
      <c r="B27610" s="42"/>
      <c r="C27610" s="2"/>
      <c r="E27610" s="2"/>
    </row>
    <row r="27611" spans="2:5" x14ac:dyDescent="0.35">
      <c r="B27611" s="42"/>
      <c r="C27611" s="2"/>
      <c r="E27611" s="2"/>
    </row>
    <row r="27612" spans="2:5" x14ac:dyDescent="0.35">
      <c r="B27612" s="42"/>
      <c r="C27612" s="2"/>
      <c r="E27612" s="2"/>
    </row>
    <row r="27613" spans="2:5" x14ac:dyDescent="0.35">
      <c r="B27613" s="42"/>
      <c r="C27613" s="2"/>
      <c r="E27613" s="2"/>
    </row>
    <row r="27614" spans="2:5" x14ac:dyDescent="0.35">
      <c r="B27614" s="42"/>
      <c r="C27614" s="2"/>
      <c r="E27614" s="2"/>
    </row>
    <row r="27615" spans="2:5" x14ac:dyDescent="0.35">
      <c r="B27615" s="42"/>
      <c r="C27615" s="2"/>
      <c r="E27615" s="2"/>
    </row>
    <row r="27616" spans="2:5" x14ac:dyDescent="0.35">
      <c r="B27616" s="42"/>
      <c r="C27616" s="2"/>
      <c r="E27616" s="2"/>
    </row>
    <row r="27617" spans="2:5" x14ac:dyDescent="0.35">
      <c r="B27617" s="42"/>
      <c r="C27617" s="2"/>
      <c r="E27617" s="2"/>
    </row>
    <row r="27618" spans="2:5" x14ac:dyDescent="0.35">
      <c r="B27618" s="42"/>
      <c r="C27618" s="2"/>
      <c r="E27618" s="2"/>
    </row>
    <row r="27619" spans="2:5" x14ac:dyDescent="0.35">
      <c r="B27619" s="42"/>
      <c r="C27619" s="2"/>
      <c r="E27619" s="2"/>
    </row>
    <row r="27620" spans="2:5" x14ac:dyDescent="0.35">
      <c r="B27620" s="42"/>
      <c r="C27620" s="2"/>
      <c r="E27620" s="2"/>
    </row>
    <row r="27621" spans="2:5" x14ac:dyDescent="0.35">
      <c r="B27621" s="42"/>
      <c r="C27621" s="2"/>
      <c r="E27621" s="2"/>
    </row>
    <row r="27622" spans="2:5" x14ac:dyDescent="0.35">
      <c r="B27622" s="42"/>
      <c r="C27622" s="2"/>
      <c r="E27622" s="2"/>
    </row>
    <row r="27623" spans="2:5" x14ac:dyDescent="0.35">
      <c r="B27623" s="42"/>
      <c r="C27623" s="2"/>
      <c r="E27623" s="2"/>
    </row>
    <row r="27624" spans="2:5" x14ac:dyDescent="0.35">
      <c r="B27624" s="42"/>
      <c r="C27624" s="2"/>
      <c r="E27624" s="2"/>
    </row>
    <row r="27625" spans="2:5" x14ac:dyDescent="0.35">
      <c r="B27625" s="42"/>
      <c r="C27625" s="2"/>
      <c r="E27625" s="2"/>
    </row>
    <row r="27626" spans="2:5" x14ac:dyDescent="0.35">
      <c r="B27626" s="42"/>
      <c r="C27626" s="2"/>
      <c r="E27626" s="2"/>
    </row>
    <row r="27627" spans="2:5" x14ac:dyDescent="0.35">
      <c r="B27627" s="42"/>
      <c r="C27627" s="2"/>
      <c r="E27627" s="2"/>
    </row>
    <row r="27628" spans="2:5" x14ac:dyDescent="0.35">
      <c r="B27628" s="42"/>
      <c r="C27628" s="2"/>
      <c r="E27628" s="2"/>
    </row>
    <row r="27629" spans="2:5" x14ac:dyDescent="0.35">
      <c r="B27629" s="42"/>
      <c r="C27629" s="2"/>
      <c r="E27629" s="2"/>
    </row>
    <row r="27630" spans="2:5" x14ac:dyDescent="0.35">
      <c r="B27630" s="42"/>
      <c r="C27630" s="2"/>
      <c r="E27630" s="2"/>
    </row>
    <row r="27631" spans="2:5" x14ac:dyDescent="0.35">
      <c r="B27631" s="42"/>
      <c r="C27631" s="2"/>
      <c r="E27631" s="2"/>
    </row>
    <row r="27632" spans="2:5" x14ac:dyDescent="0.35">
      <c r="B27632" s="42"/>
      <c r="C27632" s="2"/>
      <c r="E27632" s="2"/>
    </row>
    <row r="27633" spans="2:5" x14ac:dyDescent="0.35">
      <c r="B27633" s="42"/>
      <c r="C27633" s="2"/>
      <c r="E27633" s="2"/>
    </row>
    <row r="27634" spans="2:5" x14ac:dyDescent="0.35">
      <c r="B27634" s="42"/>
      <c r="C27634" s="2"/>
      <c r="E27634" s="2"/>
    </row>
    <row r="27635" spans="2:5" x14ac:dyDescent="0.35">
      <c r="B27635" s="42"/>
      <c r="C27635" s="2"/>
      <c r="E27635" s="2"/>
    </row>
    <row r="27636" spans="2:5" x14ac:dyDescent="0.35">
      <c r="B27636" s="42"/>
      <c r="C27636" s="2"/>
      <c r="E27636" s="2"/>
    </row>
    <row r="27637" spans="2:5" x14ac:dyDescent="0.35">
      <c r="B27637" s="42"/>
      <c r="C27637" s="2"/>
      <c r="E27637" s="2"/>
    </row>
    <row r="27638" spans="2:5" x14ac:dyDescent="0.35">
      <c r="B27638" s="42"/>
      <c r="C27638" s="2"/>
      <c r="E27638" s="2"/>
    </row>
    <row r="27639" spans="2:5" x14ac:dyDescent="0.35">
      <c r="B27639" s="42"/>
      <c r="C27639" s="2"/>
      <c r="E27639" s="2"/>
    </row>
    <row r="27640" spans="2:5" x14ac:dyDescent="0.35">
      <c r="B27640" s="42"/>
      <c r="C27640" s="2"/>
      <c r="E27640" s="2"/>
    </row>
    <row r="27641" spans="2:5" x14ac:dyDescent="0.35">
      <c r="B27641" s="42"/>
      <c r="C27641" s="2"/>
      <c r="E27641" s="2"/>
    </row>
    <row r="27642" spans="2:5" x14ac:dyDescent="0.35">
      <c r="B27642" s="42"/>
      <c r="C27642" s="2"/>
      <c r="E27642" s="2"/>
    </row>
    <row r="27643" spans="2:5" x14ac:dyDescent="0.35">
      <c r="B27643" s="42"/>
      <c r="C27643" s="2"/>
      <c r="E27643" s="2"/>
    </row>
    <row r="27644" spans="2:5" x14ac:dyDescent="0.35">
      <c r="B27644" s="42"/>
      <c r="C27644" s="2"/>
      <c r="E27644" s="2"/>
    </row>
    <row r="27645" spans="2:5" x14ac:dyDescent="0.35">
      <c r="B27645" s="42"/>
      <c r="C27645" s="2"/>
      <c r="E27645" s="2"/>
    </row>
    <row r="27646" spans="2:5" x14ac:dyDescent="0.35">
      <c r="B27646" s="42"/>
      <c r="C27646" s="2"/>
      <c r="E27646" s="2"/>
    </row>
    <row r="27647" spans="2:5" x14ac:dyDescent="0.35">
      <c r="B27647" s="42"/>
      <c r="C27647" s="2"/>
      <c r="E27647" s="2"/>
    </row>
    <row r="27648" spans="2:5" x14ac:dyDescent="0.35">
      <c r="B27648" s="42"/>
      <c r="C27648" s="2"/>
      <c r="E27648" s="2"/>
    </row>
    <row r="27649" spans="2:5" x14ac:dyDescent="0.35">
      <c r="B27649" s="42"/>
      <c r="C27649" s="2"/>
      <c r="E27649" s="2"/>
    </row>
    <row r="27650" spans="2:5" x14ac:dyDescent="0.35">
      <c r="B27650" s="42"/>
      <c r="C27650" s="2"/>
      <c r="E27650" s="2"/>
    </row>
    <row r="27651" spans="2:5" x14ac:dyDescent="0.35">
      <c r="B27651" s="42"/>
      <c r="C27651" s="2"/>
      <c r="E27651" s="2"/>
    </row>
    <row r="27652" spans="2:5" x14ac:dyDescent="0.35">
      <c r="B27652" s="42"/>
      <c r="C27652" s="2"/>
      <c r="E27652" s="2"/>
    </row>
    <row r="27653" spans="2:5" x14ac:dyDescent="0.35">
      <c r="B27653" s="42"/>
      <c r="C27653" s="2"/>
      <c r="E27653" s="2"/>
    </row>
    <row r="27654" spans="2:5" x14ac:dyDescent="0.35">
      <c r="B27654" s="42"/>
      <c r="C27654" s="2"/>
      <c r="E27654" s="2"/>
    </row>
    <row r="27655" spans="2:5" x14ac:dyDescent="0.35">
      <c r="B27655" s="42"/>
      <c r="C27655" s="2"/>
      <c r="E27655" s="2"/>
    </row>
    <row r="27656" spans="2:5" x14ac:dyDescent="0.35">
      <c r="B27656" s="42"/>
      <c r="C27656" s="2"/>
      <c r="E27656" s="2"/>
    </row>
    <row r="27657" spans="2:5" x14ac:dyDescent="0.35">
      <c r="B27657" s="42"/>
      <c r="C27657" s="2"/>
      <c r="E27657" s="2"/>
    </row>
    <row r="27658" spans="2:5" x14ac:dyDescent="0.35">
      <c r="B27658" s="42"/>
      <c r="C27658" s="2"/>
      <c r="E27658" s="2"/>
    </row>
    <row r="27659" spans="2:5" x14ac:dyDescent="0.35">
      <c r="B27659" s="42"/>
      <c r="C27659" s="2"/>
      <c r="E27659" s="2"/>
    </row>
    <row r="27660" spans="2:5" x14ac:dyDescent="0.35">
      <c r="B27660" s="42"/>
      <c r="C27660" s="2"/>
      <c r="E27660" s="2"/>
    </row>
    <row r="27661" spans="2:5" x14ac:dyDescent="0.35">
      <c r="B27661" s="42"/>
      <c r="C27661" s="2"/>
      <c r="E27661" s="2"/>
    </row>
    <row r="27662" spans="2:5" x14ac:dyDescent="0.35">
      <c r="B27662" s="42"/>
      <c r="C27662" s="2"/>
      <c r="E27662" s="2"/>
    </row>
    <row r="27663" spans="2:5" x14ac:dyDescent="0.35">
      <c r="B27663" s="42"/>
      <c r="C27663" s="2"/>
      <c r="E27663" s="2"/>
    </row>
    <row r="27664" spans="2:5" x14ac:dyDescent="0.35">
      <c r="B27664" s="42"/>
      <c r="C27664" s="2"/>
      <c r="E27664" s="2"/>
    </row>
    <row r="27665" spans="2:5" x14ac:dyDescent="0.35">
      <c r="B27665" s="42"/>
      <c r="C27665" s="2"/>
      <c r="E27665" s="2"/>
    </row>
    <row r="27666" spans="2:5" x14ac:dyDescent="0.35">
      <c r="B27666" s="42"/>
      <c r="C27666" s="2"/>
      <c r="E27666" s="2"/>
    </row>
    <row r="27667" spans="2:5" x14ac:dyDescent="0.35">
      <c r="B27667" s="42"/>
      <c r="C27667" s="2"/>
      <c r="E27667" s="2"/>
    </row>
    <row r="27668" spans="2:5" x14ac:dyDescent="0.35">
      <c r="B27668" s="42"/>
      <c r="C27668" s="2"/>
      <c r="E27668" s="2"/>
    </row>
    <row r="27669" spans="2:5" x14ac:dyDescent="0.35">
      <c r="B27669" s="42"/>
      <c r="C27669" s="2"/>
      <c r="E27669" s="2"/>
    </row>
    <row r="27670" spans="2:5" x14ac:dyDescent="0.35">
      <c r="B27670" s="42"/>
      <c r="C27670" s="2"/>
      <c r="E27670" s="2"/>
    </row>
    <row r="27671" spans="2:5" x14ac:dyDescent="0.35">
      <c r="B27671" s="42"/>
      <c r="C27671" s="2"/>
      <c r="E27671" s="2"/>
    </row>
    <row r="27672" spans="2:5" x14ac:dyDescent="0.35">
      <c r="B27672" s="42"/>
      <c r="C27672" s="2"/>
      <c r="E27672" s="2"/>
    </row>
    <row r="27673" spans="2:5" x14ac:dyDescent="0.35">
      <c r="B27673" s="42"/>
      <c r="C27673" s="2"/>
      <c r="E27673" s="2"/>
    </row>
    <row r="27674" spans="2:5" x14ac:dyDescent="0.35">
      <c r="B27674" s="42"/>
      <c r="C27674" s="2"/>
      <c r="E27674" s="2"/>
    </row>
    <row r="27675" spans="2:5" x14ac:dyDescent="0.35">
      <c r="B27675" s="42"/>
      <c r="C27675" s="2"/>
      <c r="E27675" s="2"/>
    </row>
    <row r="27676" spans="2:5" x14ac:dyDescent="0.35">
      <c r="B27676" s="42"/>
      <c r="C27676" s="2"/>
      <c r="E27676" s="2"/>
    </row>
    <row r="27677" spans="2:5" x14ac:dyDescent="0.35">
      <c r="B27677" s="42"/>
      <c r="C27677" s="2"/>
      <c r="E27677" s="2"/>
    </row>
    <row r="27678" spans="2:5" x14ac:dyDescent="0.35">
      <c r="B27678" s="42"/>
      <c r="C27678" s="2"/>
      <c r="E27678" s="2"/>
    </row>
    <row r="27679" spans="2:5" x14ac:dyDescent="0.35">
      <c r="B27679" s="42"/>
      <c r="C27679" s="2"/>
      <c r="E27679" s="2"/>
    </row>
    <row r="27680" spans="2:5" x14ac:dyDescent="0.35">
      <c r="B27680" s="42"/>
      <c r="C27680" s="2"/>
      <c r="E27680" s="2"/>
    </row>
    <row r="27681" spans="2:5" x14ac:dyDescent="0.35">
      <c r="B27681" s="42"/>
      <c r="C27681" s="2"/>
      <c r="E27681" s="2"/>
    </row>
    <row r="27682" spans="2:5" x14ac:dyDescent="0.35">
      <c r="B27682" s="42"/>
      <c r="C27682" s="2"/>
      <c r="E27682" s="2"/>
    </row>
    <row r="27683" spans="2:5" x14ac:dyDescent="0.35">
      <c r="B27683" s="42"/>
      <c r="C27683" s="2"/>
      <c r="E27683" s="2"/>
    </row>
    <row r="27684" spans="2:5" x14ac:dyDescent="0.35">
      <c r="B27684" s="42"/>
      <c r="C27684" s="2"/>
      <c r="E27684" s="2"/>
    </row>
    <row r="27685" spans="2:5" x14ac:dyDescent="0.35">
      <c r="B27685" s="42"/>
      <c r="C27685" s="2"/>
      <c r="E27685" s="2"/>
    </row>
    <row r="27686" spans="2:5" x14ac:dyDescent="0.35">
      <c r="B27686" s="42"/>
      <c r="C27686" s="2"/>
      <c r="E27686" s="2"/>
    </row>
    <row r="27687" spans="2:5" x14ac:dyDescent="0.35">
      <c r="B27687" s="42"/>
      <c r="C27687" s="2"/>
      <c r="E27687" s="2"/>
    </row>
    <row r="27688" spans="2:5" x14ac:dyDescent="0.35">
      <c r="B27688" s="42"/>
      <c r="C27688" s="2"/>
      <c r="E27688" s="2"/>
    </row>
    <row r="27689" spans="2:5" x14ac:dyDescent="0.35">
      <c r="B27689" s="42"/>
      <c r="C27689" s="2"/>
      <c r="E27689" s="2"/>
    </row>
    <row r="27690" spans="2:5" x14ac:dyDescent="0.35">
      <c r="B27690" s="42"/>
      <c r="C27690" s="2"/>
      <c r="E27690" s="2"/>
    </row>
    <row r="27691" spans="2:5" x14ac:dyDescent="0.35">
      <c r="B27691" s="42"/>
      <c r="C27691" s="2"/>
      <c r="E27691" s="2"/>
    </row>
    <row r="27692" spans="2:5" x14ac:dyDescent="0.35">
      <c r="B27692" s="42"/>
      <c r="C27692" s="2"/>
      <c r="E27692" s="2"/>
    </row>
    <row r="27693" spans="2:5" x14ac:dyDescent="0.35">
      <c r="B27693" s="42"/>
      <c r="C27693" s="2"/>
      <c r="E27693" s="2"/>
    </row>
    <row r="27694" spans="2:5" x14ac:dyDescent="0.35">
      <c r="B27694" s="42"/>
      <c r="C27694" s="2"/>
      <c r="E27694" s="2"/>
    </row>
    <row r="27695" spans="2:5" x14ac:dyDescent="0.35">
      <c r="B27695" s="42"/>
      <c r="C27695" s="2"/>
      <c r="E27695" s="2"/>
    </row>
    <row r="27696" spans="2:5" x14ac:dyDescent="0.35">
      <c r="B27696" s="42"/>
      <c r="C27696" s="2"/>
      <c r="E27696" s="2"/>
    </row>
    <row r="27697" spans="2:5" x14ac:dyDescent="0.35">
      <c r="B27697" s="42"/>
      <c r="C27697" s="2"/>
      <c r="E27697" s="2"/>
    </row>
    <row r="27698" spans="2:5" x14ac:dyDescent="0.35">
      <c r="B27698" s="42"/>
      <c r="C27698" s="2"/>
      <c r="E27698" s="2"/>
    </row>
    <row r="27699" spans="2:5" x14ac:dyDescent="0.35">
      <c r="B27699" s="42"/>
      <c r="C27699" s="2"/>
      <c r="E27699" s="2"/>
    </row>
    <row r="27700" spans="2:5" x14ac:dyDescent="0.35">
      <c r="B27700" s="42"/>
      <c r="C27700" s="2"/>
      <c r="E27700" s="2"/>
    </row>
    <row r="27701" spans="2:5" x14ac:dyDescent="0.35">
      <c r="B27701" s="42"/>
      <c r="C27701" s="2"/>
      <c r="E27701" s="2"/>
    </row>
    <row r="27702" spans="2:5" x14ac:dyDescent="0.35">
      <c r="B27702" s="42"/>
      <c r="C27702" s="2"/>
      <c r="E27702" s="2"/>
    </row>
    <row r="27703" spans="2:5" x14ac:dyDescent="0.35">
      <c r="B27703" s="42"/>
      <c r="C27703" s="2"/>
      <c r="E27703" s="2"/>
    </row>
    <row r="27704" spans="2:5" x14ac:dyDescent="0.35">
      <c r="B27704" s="42"/>
      <c r="C27704" s="2"/>
      <c r="E27704" s="2"/>
    </row>
    <row r="27705" spans="2:5" x14ac:dyDescent="0.35">
      <c r="B27705" s="42"/>
      <c r="C27705" s="2"/>
      <c r="E27705" s="2"/>
    </row>
    <row r="27706" spans="2:5" x14ac:dyDescent="0.35">
      <c r="B27706" s="42"/>
      <c r="C27706" s="2"/>
      <c r="E27706" s="2"/>
    </row>
    <row r="27707" spans="2:5" x14ac:dyDescent="0.35">
      <c r="B27707" s="42"/>
      <c r="C27707" s="2"/>
      <c r="E27707" s="2"/>
    </row>
    <row r="27708" spans="2:5" x14ac:dyDescent="0.35">
      <c r="B27708" s="42"/>
      <c r="C27708" s="2"/>
      <c r="E27708" s="2"/>
    </row>
    <row r="27709" spans="2:5" x14ac:dyDescent="0.35">
      <c r="B27709" s="42"/>
      <c r="C27709" s="2"/>
      <c r="E27709" s="2"/>
    </row>
    <row r="27710" spans="2:5" x14ac:dyDescent="0.35">
      <c r="B27710" s="42"/>
      <c r="C27710" s="2"/>
      <c r="E27710" s="2"/>
    </row>
    <row r="27711" spans="2:5" x14ac:dyDescent="0.35">
      <c r="B27711" s="42"/>
      <c r="C27711" s="2"/>
      <c r="E27711" s="2"/>
    </row>
    <row r="27712" spans="2:5" x14ac:dyDescent="0.35">
      <c r="B27712" s="42"/>
      <c r="C27712" s="2"/>
      <c r="E27712" s="2"/>
    </row>
    <row r="27713" spans="2:5" x14ac:dyDescent="0.35">
      <c r="B27713" s="42"/>
      <c r="C27713" s="2"/>
      <c r="E27713" s="2"/>
    </row>
    <row r="27714" spans="2:5" x14ac:dyDescent="0.35">
      <c r="B27714" s="42"/>
      <c r="C27714" s="2"/>
      <c r="E27714" s="2"/>
    </row>
    <row r="27715" spans="2:5" x14ac:dyDescent="0.35">
      <c r="B27715" s="42"/>
      <c r="C27715" s="2"/>
      <c r="E27715" s="2"/>
    </row>
    <row r="27716" spans="2:5" x14ac:dyDescent="0.35">
      <c r="B27716" s="42"/>
      <c r="C27716" s="2"/>
      <c r="E27716" s="2"/>
    </row>
    <row r="27717" spans="2:5" x14ac:dyDescent="0.35">
      <c r="B27717" s="42"/>
      <c r="C27717" s="2"/>
      <c r="E27717" s="2"/>
    </row>
    <row r="27718" spans="2:5" x14ac:dyDescent="0.35">
      <c r="B27718" s="42"/>
      <c r="C27718" s="2"/>
      <c r="E27718" s="2"/>
    </row>
    <row r="27719" spans="2:5" x14ac:dyDescent="0.35">
      <c r="B27719" s="42"/>
      <c r="C27719" s="2"/>
      <c r="E27719" s="2"/>
    </row>
    <row r="27720" spans="2:5" x14ac:dyDescent="0.35">
      <c r="B27720" s="42"/>
      <c r="C27720" s="2"/>
      <c r="E27720" s="2"/>
    </row>
    <row r="27721" spans="2:5" x14ac:dyDescent="0.35">
      <c r="B27721" s="42"/>
      <c r="C27721" s="2"/>
      <c r="E27721" s="2"/>
    </row>
    <row r="27722" spans="2:5" x14ac:dyDescent="0.35">
      <c r="B27722" s="42"/>
      <c r="C27722" s="2"/>
      <c r="E27722" s="2"/>
    </row>
    <row r="27723" spans="2:5" x14ac:dyDescent="0.35">
      <c r="B27723" s="42"/>
      <c r="C27723" s="2"/>
      <c r="E27723" s="2"/>
    </row>
    <row r="27724" spans="2:5" x14ac:dyDescent="0.35">
      <c r="B27724" s="42"/>
      <c r="C27724" s="2"/>
      <c r="E27724" s="2"/>
    </row>
    <row r="27725" spans="2:5" x14ac:dyDescent="0.35">
      <c r="B27725" s="42"/>
      <c r="C27725" s="2"/>
      <c r="E27725" s="2"/>
    </row>
    <row r="27726" spans="2:5" x14ac:dyDescent="0.35">
      <c r="B27726" s="42"/>
      <c r="C27726" s="2"/>
      <c r="E27726" s="2"/>
    </row>
    <row r="27727" spans="2:5" x14ac:dyDescent="0.35">
      <c r="B27727" s="42"/>
      <c r="C27727" s="2"/>
      <c r="E27727" s="2"/>
    </row>
    <row r="27728" spans="2:5" x14ac:dyDescent="0.35">
      <c r="B27728" s="42"/>
      <c r="C27728" s="2"/>
      <c r="E27728" s="2"/>
    </row>
    <row r="27729" spans="2:5" x14ac:dyDescent="0.35">
      <c r="B27729" s="42"/>
      <c r="C27729" s="2"/>
      <c r="E27729" s="2"/>
    </row>
    <row r="27730" spans="2:5" x14ac:dyDescent="0.35">
      <c r="B27730" s="42"/>
      <c r="C27730" s="2"/>
      <c r="E27730" s="2"/>
    </row>
    <row r="27731" spans="2:5" x14ac:dyDescent="0.35">
      <c r="B27731" s="42"/>
      <c r="C27731" s="2"/>
      <c r="E27731" s="2"/>
    </row>
    <row r="27732" spans="2:5" x14ac:dyDescent="0.35">
      <c r="B27732" s="42"/>
      <c r="C27732" s="2"/>
      <c r="E27732" s="2"/>
    </row>
    <row r="27733" spans="2:5" x14ac:dyDescent="0.35">
      <c r="B27733" s="42"/>
      <c r="C27733" s="2"/>
      <c r="E27733" s="2"/>
    </row>
    <row r="27734" spans="2:5" x14ac:dyDescent="0.35">
      <c r="B27734" s="42"/>
      <c r="C27734" s="2"/>
      <c r="E27734" s="2"/>
    </row>
    <row r="27735" spans="2:5" x14ac:dyDescent="0.35">
      <c r="B27735" s="42"/>
      <c r="C27735" s="2"/>
      <c r="E27735" s="2"/>
    </row>
    <row r="27736" spans="2:5" x14ac:dyDescent="0.35">
      <c r="B27736" s="42"/>
      <c r="C27736" s="2"/>
      <c r="E27736" s="2"/>
    </row>
    <row r="27737" spans="2:5" x14ac:dyDescent="0.35">
      <c r="B27737" s="42"/>
      <c r="C27737" s="2"/>
      <c r="E27737" s="2"/>
    </row>
    <row r="27738" spans="2:5" x14ac:dyDescent="0.35">
      <c r="B27738" s="42"/>
      <c r="C27738" s="2"/>
      <c r="E27738" s="2"/>
    </row>
    <row r="27739" spans="2:5" x14ac:dyDescent="0.35">
      <c r="B27739" s="42"/>
      <c r="C27739" s="2"/>
      <c r="E27739" s="2"/>
    </row>
    <row r="27740" spans="2:5" x14ac:dyDescent="0.35">
      <c r="B27740" s="42"/>
      <c r="C27740" s="2"/>
      <c r="E27740" s="2"/>
    </row>
    <row r="27741" spans="2:5" x14ac:dyDescent="0.35">
      <c r="B27741" s="42"/>
      <c r="C27741" s="2"/>
      <c r="E27741" s="2"/>
    </row>
    <row r="27742" spans="2:5" x14ac:dyDescent="0.35">
      <c r="B27742" s="42"/>
      <c r="C27742" s="2"/>
      <c r="E27742" s="2"/>
    </row>
    <row r="27743" spans="2:5" x14ac:dyDescent="0.35">
      <c r="B27743" s="42"/>
      <c r="C27743" s="2"/>
      <c r="E27743" s="2"/>
    </row>
    <row r="27744" spans="2:5" x14ac:dyDescent="0.35">
      <c r="B27744" s="42"/>
      <c r="C27744" s="2"/>
      <c r="E27744" s="2"/>
    </row>
    <row r="27745" spans="2:5" x14ac:dyDescent="0.35">
      <c r="B27745" s="42"/>
      <c r="C27745" s="2"/>
      <c r="E27745" s="2"/>
    </row>
    <row r="27746" spans="2:5" x14ac:dyDescent="0.35">
      <c r="B27746" s="42"/>
      <c r="C27746" s="2"/>
      <c r="E27746" s="2"/>
    </row>
    <row r="27747" spans="2:5" x14ac:dyDescent="0.35">
      <c r="B27747" s="42"/>
      <c r="C27747" s="2"/>
      <c r="E27747" s="2"/>
    </row>
    <row r="27748" spans="2:5" x14ac:dyDescent="0.35">
      <c r="B27748" s="42"/>
      <c r="C27748" s="2"/>
      <c r="E27748" s="2"/>
    </row>
    <row r="27749" spans="2:5" x14ac:dyDescent="0.35">
      <c r="B27749" s="42"/>
      <c r="C27749" s="2"/>
      <c r="E27749" s="2"/>
    </row>
    <row r="27750" spans="2:5" x14ac:dyDescent="0.35">
      <c r="B27750" s="42"/>
      <c r="C27750" s="2"/>
      <c r="E27750" s="2"/>
    </row>
    <row r="27751" spans="2:5" x14ac:dyDescent="0.35">
      <c r="B27751" s="42"/>
      <c r="C27751" s="2"/>
      <c r="E27751" s="2"/>
    </row>
    <row r="27752" spans="2:5" x14ac:dyDescent="0.35">
      <c r="B27752" s="42"/>
      <c r="C27752" s="2"/>
      <c r="E27752" s="2"/>
    </row>
    <row r="27753" spans="2:5" x14ac:dyDescent="0.35">
      <c r="B27753" s="42"/>
      <c r="C27753" s="2"/>
      <c r="E27753" s="2"/>
    </row>
    <row r="27754" spans="2:5" x14ac:dyDescent="0.35">
      <c r="B27754" s="42"/>
      <c r="C27754" s="2"/>
      <c r="E27754" s="2"/>
    </row>
    <row r="27755" spans="2:5" x14ac:dyDescent="0.35">
      <c r="B27755" s="42"/>
      <c r="C27755" s="2"/>
      <c r="E27755" s="2"/>
    </row>
    <row r="27756" spans="2:5" x14ac:dyDescent="0.35">
      <c r="B27756" s="42"/>
      <c r="C27756" s="2"/>
      <c r="E27756" s="2"/>
    </row>
    <row r="27757" spans="2:5" x14ac:dyDescent="0.35">
      <c r="B27757" s="42"/>
      <c r="C27757" s="2"/>
      <c r="E27757" s="2"/>
    </row>
    <row r="27758" spans="2:5" x14ac:dyDescent="0.35">
      <c r="B27758" s="42"/>
      <c r="C27758" s="2"/>
      <c r="E27758" s="2"/>
    </row>
    <row r="27759" spans="2:5" x14ac:dyDescent="0.35">
      <c r="B27759" s="42"/>
      <c r="C27759" s="2"/>
      <c r="E27759" s="2"/>
    </row>
    <row r="27760" spans="2:5" x14ac:dyDescent="0.35">
      <c r="B27760" s="42"/>
      <c r="C27760" s="2"/>
      <c r="E27760" s="2"/>
    </row>
    <row r="27761" spans="2:5" x14ac:dyDescent="0.35">
      <c r="B27761" s="42"/>
      <c r="C27761" s="2"/>
      <c r="E27761" s="2"/>
    </row>
    <row r="27762" spans="2:5" x14ac:dyDescent="0.35">
      <c r="B27762" s="42"/>
      <c r="C27762" s="2"/>
      <c r="E27762" s="2"/>
    </row>
    <row r="27763" spans="2:5" x14ac:dyDescent="0.35">
      <c r="B27763" s="42"/>
      <c r="C27763" s="2"/>
      <c r="E27763" s="2"/>
    </row>
    <row r="27764" spans="2:5" x14ac:dyDescent="0.35">
      <c r="B27764" s="42"/>
      <c r="C27764" s="2"/>
      <c r="E27764" s="2"/>
    </row>
    <row r="27765" spans="2:5" x14ac:dyDescent="0.35">
      <c r="B27765" s="42"/>
      <c r="C27765" s="2"/>
      <c r="E27765" s="2"/>
    </row>
    <row r="27766" spans="2:5" x14ac:dyDescent="0.35">
      <c r="B27766" s="42"/>
      <c r="C27766" s="2"/>
      <c r="E27766" s="2"/>
    </row>
    <row r="27767" spans="2:5" x14ac:dyDescent="0.35">
      <c r="B27767" s="42"/>
      <c r="C27767" s="2"/>
      <c r="E27767" s="2"/>
    </row>
    <row r="27768" spans="2:5" x14ac:dyDescent="0.35">
      <c r="B27768" s="42"/>
      <c r="C27768" s="2"/>
      <c r="E27768" s="2"/>
    </row>
    <row r="27769" spans="2:5" x14ac:dyDescent="0.35">
      <c r="B27769" s="42"/>
      <c r="C27769" s="2"/>
      <c r="E27769" s="2"/>
    </row>
    <row r="27770" spans="2:5" x14ac:dyDescent="0.35">
      <c r="B27770" s="42"/>
      <c r="C27770" s="2"/>
      <c r="E27770" s="2"/>
    </row>
    <row r="27771" spans="2:5" x14ac:dyDescent="0.35">
      <c r="B27771" s="42"/>
      <c r="C27771" s="2"/>
      <c r="E27771" s="2"/>
    </row>
    <row r="27772" spans="2:5" x14ac:dyDescent="0.35">
      <c r="B27772" s="42"/>
      <c r="C27772" s="2"/>
      <c r="E27772" s="2"/>
    </row>
    <row r="27773" spans="2:5" x14ac:dyDescent="0.35">
      <c r="B27773" s="42"/>
      <c r="C27773" s="2"/>
      <c r="E27773" s="2"/>
    </row>
    <row r="27774" spans="2:5" x14ac:dyDescent="0.35">
      <c r="B27774" s="42"/>
      <c r="C27774" s="2"/>
      <c r="E27774" s="2"/>
    </row>
    <row r="27775" spans="2:5" x14ac:dyDescent="0.35">
      <c r="B27775" s="42"/>
      <c r="C27775" s="2"/>
      <c r="E27775" s="2"/>
    </row>
    <row r="27776" spans="2:5" x14ac:dyDescent="0.35">
      <c r="B27776" s="42"/>
      <c r="C27776" s="2"/>
      <c r="E27776" s="2"/>
    </row>
    <row r="27777" spans="2:5" x14ac:dyDescent="0.35">
      <c r="B27777" s="42"/>
      <c r="C27777" s="2"/>
      <c r="E27777" s="2"/>
    </row>
    <row r="27778" spans="2:5" x14ac:dyDescent="0.35">
      <c r="B27778" s="42"/>
      <c r="C27778" s="2"/>
      <c r="E27778" s="2"/>
    </row>
    <row r="27779" spans="2:5" x14ac:dyDescent="0.35">
      <c r="B27779" s="42"/>
      <c r="C27779" s="2"/>
      <c r="E27779" s="2"/>
    </row>
    <row r="27780" spans="2:5" x14ac:dyDescent="0.35">
      <c r="B27780" s="42"/>
      <c r="C27780" s="2"/>
      <c r="E27780" s="2"/>
    </row>
    <row r="27781" spans="2:5" x14ac:dyDescent="0.35">
      <c r="B27781" s="42"/>
      <c r="C27781" s="2"/>
      <c r="E27781" s="2"/>
    </row>
    <row r="27782" spans="2:5" x14ac:dyDescent="0.35">
      <c r="B27782" s="42"/>
      <c r="C27782" s="2"/>
      <c r="E27782" s="2"/>
    </row>
    <row r="27783" spans="2:5" x14ac:dyDescent="0.35">
      <c r="B27783" s="42"/>
      <c r="C27783" s="2"/>
      <c r="E27783" s="2"/>
    </row>
    <row r="27784" spans="2:5" x14ac:dyDescent="0.35">
      <c r="B27784" s="42"/>
      <c r="C27784" s="2"/>
      <c r="E27784" s="2"/>
    </row>
    <row r="27785" spans="2:5" x14ac:dyDescent="0.35">
      <c r="B27785" s="42"/>
      <c r="C27785" s="2"/>
      <c r="E27785" s="2"/>
    </row>
    <row r="27786" spans="2:5" x14ac:dyDescent="0.35">
      <c r="B27786" s="42"/>
      <c r="C27786" s="2"/>
      <c r="E27786" s="2"/>
    </row>
    <row r="27787" spans="2:5" x14ac:dyDescent="0.35">
      <c r="B27787" s="42"/>
      <c r="C27787" s="2"/>
      <c r="E27787" s="2"/>
    </row>
    <row r="27788" spans="2:5" x14ac:dyDescent="0.35">
      <c r="B27788" s="42"/>
      <c r="C27788" s="2"/>
      <c r="E27788" s="2"/>
    </row>
    <row r="27789" spans="2:5" x14ac:dyDescent="0.35">
      <c r="B27789" s="42"/>
      <c r="C27789" s="2"/>
      <c r="E27789" s="2"/>
    </row>
    <row r="27790" spans="2:5" x14ac:dyDescent="0.35">
      <c r="B27790" s="42"/>
      <c r="C27790" s="2"/>
      <c r="E27790" s="2"/>
    </row>
    <row r="27791" spans="2:5" x14ac:dyDescent="0.35">
      <c r="B27791" s="42"/>
      <c r="C27791" s="2"/>
      <c r="E27791" s="2"/>
    </row>
    <row r="27792" spans="2:5" x14ac:dyDescent="0.35">
      <c r="B27792" s="42"/>
      <c r="C27792" s="2"/>
      <c r="E27792" s="2"/>
    </row>
    <row r="27793" spans="2:5" x14ac:dyDescent="0.35">
      <c r="B27793" s="42"/>
      <c r="C27793" s="2"/>
      <c r="E27793" s="2"/>
    </row>
    <row r="27794" spans="2:5" x14ac:dyDescent="0.35">
      <c r="B27794" s="42"/>
      <c r="C27794" s="2"/>
      <c r="E27794" s="2"/>
    </row>
    <row r="27795" spans="2:5" x14ac:dyDescent="0.35">
      <c r="B27795" s="42"/>
      <c r="C27795" s="2"/>
      <c r="E27795" s="2"/>
    </row>
    <row r="27796" spans="2:5" x14ac:dyDescent="0.35">
      <c r="B27796" s="42"/>
      <c r="C27796" s="2"/>
      <c r="E27796" s="2"/>
    </row>
    <row r="27797" spans="2:5" x14ac:dyDescent="0.35">
      <c r="B27797" s="42"/>
      <c r="C27797" s="2"/>
      <c r="E27797" s="2"/>
    </row>
    <row r="27798" spans="2:5" x14ac:dyDescent="0.35">
      <c r="B27798" s="42"/>
      <c r="C27798" s="2"/>
      <c r="E27798" s="2"/>
    </row>
    <row r="27799" spans="2:5" x14ac:dyDescent="0.35">
      <c r="B27799" s="42"/>
      <c r="C27799" s="2"/>
      <c r="E27799" s="2"/>
    </row>
    <row r="27800" spans="2:5" x14ac:dyDescent="0.35">
      <c r="B27800" s="42"/>
      <c r="C27800" s="2"/>
      <c r="E27800" s="2"/>
    </row>
    <row r="27801" spans="2:5" x14ac:dyDescent="0.35">
      <c r="B27801" s="42"/>
      <c r="C27801" s="2"/>
      <c r="E27801" s="2"/>
    </row>
    <row r="27802" spans="2:5" x14ac:dyDescent="0.35">
      <c r="B27802" s="42"/>
      <c r="C27802" s="2"/>
      <c r="E27802" s="2"/>
    </row>
    <row r="27803" spans="2:5" x14ac:dyDescent="0.35">
      <c r="B27803" s="42"/>
      <c r="C27803" s="2"/>
      <c r="E27803" s="2"/>
    </row>
    <row r="27804" spans="2:5" x14ac:dyDescent="0.35">
      <c r="B27804" s="42"/>
      <c r="C27804" s="2"/>
      <c r="E27804" s="2"/>
    </row>
    <row r="27805" spans="2:5" x14ac:dyDescent="0.35">
      <c r="B27805" s="42"/>
      <c r="C27805" s="2"/>
      <c r="E27805" s="2"/>
    </row>
    <row r="27806" spans="2:5" x14ac:dyDescent="0.35">
      <c r="B27806" s="42"/>
      <c r="C27806" s="2"/>
      <c r="E27806" s="2"/>
    </row>
    <row r="27807" spans="2:5" x14ac:dyDescent="0.35">
      <c r="B27807" s="42"/>
      <c r="C27807" s="2"/>
      <c r="E27807" s="2"/>
    </row>
    <row r="27808" spans="2:5" x14ac:dyDescent="0.35">
      <c r="B27808" s="42"/>
      <c r="C27808" s="2"/>
      <c r="E27808" s="2"/>
    </row>
    <row r="27809" spans="2:5" x14ac:dyDescent="0.35">
      <c r="B27809" s="42"/>
      <c r="C27809" s="2"/>
      <c r="E27809" s="2"/>
    </row>
    <row r="27810" spans="2:5" x14ac:dyDescent="0.35">
      <c r="B27810" s="42"/>
      <c r="C27810" s="2"/>
      <c r="E27810" s="2"/>
    </row>
    <row r="27811" spans="2:5" x14ac:dyDescent="0.35">
      <c r="B27811" s="42"/>
      <c r="C27811" s="2"/>
      <c r="E27811" s="2"/>
    </row>
    <row r="27812" spans="2:5" x14ac:dyDescent="0.35">
      <c r="B27812" s="42"/>
      <c r="C27812" s="2"/>
      <c r="E27812" s="2"/>
    </row>
    <row r="27813" spans="2:5" x14ac:dyDescent="0.35">
      <c r="B27813" s="42"/>
      <c r="C27813" s="2"/>
      <c r="E27813" s="2"/>
    </row>
    <row r="27814" spans="2:5" x14ac:dyDescent="0.35">
      <c r="B27814" s="42"/>
      <c r="C27814" s="2"/>
      <c r="E27814" s="2"/>
    </row>
    <row r="27815" spans="2:5" x14ac:dyDescent="0.35">
      <c r="B27815" s="42"/>
      <c r="C27815" s="2"/>
      <c r="E27815" s="2"/>
    </row>
    <row r="27816" spans="2:5" x14ac:dyDescent="0.35">
      <c r="B27816" s="42"/>
      <c r="C27816" s="2"/>
      <c r="E27816" s="2"/>
    </row>
    <row r="27817" spans="2:5" x14ac:dyDescent="0.35">
      <c r="B27817" s="42"/>
      <c r="C27817" s="2"/>
      <c r="E27817" s="2"/>
    </row>
    <row r="27818" spans="2:5" x14ac:dyDescent="0.35">
      <c r="B27818" s="42"/>
      <c r="C27818" s="2"/>
      <c r="E27818" s="2"/>
    </row>
    <row r="27819" spans="2:5" x14ac:dyDescent="0.35">
      <c r="B27819" s="42"/>
      <c r="C27819" s="2"/>
      <c r="E27819" s="2"/>
    </row>
    <row r="27820" spans="2:5" x14ac:dyDescent="0.35">
      <c r="B27820" s="42"/>
      <c r="C27820" s="2"/>
      <c r="E27820" s="2"/>
    </row>
    <row r="27821" spans="2:5" x14ac:dyDescent="0.35">
      <c r="B27821" s="42"/>
      <c r="C27821" s="2"/>
      <c r="E27821" s="2"/>
    </row>
    <row r="27822" spans="2:5" x14ac:dyDescent="0.35">
      <c r="B27822" s="42"/>
      <c r="C27822" s="2"/>
      <c r="E27822" s="2"/>
    </row>
    <row r="27823" spans="2:5" x14ac:dyDescent="0.35">
      <c r="B27823" s="42"/>
      <c r="C27823" s="2"/>
      <c r="E27823" s="2"/>
    </row>
    <row r="27824" spans="2:5" x14ac:dyDescent="0.35">
      <c r="B27824" s="42"/>
      <c r="C27824" s="2"/>
      <c r="E27824" s="2"/>
    </row>
    <row r="27825" spans="2:5" x14ac:dyDescent="0.35">
      <c r="B27825" s="42"/>
      <c r="C27825" s="2"/>
      <c r="E27825" s="2"/>
    </row>
    <row r="27826" spans="2:5" x14ac:dyDescent="0.35">
      <c r="B27826" s="42"/>
      <c r="C27826" s="2"/>
      <c r="E27826" s="2"/>
    </row>
    <row r="27827" spans="2:5" x14ac:dyDescent="0.35">
      <c r="B27827" s="42"/>
      <c r="C27827" s="2"/>
      <c r="E27827" s="2"/>
    </row>
    <row r="27828" spans="2:5" x14ac:dyDescent="0.35">
      <c r="B27828" s="42"/>
      <c r="C27828" s="2"/>
      <c r="E27828" s="2"/>
    </row>
    <row r="27829" spans="2:5" x14ac:dyDescent="0.35">
      <c r="B27829" s="42"/>
      <c r="C27829" s="2"/>
      <c r="E27829" s="2"/>
    </row>
    <row r="27830" spans="2:5" x14ac:dyDescent="0.35">
      <c r="B27830" s="42"/>
      <c r="C27830" s="2"/>
      <c r="E27830" s="2"/>
    </row>
    <row r="27831" spans="2:5" x14ac:dyDescent="0.35">
      <c r="B27831" s="42"/>
      <c r="C27831" s="2"/>
      <c r="E27831" s="2"/>
    </row>
    <row r="27832" spans="2:5" x14ac:dyDescent="0.35">
      <c r="B27832" s="42"/>
      <c r="C27832" s="2"/>
      <c r="E27832" s="2"/>
    </row>
    <row r="27833" spans="2:5" x14ac:dyDescent="0.35">
      <c r="B27833" s="42"/>
      <c r="C27833" s="2"/>
      <c r="E27833" s="2"/>
    </row>
    <row r="27834" spans="2:5" x14ac:dyDescent="0.35">
      <c r="B27834" s="42"/>
      <c r="C27834" s="2"/>
      <c r="E27834" s="2"/>
    </row>
    <row r="27835" spans="2:5" x14ac:dyDescent="0.35">
      <c r="B27835" s="42"/>
      <c r="C27835" s="2"/>
      <c r="E27835" s="2"/>
    </row>
    <row r="27836" spans="2:5" x14ac:dyDescent="0.35">
      <c r="B27836" s="42"/>
      <c r="C27836" s="2"/>
      <c r="E27836" s="2"/>
    </row>
    <row r="27837" spans="2:5" x14ac:dyDescent="0.35">
      <c r="B27837" s="42"/>
      <c r="C27837" s="2"/>
      <c r="E27837" s="2"/>
    </row>
    <row r="27838" spans="2:5" x14ac:dyDescent="0.35">
      <c r="B27838" s="42"/>
      <c r="C27838" s="2"/>
      <c r="E27838" s="2"/>
    </row>
    <row r="27839" spans="2:5" x14ac:dyDescent="0.35">
      <c r="B27839" s="42"/>
      <c r="C27839" s="2"/>
      <c r="E27839" s="2"/>
    </row>
    <row r="27840" spans="2:5" x14ac:dyDescent="0.35">
      <c r="B27840" s="42"/>
      <c r="C27840" s="2"/>
      <c r="E27840" s="2"/>
    </row>
    <row r="27841" spans="2:5" x14ac:dyDescent="0.35">
      <c r="B27841" s="42"/>
      <c r="C27841" s="2"/>
      <c r="E27841" s="2"/>
    </row>
    <row r="27842" spans="2:5" x14ac:dyDescent="0.35">
      <c r="B27842" s="42"/>
      <c r="C27842" s="2"/>
      <c r="E27842" s="2"/>
    </row>
    <row r="27843" spans="2:5" x14ac:dyDescent="0.35">
      <c r="B27843" s="42"/>
      <c r="C27843" s="2"/>
      <c r="E27843" s="2"/>
    </row>
    <row r="27844" spans="2:5" x14ac:dyDescent="0.35">
      <c r="B27844" s="42"/>
      <c r="C27844" s="2"/>
      <c r="E27844" s="2"/>
    </row>
    <row r="27845" spans="2:5" x14ac:dyDescent="0.35">
      <c r="B27845" s="42"/>
      <c r="C27845" s="2"/>
      <c r="E27845" s="2"/>
    </row>
    <row r="27846" spans="2:5" x14ac:dyDescent="0.35">
      <c r="B27846" s="42"/>
      <c r="C27846" s="2"/>
      <c r="E27846" s="2"/>
    </row>
    <row r="27847" spans="2:5" x14ac:dyDescent="0.35">
      <c r="B27847" s="42"/>
      <c r="C27847" s="2"/>
      <c r="E27847" s="2"/>
    </row>
    <row r="27848" spans="2:5" x14ac:dyDescent="0.35">
      <c r="B27848" s="42"/>
      <c r="C27848" s="2"/>
      <c r="E27848" s="2"/>
    </row>
    <row r="27849" spans="2:5" x14ac:dyDescent="0.35">
      <c r="B27849" s="42"/>
      <c r="C27849" s="2"/>
      <c r="E27849" s="2"/>
    </row>
    <row r="27850" spans="2:5" x14ac:dyDescent="0.35">
      <c r="B27850" s="42"/>
      <c r="C27850" s="2"/>
      <c r="E27850" s="2"/>
    </row>
    <row r="27851" spans="2:5" x14ac:dyDescent="0.35">
      <c r="B27851" s="42"/>
      <c r="C27851" s="2"/>
      <c r="E27851" s="2"/>
    </row>
    <row r="27852" spans="2:5" x14ac:dyDescent="0.35">
      <c r="B27852" s="42"/>
      <c r="C27852" s="2"/>
      <c r="E27852" s="2"/>
    </row>
    <row r="27853" spans="2:5" x14ac:dyDescent="0.35">
      <c r="B27853" s="42"/>
      <c r="C27853" s="2"/>
      <c r="E27853" s="2"/>
    </row>
    <row r="27854" spans="2:5" x14ac:dyDescent="0.35">
      <c r="B27854" s="42"/>
      <c r="C27854" s="2"/>
      <c r="E27854" s="2"/>
    </row>
    <row r="27855" spans="2:5" x14ac:dyDescent="0.35">
      <c r="B27855" s="42"/>
      <c r="C27855" s="2"/>
      <c r="E27855" s="2"/>
    </row>
    <row r="27856" spans="2:5" x14ac:dyDescent="0.35">
      <c r="B27856" s="42"/>
      <c r="C27856" s="2"/>
      <c r="E27856" s="2"/>
    </row>
    <row r="27857" spans="2:5" x14ac:dyDescent="0.35">
      <c r="B27857" s="42"/>
      <c r="C27857" s="2"/>
      <c r="E27857" s="2"/>
    </row>
    <row r="27858" spans="2:5" x14ac:dyDescent="0.35">
      <c r="B27858" s="42"/>
      <c r="C27858" s="2"/>
      <c r="E27858" s="2"/>
    </row>
    <row r="27859" spans="2:5" x14ac:dyDescent="0.35">
      <c r="B27859" s="42"/>
      <c r="C27859" s="2"/>
      <c r="E27859" s="2"/>
    </row>
    <row r="27860" spans="2:5" x14ac:dyDescent="0.35">
      <c r="B27860" s="42"/>
      <c r="C27860" s="2"/>
      <c r="E27860" s="2"/>
    </row>
    <row r="27861" spans="2:5" x14ac:dyDescent="0.35">
      <c r="B27861" s="42"/>
      <c r="C27861" s="2"/>
      <c r="E27861" s="2"/>
    </row>
    <row r="27862" spans="2:5" x14ac:dyDescent="0.35">
      <c r="B27862" s="42"/>
      <c r="C27862" s="2"/>
      <c r="E27862" s="2"/>
    </row>
    <row r="27863" spans="2:5" x14ac:dyDescent="0.35">
      <c r="B27863" s="42"/>
      <c r="C27863" s="2"/>
      <c r="E27863" s="2"/>
    </row>
    <row r="27864" spans="2:5" x14ac:dyDescent="0.35">
      <c r="B27864" s="42"/>
      <c r="C27864" s="2"/>
      <c r="E27864" s="2"/>
    </row>
    <row r="27865" spans="2:5" x14ac:dyDescent="0.35">
      <c r="B27865" s="42"/>
      <c r="C27865" s="2"/>
      <c r="E27865" s="2"/>
    </row>
    <row r="27866" spans="2:5" x14ac:dyDescent="0.35">
      <c r="B27866" s="42"/>
      <c r="C27866" s="2"/>
      <c r="E27866" s="2"/>
    </row>
    <row r="27867" spans="2:5" x14ac:dyDescent="0.35">
      <c r="B27867" s="42"/>
      <c r="C27867" s="2"/>
      <c r="E27867" s="2"/>
    </row>
    <row r="27868" spans="2:5" x14ac:dyDescent="0.35">
      <c r="B27868" s="42"/>
      <c r="C27868" s="2"/>
      <c r="E27868" s="2"/>
    </row>
    <row r="27869" spans="2:5" x14ac:dyDescent="0.35">
      <c r="B27869" s="42"/>
      <c r="C27869" s="2"/>
      <c r="E27869" s="2"/>
    </row>
    <row r="27870" spans="2:5" x14ac:dyDescent="0.35">
      <c r="B27870" s="42"/>
      <c r="C27870" s="2"/>
      <c r="E27870" s="2"/>
    </row>
    <row r="27871" spans="2:5" x14ac:dyDescent="0.35">
      <c r="B27871" s="42"/>
      <c r="C27871" s="2"/>
      <c r="E27871" s="2"/>
    </row>
    <row r="27872" spans="2:5" x14ac:dyDescent="0.35">
      <c r="B27872" s="42"/>
      <c r="C27872" s="2"/>
      <c r="E27872" s="2"/>
    </row>
    <row r="27873" spans="2:5" x14ac:dyDescent="0.35">
      <c r="B27873" s="42"/>
      <c r="C27873" s="2"/>
      <c r="E27873" s="2"/>
    </row>
    <row r="27874" spans="2:5" x14ac:dyDescent="0.35">
      <c r="B27874" s="42"/>
      <c r="C27874" s="2"/>
      <c r="E27874" s="2"/>
    </row>
    <row r="27875" spans="2:5" x14ac:dyDescent="0.35">
      <c r="B27875" s="42"/>
      <c r="C27875" s="2"/>
      <c r="E27875" s="2"/>
    </row>
    <row r="27876" spans="2:5" x14ac:dyDescent="0.35">
      <c r="B27876" s="42"/>
      <c r="C27876" s="2"/>
      <c r="E27876" s="2"/>
    </row>
    <row r="27877" spans="2:5" x14ac:dyDescent="0.35">
      <c r="B27877" s="42"/>
      <c r="C27877" s="2"/>
      <c r="E27877" s="2"/>
    </row>
    <row r="27878" spans="2:5" x14ac:dyDescent="0.35">
      <c r="B27878" s="42"/>
      <c r="C27878" s="2"/>
      <c r="E27878" s="2"/>
    </row>
    <row r="27879" spans="2:5" x14ac:dyDescent="0.35">
      <c r="B27879" s="42"/>
      <c r="C27879" s="2"/>
      <c r="E27879" s="2"/>
    </row>
    <row r="27880" spans="2:5" x14ac:dyDescent="0.35">
      <c r="B27880" s="42"/>
      <c r="C27880" s="2"/>
      <c r="E27880" s="2"/>
    </row>
    <row r="27881" spans="2:5" x14ac:dyDescent="0.35">
      <c r="B27881" s="42"/>
      <c r="C27881" s="2"/>
      <c r="E27881" s="2"/>
    </row>
    <row r="27882" spans="2:5" x14ac:dyDescent="0.35">
      <c r="B27882" s="42"/>
      <c r="C27882" s="2"/>
      <c r="E27882" s="2"/>
    </row>
    <row r="27883" spans="2:5" x14ac:dyDescent="0.35">
      <c r="B27883" s="42"/>
      <c r="C27883" s="2"/>
      <c r="E27883" s="2"/>
    </row>
    <row r="27884" spans="2:5" x14ac:dyDescent="0.35">
      <c r="B27884" s="42"/>
      <c r="C27884" s="2"/>
      <c r="E27884" s="2"/>
    </row>
    <row r="27885" spans="2:5" x14ac:dyDescent="0.35">
      <c r="B27885" s="42"/>
      <c r="C27885" s="2"/>
      <c r="E27885" s="2"/>
    </row>
    <row r="27886" spans="2:5" x14ac:dyDescent="0.35">
      <c r="B27886" s="42"/>
      <c r="C27886" s="2"/>
      <c r="E27886" s="2"/>
    </row>
    <row r="27887" spans="2:5" x14ac:dyDescent="0.35">
      <c r="B27887" s="42"/>
      <c r="C27887" s="2"/>
      <c r="E27887" s="2"/>
    </row>
    <row r="27888" spans="2:5" x14ac:dyDescent="0.35">
      <c r="B27888" s="42"/>
      <c r="C27888" s="2"/>
      <c r="E27888" s="2"/>
    </row>
    <row r="27889" spans="2:5" x14ac:dyDescent="0.35">
      <c r="B27889" s="42"/>
      <c r="C27889" s="2"/>
      <c r="E27889" s="2"/>
    </row>
    <row r="27890" spans="2:5" x14ac:dyDescent="0.35">
      <c r="B27890" s="42"/>
      <c r="C27890" s="2"/>
      <c r="E27890" s="2"/>
    </row>
    <row r="27891" spans="2:5" x14ac:dyDescent="0.35">
      <c r="B27891" s="42"/>
      <c r="C27891" s="2"/>
      <c r="E27891" s="2"/>
    </row>
    <row r="27892" spans="2:5" x14ac:dyDescent="0.35">
      <c r="B27892" s="42"/>
      <c r="C27892" s="2"/>
      <c r="E27892" s="2"/>
    </row>
    <row r="27893" spans="2:5" x14ac:dyDescent="0.35">
      <c r="B27893" s="42"/>
      <c r="C27893" s="2"/>
      <c r="E27893" s="2"/>
    </row>
    <row r="27894" spans="2:5" x14ac:dyDescent="0.35">
      <c r="B27894" s="42"/>
      <c r="C27894" s="2"/>
      <c r="E27894" s="2"/>
    </row>
    <row r="27895" spans="2:5" x14ac:dyDescent="0.35">
      <c r="B27895" s="42"/>
      <c r="C27895" s="2"/>
      <c r="E27895" s="2"/>
    </row>
    <row r="27896" spans="2:5" x14ac:dyDescent="0.35">
      <c r="B27896" s="42"/>
      <c r="C27896" s="2"/>
      <c r="E27896" s="2"/>
    </row>
    <row r="27897" spans="2:5" x14ac:dyDescent="0.35">
      <c r="B27897" s="42"/>
      <c r="C27897" s="2"/>
      <c r="E27897" s="2"/>
    </row>
    <row r="27898" spans="2:5" x14ac:dyDescent="0.35">
      <c r="B27898" s="42"/>
      <c r="C27898" s="2"/>
      <c r="E27898" s="2"/>
    </row>
    <row r="27899" spans="2:5" x14ac:dyDescent="0.35">
      <c r="B27899" s="42"/>
      <c r="C27899" s="2"/>
      <c r="E27899" s="2"/>
    </row>
    <row r="27900" spans="2:5" x14ac:dyDescent="0.35">
      <c r="B27900" s="42"/>
      <c r="C27900" s="2"/>
      <c r="E27900" s="2"/>
    </row>
    <row r="27901" spans="2:5" x14ac:dyDescent="0.35">
      <c r="B27901" s="42"/>
      <c r="C27901" s="2"/>
      <c r="E27901" s="2"/>
    </row>
    <row r="27902" spans="2:5" x14ac:dyDescent="0.35">
      <c r="B27902" s="42"/>
      <c r="C27902" s="2"/>
      <c r="E27902" s="2"/>
    </row>
    <row r="27903" spans="2:5" x14ac:dyDescent="0.35">
      <c r="B27903" s="42"/>
      <c r="C27903" s="2"/>
      <c r="E27903" s="2"/>
    </row>
    <row r="27904" spans="2:5" x14ac:dyDescent="0.35">
      <c r="B27904" s="42"/>
      <c r="C27904" s="2"/>
      <c r="E27904" s="2"/>
    </row>
    <row r="27905" spans="2:5" x14ac:dyDescent="0.35">
      <c r="B27905" s="42"/>
      <c r="C27905" s="2"/>
      <c r="E27905" s="2"/>
    </row>
    <row r="27906" spans="2:5" x14ac:dyDescent="0.35">
      <c r="B27906" s="42"/>
      <c r="C27906" s="2"/>
      <c r="E27906" s="2"/>
    </row>
    <row r="27907" spans="2:5" x14ac:dyDescent="0.35">
      <c r="B27907" s="42"/>
      <c r="C27907" s="2"/>
      <c r="E27907" s="2"/>
    </row>
    <row r="27908" spans="2:5" x14ac:dyDescent="0.35">
      <c r="B27908" s="42"/>
      <c r="C27908" s="2"/>
      <c r="E27908" s="2"/>
    </row>
    <row r="27909" spans="2:5" x14ac:dyDescent="0.35">
      <c r="B27909" s="42"/>
      <c r="C27909" s="2"/>
      <c r="E27909" s="2"/>
    </row>
    <row r="27910" spans="2:5" x14ac:dyDescent="0.35">
      <c r="B27910" s="42"/>
      <c r="C27910" s="2"/>
      <c r="E27910" s="2"/>
    </row>
    <row r="27911" spans="2:5" x14ac:dyDescent="0.35">
      <c r="B27911" s="42"/>
      <c r="C27911" s="2"/>
      <c r="E27911" s="2"/>
    </row>
    <row r="27912" spans="2:5" x14ac:dyDescent="0.35">
      <c r="B27912" s="42"/>
      <c r="C27912" s="2"/>
      <c r="E27912" s="2"/>
    </row>
    <row r="27913" spans="2:5" x14ac:dyDescent="0.35">
      <c r="B27913" s="42"/>
      <c r="C27913" s="2"/>
      <c r="E27913" s="2"/>
    </row>
    <row r="27914" spans="2:5" x14ac:dyDescent="0.35">
      <c r="B27914" s="42"/>
      <c r="C27914" s="2"/>
      <c r="E27914" s="2"/>
    </row>
    <row r="27915" spans="2:5" x14ac:dyDescent="0.35">
      <c r="B27915" s="42"/>
      <c r="C27915" s="2"/>
      <c r="E27915" s="2"/>
    </row>
    <row r="27916" spans="2:5" x14ac:dyDescent="0.35">
      <c r="B27916" s="42"/>
      <c r="C27916" s="2"/>
      <c r="E27916" s="2"/>
    </row>
    <row r="27917" spans="2:5" x14ac:dyDescent="0.35">
      <c r="B27917" s="42"/>
      <c r="C27917" s="2"/>
      <c r="E27917" s="2"/>
    </row>
    <row r="27918" spans="2:5" x14ac:dyDescent="0.35">
      <c r="B27918" s="42"/>
      <c r="C27918" s="2"/>
      <c r="E27918" s="2"/>
    </row>
    <row r="27919" spans="2:5" x14ac:dyDescent="0.35">
      <c r="B27919" s="42"/>
      <c r="C27919" s="2"/>
      <c r="E27919" s="2"/>
    </row>
    <row r="27920" spans="2:5" x14ac:dyDescent="0.35">
      <c r="B27920" s="42"/>
      <c r="C27920" s="2"/>
      <c r="E27920" s="2"/>
    </row>
    <row r="27921" spans="2:5" x14ac:dyDescent="0.35">
      <c r="B27921" s="42"/>
      <c r="C27921" s="2"/>
      <c r="E27921" s="2"/>
    </row>
    <row r="27922" spans="2:5" x14ac:dyDescent="0.35">
      <c r="B27922" s="42"/>
      <c r="C27922" s="2"/>
      <c r="E27922" s="2"/>
    </row>
    <row r="27923" spans="2:5" x14ac:dyDescent="0.35">
      <c r="B27923" s="42"/>
      <c r="C27923" s="2"/>
      <c r="E27923" s="2"/>
    </row>
    <row r="27924" spans="2:5" x14ac:dyDescent="0.35">
      <c r="B27924" s="42"/>
      <c r="C27924" s="2"/>
      <c r="E27924" s="2"/>
    </row>
    <row r="27925" spans="2:5" x14ac:dyDescent="0.35">
      <c r="B27925" s="42"/>
      <c r="C27925" s="2"/>
      <c r="E27925" s="2"/>
    </row>
    <row r="27926" spans="2:5" x14ac:dyDescent="0.35">
      <c r="B27926" s="42"/>
      <c r="C27926" s="2"/>
      <c r="E27926" s="2"/>
    </row>
    <row r="27927" spans="2:5" x14ac:dyDescent="0.35">
      <c r="B27927" s="42"/>
      <c r="C27927" s="2"/>
      <c r="E27927" s="2"/>
    </row>
    <row r="27928" spans="2:5" x14ac:dyDescent="0.35">
      <c r="B27928" s="42"/>
      <c r="C27928" s="2"/>
      <c r="E27928" s="2"/>
    </row>
    <row r="27929" spans="2:5" x14ac:dyDescent="0.35">
      <c r="B27929" s="42"/>
      <c r="C27929" s="2"/>
      <c r="E27929" s="2"/>
    </row>
    <row r="27930" spans="2:5" x14ac:dyDescent="0.35">
      <c r="B27930" s="42"/>
      <c r="C27930" s="2"/>
      <c r="E27930" s="2"/>
    </row>
    <row r="27931" spans="2:5" x14ac:dyDescent="0.35">
      <c r="B27931" s="42"/>
      <c r="C27931" s="2"/>
      <c r="E27931" s="2"/>
    </row>
    <row r="27932" spans="2:5" x14ac:dyDescent="0.35">
      <c r="B27932" s="42"/>
      <c r="C27932" s="2"/>
      <c r="E27932" s="2"/>
    </row>
    <row r="27933" spans="2:5" x14ac:dyDescent="0.35">
      <c r="B27933" s="42"/>
      <c r="C27933" s="2"/>
      <c r="E27933" s="2"/>
    </row>
    <row r="27934" spans="2:5" x14ac:dyDescent="0.35">
      <c r="B27934" s="42"/>
      <c r="C27934" s="2"/>
      <c r="E27934" s="2"/>
    </row>
    <row r="27935" spans="2:5" x14ac:dyDescent="0.35">
      <c r="B27935" s="42"/>
      <c r="C27935" s="2"/>
      <c r="E27935" s="2"/>
    </row>
    <row r="27936" spans="2:5" x14ac:dyDescent="0.35">
      <c r="B27936" s="42"/>
      <c r="C27936" s="2"/>
      <c r="E27936" s="2"/>
    </row>
    <row r="27937" spans="2:5" x14ac:dyDescent="0.35">
      <c r="B27937" s="42"/>
      <c r="C27937" s="2"/>
      <c r="E27937" s="2"/>
    </row>
    <row r="27938" spans="2:5" x14ac:dyDescent="0.35">
      <c r="B27938" s="42"/>
      <c r="C27938" s="2"/>
      <c r="E27938" s="2"/>
    </row>
    <row r="27939" spans="2:5" x14ac:dyDescent="0.35">
      <c r="B27939" s="42"/>
      <c r="C27939" s="2"/>
      <c r="E27939" s="2"/>
    </row>
    <row r="27940" spans="2:5" x14ac:dyDescent="0.35">
      <c r="B27940" s="42"/>
      <c r="C27940" s="2"/>
      <c r="E27940" s="2"/>
    </row>
    <row r="27941" spans="2:5" x14ac:dyDescent="0.35">
      <c r="B27941" s="42"/>
      <c r="C27941" s="2"/>
      <c r="E27941" s="2"/>
    </row>
    <row r="27942" spans="2:5" x14ac:dyDescent="0.35">
      <c r="B27942" s="42"/>
      <c r="C27942" s="2"/>
      <c r="E27942" s="2"/>
    </row>
    <row r="27943" spans="2:5" x14ac:dyDescent="0.35">
      <c r="B27943" s="42"/>
      <c r="C27943" s="2"/>
      <c r="E27943" s="2"/>
    </row>
    <row r="27944" spans="2:5" x14ac:dyDescent="0.35">
      <c r="B27944" s="42"/>
      <c r="C27944" s="2"/>
      <c r="E27944" s="2"/>
    </row>
    <row r="27945" spans="2:5" x14ac:dyDescent="0.35">
      <c r="B27945" s="42"/>
      <c r="C27945" s="2"/>
      <c r="E27945" s="2"/>
    </row>
    <row r="27946" spans="2:5" x14ac:dyDescent="0.35">
      <c r="B27946" s="42"/>
      <c r="C27946" s="2"/>
      <c r="E27946" s="2"/>
    </row>
    <row r="27947" spans="2:5" x14ac:dyDescent="0.35">
      <c r="B27947" s="42"/>
      <c r="C27947" s="2"/>
      <c r="E27947" s="2"/>
    </row>
    <row r="27948" spans="2:5" x14ac:dyDescent="0.35">
      <c r="B27948" s="42"/>
      <c r="C27948" s="2"/>
      <c r="E27948" s="2"/>
    </row>
    <row r="27949" spans="2:5" x14ac:dyDescent="0.35">
      <c r="B27949" s="42"/>
      <c r="C27949" s="2"/>
      <c r="E27949" s="2"/>
    </row>
    <row r="27950" spans="2:5" x14ac:dyDescent="0.35">
      <c r="B27950" s="42"/>
      <c r="C27950" s="2"/>
      <c r="E27950" s="2"/>
    </row>
    <row r="27951" spans="2:5" x14ac:dyDescent="0.35">
      <c r="B27951" s="42"/>
      <c r="C27951" s="2"/>
      <c r="E27951" s="2"/>
    </row>
    <row r="27952" spans="2:5" x14ac:dyDescent="0.35">
      <c r="B27952" s="42"/>
      <c r="C27952" s="2"/>
      <c r="E27952" s="2"/>
    </row>
    <row r="27953" spans="2:5" x14ac:dyDescent="0.35">
      <c r="B27953" s="42"/>
      <c r="C27953" s="2"/>
      <c r="E27953" s="2"/>
    </row>
    <row r="27954" spans="2:5" x14ac:dyDescent="0.35">
      <c r="B27954" s="42"/>
      <c r="C27954" s="2"/>
      <c r="E27954" s="2"/>
    </row>
    <row r="27955" spans="2:5" x14ac:dyDescent="0.35">
      <c r="B27955" s="42"/>
      <c r="C27955" s="2"/>
      <c r="E27955" s="2"/>
    </row>
    <row r="27956" spans="2:5" x14ac:dyDescent="0.35">
      <c r="B27956" s="42"/>
      <c r="C27956" s="2"/>
      <c r="E27956" s="2"/>
    </row>
    <row r="27957" spans="2:5" x14ac:dyDescent="0.35">
      <c r="B27957" s="42"/>
      <c r="C27957" s="2"/>
      <c r="E27957" s="2"/>
    </row>
    <row r="27958" spans="2:5" x14ac:dyDescent="0.35">
      <c r="B27958" s="42"/>
      <c r="C27958" s="2"/>
      <c r="E27958" s="2"/>
    </row>
    <row r="27959" spans="2:5" x14ac:dyDescent="0.35">
      <c r="B27959" s="42"/>
      <c r="C27959" s="2"/>
      <c r="E27959" s="2"/>
    </row>
    <row r="27960" spans="2:5" x14ac:dyDescent="0.35">
      <c r="B27960" s="42"/>
      <c r="C27960" s="2"/>
      <c r="E27960" s="2"/>
    </row>
    <row r="27961" spans="2:5" x14ac:dyDescent="0.35">
      <c r="B27961" s="42"/>
      <c r="C27961" s="2"/>
      <c r="E27961" s="2"/>
    </row>
    <row r="27962" spans="2:5" x14ac:dyDescent="0.35">
      <c r="B27962" s="42"/>
      <c r="C27962" s="2"/>
      <c r="E27962" s="2"/>
    </row>
    <row r="27963" spans="2:5" x14ac:dyDescent="0.35">
      <c r="B27963" s="42"/>
      <c r="C27963" s="2"/>
      <c r="E27963" s="2"/>
    </row>
    <row r="27964" spans="2:5" x14ac:dyDescent="0.35">
      <c r="B27964" s="42"/>
      <c r="C27964" s="2"/>
      <c r="E27964" s="2"/>
    </row>
    <row r="27965" spans="2:5" x14ac:dyDescent="0.35">
      <c r="B27965" s="42"/>
      <c r="C27965" s="2"/>
      <c r="E27965" s="2"/>
    </row>
    <row r="27966" spans="2:5" x14ac:dyDescent="0.35">
      <c r="B27966" s="42"/>
      <c r="C27966" s="2"/>
      <c r="E27966" s="2"/>
    </row>
    <row r="27967" spans="2:5" x14ac:dyDescent="0.35">
      <c r="B27967" s="42"/>
      <c r="C27967" s="2"/>
      <c r="E27967" s="2"/>
    </row>
    <row r="27968" spans="2:5" x14ac:dyDescent="0.35">
      <c r="B27968" s="42"/>
      <c r="C27968" s="2"/>
      <c r="E27968" s="2"/>
    </row>
    <row r="27969" spans="2:5" x14ac:dyDescent="0.35">
      <c r="B27969" s="42"/>
      <c r="C27969" s="2"/>
      <c r="E27969" s="2"/>
    </row>
    <row r="27970" spans="2:5" x14ac:dyDescent="0.35">
      <c r="B27970" s="42"/>
      <c r="C27970" s="2"/>
      <c r="E27970" s="2"/>
    </row>
    <row r="27971" spans="2:5" x14ac:dyDescent="0.35">
      <c r="B27971" s="42"/>
      <c r="C27971" s="2"/>
      <c r="E27971" s="2"/>
    </row>
    <row r="27972" spans="2:5" x14ac:dyDescent="0.35">
      <c r="B27972" s="42"/>
      <c r="C27972" s="2"/>
      <c r="E27972" s="2"/>
    </row>
    <row r="27973" spans="2:5" x14ac:dyDescent="0.35">
      <c r="B27973" s="42"/>
      <c r="C27973" s="2"/>
      <c r="E27973" s="2"/>
    </row>
    <row r="27974" spans="2:5" x14ac:dyDescent="0.35">
      <c r="B27974" s="42"/>
      <c r="C27974" s="2"/>
      <c r="E27974" s="2"/>
    </row>
    <row r="27975" spans="2:5" x14ac:dyDescent="0.35">
      <c r="B27975" s="42"/>
      <c r="C27975" s="2"/>
      <c r="E27975" s="2"/>
    </row>
    <row r="27976" spans="2:5" x14ac:dyDescent="0.35">
      <c r="B27976" s="42"/>
      <c r="C27976" s="2"/>
      <c r="E27976" s="2"/>
    </row>
    <row r="27977" spans="2:5" x14ac:dyDescent="0.35">
      <c r="B27977" s="42"/>
      <c r="C27977" s="2"/>
      <c r="E27977" s="2"/>
    </row>
    <row r="27978" spans="2:5" x14ac:dyDescent="0.35">
      <c r="B27978" s="42"/>
      <c r="C27978" s="2"/>
      <c r="E27978" s="2"/>
    </row>
    <row r="27979" spans="2:5" x14ac:dyDescent="0.35">
      <c r="B27979" s="42"/>
      <c r="C27979" s="2"/>
      <c r="E27979" s="2"/>
    </row>
    <row r="27980" spans="2:5" x14ac:dyDescent="0.35">
      <c r="B27980" s="42"/>
      <c r="C27980" s="2"/>
      <c r="E27980" s="2"/>
    </row>
    <row r="27981" spans="2:5" x14ac:dyDescent="0.35">
      <c r="B27981" s="42"/>
      <c r="C27981" s="2"/>
      <c r="E27981" s="2"/>
    </row>
    <row r="27982" spans="2:5" x14ac:dyDescent="0.35">
      <c r="B27982" s="42"/>
      <c r="C27982" s="2"/>
      <c r="E27982" s="2"/>
    </row>
    <row r="27983" spans="2:5" x14ac:dyDescent="0.35">
      <c r="B27983" s="42"/>
      <c r="C27983" s="2"/>
      <c r="E27983" s="2"/>
    </row>
    <row r="27984" spans="2:5" x14ac:dyDescent="0.35">
      <c r="B27984" s="42"/>
      <c r="C27984" s="2"/>
      <c r="E27984" s="2"/>
    </row>
    <row r="27985" spans="2:5" x14ac:dyDescent="0.35">
      <c r="B27985" s="42"/>
      <c r="C27985" s="2"/>
      <c r="E27985" s="2"/>
    </row>
    <row r="27986" spans="2:5" x14ac:dyDescent="0.35">
      <c r="B27986" s="42"/>
      <c r="C27986" s="2"/>
      <c r="E27986" s="2"/>
    </row>
    <row r="27987" spans="2:5" x14ac:dyDescent="0.35">
      <c r="B27987" s="42"/>
      <c r="C27987" s="2"/>
      <c r="E27987" s="2"/>
    </row>
    <row r="27988" spans="2:5" x14ac:dyDescent="0.35">
      <c r="B27988" s="42"/>
      <c r="C27988" s="2"/>
      <c r="E27988" s="2"/>
    </row>
    <row r="27989" spans="2:5" x14ac:dyDescent="0.35">
      <c r="B27989" s="42"/>
      <c r="C27989" s="2"/>
      <c r="E27989" s="2"/>
    </row>
    <row r="27990" spans="2:5" x14ac:dyDescent="0.35">
      <c r="B27990" s="42"/>
      <c r="C27990" s="2"/>
      <c r="E27990" s="2"/>
    </row>
    <row r="27991" spans="2:5" x14ac:dyDescent="0.35">
      <c r="B27991" s="42"/>
      <c r="C27991" s="2"/>
      <c r="E27991" s="2"/>
    </row>
    <row r="27992" spans="2:5" x14ac:dyDescent="0.35">
      <c r="B27992" s="42"/>
      <c r="C27992" s="2"/>
      <c r="E27992" s="2"/>
    </row>
    <row r="27993" spans="2:5" x14ac:dyDescent="0.35">
      <c r="B27993" s="42"/>
      <c r="C27993" s="2"/>
      <c r="E27993" s="2"/>
    </row>
    <row r="27994" spans="2:5" x14ac:dyDescent="0.35">
      <c r="B27994" s="42"/>
      <c r="C27994" s="2"/>
      <c r="E27994" s="2"/>
    </row>
    <row r="27995" spans="2:5" x14ac:dyDescent="0.35">
      <c r="B27995" s="42"/>
      <c r="C27995" s="2"/>
      <c r="E27995" s="2"/>
    </row>
    <row r="27996" spans="2:5" x14ac:dyDescent="0.35">
      <c r="B27996" s="42"/>
      <c r="C27996" s="2"/>
      <c r="E27996" s="2"/>
    </row>
    <row r="27997" spans="2:5" x14ac:dyDescent="0.35">
      <c r="B27997" s="42"/>
      <c r="C27997" s="2"/>
      <c r="E27997" s="2"/>
    </row>
    <row r="27998" spans="2:5" x14ac:dyDescent="0.35">
      <c r="B27998" s="42"/>
      <c r="C27998" s="2"/>
      <c r="E27998" s="2"/>
    </row>
    <row r="27999" spans="2:5" x14ac:dyDescent="0.35">
      <c r="B27999" s="42"/>
      <c r="C27999" s="2"/>
      <c r="E27999" s="2"/>
    </row>
    <row r="28000" spans="2:5" x14ac:dyDescent="0.35">
      <c r="B28000" s="42"/>
      <c r="C28000" s="2"/>
      <c r="E28000" s="2"/>
    </row>
    <row r="28001" spans="2:5" x14ac:dyDescent="0.35">
      <c r="B28001" s="42"/>
      <c r="C28001" s="2"/>
      <c r="E28001" s="2"/>
    </row>
    <row r="28002" spans="2:5" x14ac:dyDescent="0.35">
      <c r="B28002" s="42"/>
      <c r="C28002" s="2"/>
      <c r="E28002" s="2"/>
    </row>
    <row r="28003" spans="2:5" x14ac:dyDescent="0.35">
      <c r="B28003" s="42"/>
      <c r="C28003" s="2"/>
      <c r="E28003" s="2"/>
    </row>
    <row r="28004" spans="2:5" x14ac:dyDescent="0.35">
      <c r="B28004" s="42"/>
      <c r="C28004" s="2"/>
      <c r="E28004" s="2"/>
    </row>
    <row r="28005" spans="2:5" x14ac:dyDescent="0.35">
      <c r="B28005" s="42"/>
      <c r="C28005" s="2"/>
      <c r="E28005" s="2"/>
    </row>
    <row r="28006" spans="2:5" x14ac:dyDescent="0.35">
      <c r="B28006" s="42"/>
      <c r="C28006" s="2"/>
      <c r="E28006" s="2"/>
    </row>
    <row r="28007" spans="2:5" x14ac:dyDescent="0.35">
      <c r="B28007" s="42"/>
      <c r="C28007" s="2"/>
      <c r="E28007" s="2"/>
    </row>
    <row r="28008" spans="2:5" x14ac:dyDescent="0.35">
      <c r="B28008" s="42"/>
      <c r="C28008" s="2"/>
      <c r="E28008" s="2"/>
    </row>
    <row r="28009" spans="2:5" x14ac:dyDescent="0.35">
      <c r="B28009" s="42"/>
      <c r="C28009" s="2"/>
      <c r="E28009" s="2"/>
    </row>
    <row r="28010" spans="2:5" x14ac:dyDescent="0.35">
      <c r="B28010" s="42"/>
      <c r="C28010" s="2"/>
      <c r="E28010" s="2"/>
    </row>
    <row r="28011" spans="2:5" x14ac:dyDescent="0.35">
      <c r="B28011" s="42"/>
      <c r="C28011" s="2"/>
      <c r="E28011" s="2"/>
    </row>
    <row r="28012" spans="2:5" x14ac:dyDescent="0.35">
      <c r="B28012" s="42"/>
      <c r="C28012" s="2"/>
      <c r="E28012" s="2"/>
    </row>
    <row r="28013" spans="2:5" x14ac:dyDescent="0.35">
      <c r="B28013" s="42"/>
      <c r="C28013" s="2"/>
      <c r="E28013" s="2"/>
    </row>
    <row r="28014" spans="2:5" x14ac:dyDescent="0.35">
      <c r="B28014" s="42"/>
      <c r="C28014" s="2"/>
      <c r="E28014" s="2"/>
    </row>
    <row r="28015" spans="2:5" x14ac:dyDescent="0.35">
      <c r="B28015" s="42"/>
      <c r="C28015" s="2"/>
      <c r="E28015" s="2"/>
    </row>
    <row r="28016" spans="2:5" x14ac:dyDescent="0.35">
      <c r="B28016" s="42"/>
      <c r="C28016" s="2"/>
      <c r="E28016" s="2"/>
    </row>
    <row r="28017" spans="2:5" x14ac:dyDescent="0.35">
      <c r="B28017" s="42"/>
      <c r="C28017" s="2"/>
      <c r="E28017" s="2"/>
    </row>
    <row r="28018" spans="2:5" x14ac:dyDescent="0.35">
      <c r="B28018" s="42"/>
      <c r="C28018" s="2"/>
      <c r="E28018" s="2"/>
    </row>
    <row r="28019" spans="2:5" x14ac:dyDescent="0.35">
      <c r="B28019" s="42"/>
      <c r="C28019" s="2"/>
      <c r="E28019" s="2"/>
    </row>
    <row r="28020" spans="2:5" x14ac:dyDescent="0.35">
      <c r="B28020" s="42"/>
      <c r="C28020" s="2"/>
      <c r="E28020" s="2"/>
    </row>
    <row r="28021" spans="2:5" x14ac:dyDescent="0.35">
      <c r="B28021" s="42"/>
      <c r="C28021" s="2"/>
      <c r="E28021" s="2"/>
    </row>
    <row r="28022" spans="2:5" x14ac:dyDescent="0.35">
      <c r="B28022" s="42"/>
      <c r="C28022" s="2"/>
      <c r="E28022" s="2"/>
    </row>
    <row r="28023" spans="2:5" x14ac:dyDescent="0.35">
      <c r="B28023" s="42"/>
      <c r="C28023" s="2"/>
      <c r="E28023" s="2"/>
    </row>
    <row r="28024" spans="2:5" x14ac:dyDescent="0.35">
      <c r="B28024" s="42"/>
      <c r="C28024" s="2"/>
      <c r="E28024" s="2"/>
    </row>
    <row r="28025" spans="2:5" x14ac:dyDescent="0.35">
      <c r="B28025" s="42"/>
      <c r="C28025" s="2"/>
      <c r="E28025" s="2"/>
    </row>
    <row r="28026" spans="2:5" x14ac:dyDescent="0.35">
      <c r="B28026" s="42"/>
      <c r="C28026" s="2"/>
      <c r="E28026" s="2"/>
    </row>
    <row r="28027" spans="2:5" x14ac:dyDescent="0.35">
      <c r="B28027" s="42"/>
      <c r="C28027" s="2"/>
      <c r="E28027" s="2"/>
    </row>
    <row r="28028" spans="2:5" x14ac:dyDescent="0.35">
      <c r="B28028" s="42"/>
      <c r="C28028" s="2"/>
      <c r="E28028" s="2"/>
    </row>
    <row r="28029" spans="2:5" x14ac:dyDescent="0.35">
      <c r="B28029" s="42"/>
      <c r="C28029" s="2"/>
      <c r="E28029" s="2"/>
    </row>
    <row r="28030" spans="2:5" x14ac:dyDescent="0.35">
      <c r="B28030" s="42"/>
      <c r="C28030" s="2"/>
      <c r="E28030" s="2"/>
    </row>
    <row r="28031" spans="2:5" x14ac:dyDescent="0.35">
      <c r="B28031" s="42"/>
      <c r="C28031" s="2"/>
      <c r="E28031" s="2"/>
    </row>
    <row r="28032" spans="2:5" x14ac:dyDescent="0.35">
      <c r="B28032" s="42"/>
      <c r="C28032" s="2"/>
      <c r="E28032" s="2"/>
    </row>
    <row r="28033" spans="2:5" x14ac:dyDescent="0.35">
      <c r="B28033" s="42"/>
      <c r="C28033" s="2"/>
      <c r="E28033" s="2"/>
    </row>
    <row r="28034" spans="2:5" x14ac:dyDescent="0.35">
      <c r="B28034" s="42"/>
      <c r="C28034" s="2"/>
      <c r="E28034" s="2"/>
    </row>
    <row r="28035" spans="2:5" x14ac:dyDescent="0.35">
      <c r="B28035" s="42"/>
      <c r="C28035" s="2"/>
      <c r="E28035" s="2"/>
    </row>
    <row r="28036" spans="2:5" x14ac:dyDescent="0.35">
      <c r="B28036" s="42"/>
      <c r="C28036" s="2"/>
      <c r="E28036" s="2"/>
    </row>
    <row r="28037" spans="2:5" x14ac:dyDescent="0.35">
      <c r="B28037" s="42"/>
      <c r="C28037" s="2"/>
      <c r="E28037" s="2"/>
    </row>
    <row r="28038" spans="2:5" x14ac:dyDescent="0.35">
      <c r="B28038" s="42"/>
      <c r="C28038" s="2"/>
      <c r="E28038" s="2"/>
    </row>
    <row r="28039" spans="2:5" x14ac:dyDescent="0.35">
      <c r="B28039" s="42"/>
      <c r="C28039" s="2"/>
      <c r="E28039" s="2"/>
    </row>
    <row r="28040" spans="2:5" x14ac:dyDescent="0.35">
      <c r="B28040" s="42"/>
      <c r="C28040" s="2"/>
      <c r="E28040" s="2"/>
    </row>
    <row r="28041" spans="2:5" x14ac:dyDescent="0.35">
      <c r="B28041" s="42"/>
      <c r="C28041" s="2"/>
      <c r="E28041" s="2"/>
    </row>
    <row r="28042" spans="2:5" x14ac:dyDescent="0.35">
      <c r="B28042" s="42"/>
      <c r="C28042" s="2"/>
      <c r="E28042" s="2"/>
    </row>
    <row r="28043" spans="2:5" x14ac:dyDescent="0.35">
      <c r="B28043" s="42"/>
      <c r="C28043" s="2"/>
      <c r="E28043" s="2"/>
    </row>
    <row r="28044" spans="2:5" x14ac:dyDescent="0.35">
      <c r="B28044" s="42"/>
      <c r="C28044" s="2"/>
      <c r="E28044" s="2"/>
    </row>
    <row r="28045" spans="2:5" x14ac:dyDescent="0.35">
      <c r="B28045" s="42"/>
      <c r="C28045" s="2"/>
      <c r="E28045" s="2"/>
    </row>
    <row r="28046" spans="2:5" x14ac:dyDescent="0.35">
      <c r="B28046" s="42"/>
      <c r="C28046" s="2"/>
      <c r="E28046" s="2"/>
    </row>
    <row r="28047" spans="2:5" x14ac:dyDescent="0.35">
      <c r="B28047" s="42"/>
      <c r="C28047" s="2"/>
      <c r="E28047" s="2"/>
    </row>
    <row r="28048" spans="2:5" x14ac:dyDescent="0.35">
      <c r="B28048" s="42"/>
      <c r="C28048" s="2"/>
      <c r="E28048" s="2"/>
    </row>
    <row r="28049" spans="2:5" x14ac:dyDescent="0.35">
      <c r="B28049" s="42"/>
      <c r="C28049" s="2"/>
      <c r="E28049" s="2"/>
    </row>
    <row r="28050" spans="2:5" x14ac:dyDescent="0.35">
      <c r="B28050" s="42"/>
      <c r="C28050" s="2"/>
      <c r="E28050" s="2"/>
    </row>
    <row r="28051" spans="2:5" x14ac:dyDescent="0.35">
      <c r="B28051" s="42"/>
      <c r="C28051" s="2"/>
      <c r="E28051" s="2"/>
    </row>
    <row r="28052" spans="2:5" x14ac:dyDescent="0.35">
      <c r="B28052" s="42"/>
      <c r="C28052" s="2"/>
      <c r="E28052" s="2"/>
    </row>
    <row r="28053" spans="2:5" x14ac:dyDescent="0.35">
      <c r="B28053" s="42"/>
      <c r="C28053" s="2"/>
      <c r="E28053" s="2"/>
    </row>
    <row r="28054" spans="2:5" x14ac:dyDescent="0.35">
      <c r="B28054" s="42"/>
      <c r="C28054" s="2"/>
      <c r="E28054" s="2"/>
    </row>
    <row r="28055" spans="2:5" x14ac:dyDescent="0.35">
      <c r="B28055" s="42"/>
      <c r="C28055" s="2"/>
      <c r="E28055" s="2"/>
    </row>
    <row r="28056" spans="2:5" x14ac:dyDescent="0.35">
      <c r="B28056" s="42"/>
      <c r="C28056" s="2"/>
      <c r="E28056" s="2"/>
    </row>
    <row r="28057" spans="2:5" x14ac:dyDescent="0.35">
      <c r="B28057" s="42"/>
      <c r="C28057" s="2"/>
      <c r="E28057" s="2"/>
    </row>
    <row r="28058" spans="2:5" x14ac:dyDescent="0.35">
      <c r="B28058" s="42"/>
      <c r="C28058" s="2"/>
      <c r="E28058" s="2"/>
    </row>
    <row r="28059" spans="2:5" x14ac:dyDescent="0.35">
      <c r="B28059" s="42"/>
      <c r="C28059" s="2"/>
      <c r="E28059" s="2"/>
    </row>
    <row r="28060" spans="2:5" x14ac:dyDescent="0.35">
      <c r="B28060" s="42"/>
      <c r="C28060" s="2"/>
      <c r="E28060" s="2"/>
    </row>
    <row r="28061" spans="2:5" x14ac:dyDescent="0.35">
      <c r="B28061" s="42"/>
      <c r="C28061" s="2"/>
      <c r="E28061" s="2"/>
    </row>
    <row r="28062" spans="2:5" x14ac:dyDescent="0.35">
      <c r="B28062" s="42"/>
      <c r="C28062" s="2"/>
      <c r="E28062" s="2"/>
    </row>
    <row r="28063" spans="2:5" x14ac:dyDescent="0.35">
      <c r="B28063" s="42"/>
      <c r="C28063" s="2"/>
      <c r="E28063" s="2"/>
    </row>
    <row r="28064" spans="2:5" x14ac:dyDescent="0.35">
      <c r="B28064" s="42"/>
      <c r="C28064" s="2"/>
      <c r="E28064" s="2"/>
    </row>
    <row r="28065" spans="2:5" x14ac:dyDescent="0.35">
      <c r="B28065" s="42"/>
      <c r="C28065" s="2"/>
      <c r="E28065" s="2"/>
    </row>
    <row r="28066" spans="2:5" x14ac:dyDescent="0.35">
      <c r="B28066" s="42"/>
      <c r="C28066" s="2"/>
      <c r="E28066" s="2"/>
    </row>
    <row r="28067" spans="2:5" x14ac:dyDescent="0.35">
      <c r="B28067" s="42"/>
      <c r="C28067" s="2"/>
      <c r="E28067" s="2"/>
    </row>
    <row r="28068" spans="2:5" x14ac:dyDescent="0.35">
      <c r="B28068" s="42"/>
      <c r="C28068" s="2"/>
      <c r="E28068" s="2"/>
    </row>
    <row r="28069" spans="2:5" x14ac:dyDescent="0.35">
      <c r="B28069" s="42"/>
      <c r="C28069" s="2"/>
      <c r="E28069" s="2"/>
    </row>
    <row r="28070" spans="2:5" x14ac:dyDescent="0.35">
      <c r="B28070" s="42"/>
      <c r="C28070" s="2"/>
      <c r="E28070" s="2"/>
    </row>
    <row r="28071" spans="2:5" x14ac:dyDescent="0.35">
      <c r="B28071" s="42"/>
      <c r="C28071" s="2"/>
      <c r="E28071" s="2"/>
    </row>
    <row r="28072" spans="2:5" x14ac:dyDescent="0.35">
      <c r="B28072" s="42"/>
      <c r="C28072" s="2"/>
      <c r="E28072" s="2"/>
    </row>
    <row r="28073" spans="2:5" x14ac:dyDescent="0.35">
      <c r="B28073" s="42"/>
      <c r="C28073" s="2"/>
      <c r="E28073" s="2"/>
    </row>
    <row r="28074" spans="2:5" x14ac:dyDescent="0.35">
      <c r="B28074" s="42"/>
      <c r="C28074" s="2"/>
      <c r="E28074" s="2"/>
    </row>
    <row r="28075" spans="2:5" x14ac:dyDescent="0.35">
      <c r="B28075" s="42"/>
      <c r="C28075" s="2"/>
      <c r="E28075" s="2"/>
    </row>
    <row r="28076" spans="2:5" x14ac:dyDescent="0.35">
      <c r="B28076" s="42"/>
      <c r="C28076" s="2"/>
      <c r="E28076" s="2"/>
    </row>
    <row r="28077" spans="2:5" x14ac:dyDescent="0.35">
      <c r="B28077" s="42"/>
      <c r="C28077" s="2"/>
      <c r="E28077" s="2"/>
    </row>
    <row r="28078" spans="2:5" x14ac:dyDescent="0.35">
      <c r="B28078" s="42"/>
      <c r="C28078" s="2"/>
      <c r="E28078" s="2"/>
    </row>
    <row r="28079" spans="2:5" x14ac:dyDescent="0.35">
      <c r="B28079" s="42"/>
      <c r="C28079" s="2"/>
      <c r="E28079" s="2"/>
    </row>
    <row r="28080" spans="2:5" x14ac:dyDescent="0.35">
      <c r="B28080" s="42"/>
      <c r="C28080" s="2"/>
      <c r="E28080" s="2"/>
    </row>
    <row r="28081" spans="2:5" x14ac:dyDescent="0.35">
      <c r="B28081" s="42"/>
      <c r="C28081" s="2"/>
      <c r="E28081" s="2"/>
    </row>
    <row r="28082" spans="2:5" x14ac:dyDescent="0.35">
      <c r="B28082" s="42"/>
      <c r="C28082" s="2"/>
      <c r="E28082" s="2"/>
    </row>
    <row r="28083" spans="2:5" x14ac:dyDescent="0.35">
      <c r="B28083" s="42"/>
      <c r="C28083" s="2"/>
      <c r="E28083" s="2"/>
    </row>
    <row r="28084" spans="2:5" x14ac:dyDescent="0.35">
      <c r="B28084" s="42"/>
      <c r="C28084" s="2"/>
      <c r="E28084" s="2"/>
    </row>
    <row r="28085" spans="2:5" x14ac:dyDescent="0.35">
      <c r="B28085" s="42"/>
      <c r="C28085" s="2"/>
      <c r="E28085" s="2"/>
    </row>
    <row r="28086" spans="2:5" x14ac:dyDescent="0.35">
      <c r="B28086" s="42"/>
      <c r="C28086" s="2"/>
      <c r="E28086" s="2"/>
    </row>
    <row r="28087" spans="2:5" x14ac:dyDescent="0.35">
      <c r="B28087" s="42"/>
      <c r="C28087" s="2"/>
      <c r="E28087" s="2"/>
    </row>
    <row r="28088" spans="2:5" x14ac:dyDescent="0.35">
      <c r="B28088" s="42"/>
      <c r="C28088" s="2"/>
      <c r="E28088" s="2"/>
    </row>
    <row r="28089" spans="2:5" x14ac:dyDescent="0.35">
      <c r="B28089" s="42"/>
      <c r="C28089" s="2"/>
      <c r="E28089" s="2"/>
    </row>
    <row r="28090" spans="2:5" x14ac:dyDescent="0.35">
      <c r="B28090" s="42"/>
      <c r="C28090" s="2"/>
      <c r="E28090" s="2"/>
    </row>
    <row r="28091" spans="2:5" x14ac:dyDescent="0.35">
      <c r="B28091" s="42"/>
      <c r="C28091" s="2"/>
      <c r="E28091" s="2"/>
    </row>
    <row r="28092" spans="2:5" x14ac:dyDescent="0.35">
      <c r="B28092" s="42"/>
      <c r="C28092" s="2"/>
      <c r="E28092" s="2"/>
    </row>
    <row r="28093" spans="2:5" x14ac:dyDescent="0.35">
      <c r="B28093" s="42"/>
      <c r="C28093" s="2"/>
      <c r="E28093" s="2"/>
    </row>
    <row r="28094" spans="2:5" x14ac:dyDescent="0.35">
      <c r="B28094" s="42"/>
      <c r="C28094" s="2"/>
      <c r="E28094" s="2"/>
    </row>
    <row r="28095" spans="2:5" x14ac:dyDescent="0.35">
      <c r="B28095" s="42"/>
      <c r="C28095" s="2"/>
      <c r="E28095" s="2"/>
    </row>
    <row r="28096" spans="2:5" x14ac:dyDescent="0.35">
      <c r="B28096" s="42"/>
      <c r="C28096" s="2"/>
      <c r="E28096" s="2"/>
    </row>
    <row r="28097" spans="2:5" x14ac:dyDescent="0.35">
      <c r="B28097" s="42"/>
      <c r="C28097" s="2"/>
      <c r="E28097" s="2"/>
    </row>
    <row r="28098" spans="2:5" x14ac:dyDescent="0.35">
      <c r="B28098" s="42"/>
      <c r="C28098" s="2"/>
      <c r="E28098" s="2"/>
    </row>
    <row r="28099" spans="2:5" x14ac:dyDescent="0.35">
      <c r="B28099" s="42"/>
      <c r="C28099" s="2"/>
      <c r="E28099" s="2"/>
    </row>
    <row r="28100" spans="2:5" x14ac:dyDescent="0.35">
      <c r="B28100" s="42"/>
      <c r="C28100" s="2"/>
      <c r="E28100" s="2"/>
    </row>
    <row r="28101" spans="2:5" x14ac:dyDescent="0.35">
      <c r="B28101" s="42"/>
      <c r="C28101" s="2"/>
      <c r="E28101" s="2"/>
    </row>
    <row r="28102" spans="2:5" x14ac:dyDescent="0.35">
      <c r="B28102" s="42"/>
      <c r="C28102" s="2"/>
      <c r="E28102" s="2"/>
    </row>
    <row r="28103" spans="2:5" x14ac:dyDescent="0.35">
      <c r="B28103" s="42"/>
      <c r="C28103" s="2"/>
      <c r="E28103" s="2"/>
    </row>
    <row r="28104" spans="2:5" x14ac:dyDescent="0.35">
      <c r="B28104" s="42"/>
      <c r="C28104" s="2"/>
      <c r="E28104" s="2"/>
    </row>
    <row r="28105" spans="2:5" x14ac:dyDescent="0.35">
      <c r="B28105" s="42"/>
      <c r="C28105" s="2"/>
      <c r="E28105" s="2"/>
    </row>
    <row r="28106" spans="2:5" x14ac:dyDescent="0.35">
      <c r="B28106" s="42"/>
      <c r="C28106" s="2"/>
      <c r="E28106" s="2"/>
    </row>
    <row r="28107" spans="2:5" x14ac:dyDescent="0.35">
      <c r="B28107" s="42"/>
      <c r="C28107" s="2"/>
      <c r="E28107" s="2"/>
    </row>
    <row r="28108" spans="2:5" x14ac:dyDescent="0.35">
      <c r="B28108" s="42"/>
      <c r="C28108" s="2"/>
      <c r="E28108" s="2"/>
    </row>
    <row r="28109" spans="2:5" x14ac:dyDescent="0.35">
      <c r="B28109" s="42"/>
      <c r="C28109" s="2"/>
      <c r="E28109" s="2"/>
    </row>
    <row r="28110" spans="2:5" x14ac:dyDescent="0.35">
      <c r="B28110" s="42"/>
      <c r="C28110" s="2"/>
      <c r="E28110" s="2"/>
    </row>
    <row r="28111" spans="2:5" x14ac:dyDescent="0.35">
      <c r="B28111" s="42"/>
      <c r="C28111" s="2"/>
      <c r="E28111" s="2"/>
    </row>
    <row r="28112" spans="2:5" x14ac:dyDescent="0.35">
      <c r="B28112" s="42"/>
      <c r="C28112" s="2"/>
      <c r="E28112" s="2"/>
    </row>
    <row r="28113" spans="2:5" x14ac:dyDescent="0.35">
      <c r="B28113" s="42"/>
      <c r="C28113" s="2"/>
      <c r="E28113" s="2"/>
    </row>
    <row r="28114" spans="2:5" x14ac:dyDescent="0.35">
      <c r="B28114" s="42"/>
      <c r="C28114" s="2"/>
      <c r="E28114" s="2"/>
    </row>
    <row r="28115" spans="2:5" x14ac:dyDescent="0.35">
      <c r="B28115" s="42"/>
      <c r="C28115" s="2"/>
      <c r="E28115" s="2"/>
    </row>
    <row r="28116" spans="2:5" x14ac:dyDescent="0.35">
      <c r="B28116" s="42"/>
      <c r="C28116" s="2"/>
      <c r="E28116" s="2"/>
    </row>
    <row r="28117" spans="2:5" x14ac:dyDescent="0.35">
      <c r="B28117" s="42"/>
      <c r="C28117" s="2"/>
      <c r="E28117" s="2"/>
    </row>
    <row r="28118" spans="2:5" x14ac:dyDescent="0.35">
      <c r="B28118" s="42"/>
      <c r="C28118" s="2"/>
      <c r="E28118" s="2"/>
    </row>
    <row r="28119" spans="2:5" x14ac:dyDescent="0.35">
      <c r="B28119" s="42"/>
      <c r="C28119" s="2"/>
      <c r="E28119" s="2"/>
    </row>
    <row r="28120" spans="2:5" x14ac:dyDescent="0.35">
      <c r="B28120" s="42"/>
      <c r="C28120" s="2"/>
      <c r="E28120" s="2"/>
    </row>
    <row r="28121" spans="2:5" x14ac:dyDescent="0.35">
      <c r="B28121" s="42"/>
      <c r="C28121" s="2"/>
      <c r="E28121" s="2"/>
    </row>
    <row r="28122" spans="2:5" x14ac:dyDescent="0.35">
      <c r="B28122" s="42"/>
      <c r="C28122" s="2"/>
      <c r="E28122" s="2"/>
    </row>
    <row r="28123" spans="2:5" x14ac:dyDescent="0.35">
      <c r="B28123" s="42"/>
      <c r="C28123" s="2"/>
      <c r="E28123" s="2"/>
    </row>
    <row r="28124" spans="2:5" x14ac:dyDescent="0.35">
      <c r="B28124" s="42"/>
      <c r="C28124" s="2"/>
      <c r="E28124" s="2"/>
    </row>
    <row r="28125" spans="2:5" x14ac:dyDescent="0.35">
      <c r="B28125" s="42"/>
      <c r="C28125" s="2"/>
      <c r="E28125" s="2"/>
    </row>
    <row r="28126" spans="2:5" x14ac:dyDescent="0.35">
      <c r="B28126" s="42"/>
      <c r="C28126" s="2"/>
      <c r="E28126" s="2"/>
    </row>
    <row r="28127" spans="2:5" x14ac:dyDescent="0.35">
      <c r="B28127" s="42"/>
      <c r="C28127" s="2"/>
      <c r="E28127" s="2"/>
    </row>
    <row r="28128" spans="2:5" x14ac:dyDescent="0.35">
      <c r="B28128" s="42"/>
      <c r="C28128" s="2"/>
      <c r="E28128" s="2"/>
    </row>
    <row r="28129" spans="2:5" x14ac:dyDescent="0.35">
      <c r="B28129" s="42"/>
      <c r="C28129" s="2"/>
      <c r="E28129" s="2"/>
    </row>
    <row r="28130" spans="2:5" x14ac:dyDescent="0.35">
      <c r="B28130" s="42"/>
      <c r="C28130" s="2"/>
      <c r="E28130" s="2"/>
    </row>
    <row r="28131" spans="2:5" x14ac:dyDescent="0.35">
      <c r="B28131" s="42"/>
      <c r="C28131" s="2"/>
      <c r="E28131" s="2"/>
    </row>
    <row r="28132" spans="2:5" x14ac:dyDescent="0.35">
      <c r="B28132" s="42"/>
      <c r="C28132" s="2"/>
      <c r="E28132" s="2"/>
    </row>
    <row r="28133" spans="2:5" x14ac:dyDescent="0.35">
      <c r="B28133" s="42"/>
      <c r="C28133" s="2"/>
      <c r="E28133" s="2"/>
    </row>
    <row r="28134" spans="2:5" x14ac:dyDescent="0.35">
      <c r="B28134" s="42"/>
      <c r="C28134" s="2"/>
      <c r="E28134" s="2"/>
    </row>
    <row r="28135" spans="2:5" x14ac:dyDescent="0.35">
      <c r="B28135" s="42"/>
      <c r="C28135" s="2"/>
      <c r="E28135" s="2"/>
    </row>
    <row r="28136" spans="2:5" x14ac:dyDescent="0.35">
      <c r="B28136" s="42"/>
      <c r="C28136" s="2"/>
      <c r="E28136" s="2"/>
    </row>
    <row r="28137" spans="2:5" x14ac:dyDescent="0.35">
      <c r="B28137" s="42"/>
      <c r="C28137" s="2"/>
      <c r="E28137" s="2"/>
    </row>
    <row r="28138" spans="2:5" x14ac:dyDescent="0.35">
      <c r="B28138" s="42"/>
      <c r="C28138" s="2"/>
      <c r="E28138" s="2"/>
    </row>
    <row r="28139" spans="2:5" x14ac:dyDescent="0.35">
      <c r="B28139" s="42"/>
      <c r="C28139" s="2"/>
      <c r="E28139" s="2"/>
    </row>
    <row r="28140" spans="2:5" x14ac:dyDescent="0.35">
      <c r="B28140" s="42"/>
      <c r="C28140" s="2"/>
      <c r="E28140" s="2"/>
    </row>
    <row r="28141" spans="2:5" x14ac:dyDescent="0.35">
      <c r="B28141" s="42"/>
      <c r="C28141" s="2"/>
      <c r="E28141" s="2"/>
    </row>
    <row r="28142" spans="2:5" x14ac:dyDescent="0.35">
      <c r="B28142" s="42"/>
      <c r="C28142" s="2"/>
      <c r="E28142" s="2"/>
    </row>
    <row r="28143" spans="2:5" x14ac:dyDescent="0.35">
      <c r="B28143" s="42"/>
      <c r="C28143" s="2"/>
      <c r="E28143" s="2"/>
    </row>
    <row r="28144" spans="2:5" x14ac:dyDescent="0.35">
      <c r="B28144" s="42"/>
      <c r="C28144" s="2"/>
      <c r="E28144" s="2"/>
    </row>
    <row r="28145" spans="2:5" x14ac:dyDescent="0.35">
      <c r="B28145" s="42"/>
      <c r="C28145" s="2"/>
      <c r="E28145" s="2"/>
    </row>
    <row r="28146" spans="2:5" x14ac:dyDescent="0.35">
      <c r="B28146" s="42"/>
      <c r="C28146" s="2"/>
      <c r="E28146" s="2"/>
    </row>
    <row r="28147" spans="2:5" x14ac:dyDescent="0.35">
      <c r="B28147" s="42"/>
      <c r="C28147" s="2"/>
      <c r="E28147" s="2"/>
    </row>
    <row r="28148" spans="2:5" x14ac:dyDescent="0.35">
      <c r="B28148" s="42"/>
      <c r="C28148" s="2"/>
      <c r="E28148" s="2"/>
    </row>
    <row r="28149" spans="2:5" x14ac:dyDescent="0.35">
      <c r="B28149" s="42"/>
      <c r="C28149" s="2"/>
      <c r="E28149" s="2"/>
    </row>
    <row r="28150" spans="2:5" x14ac:dyDescent="0.35">
      <c r="B28150" s="42"/>
      <c r="C28150" s="2"/>
      <c r="E28150" s="2"/>
    </row>
    <row r="28151" spans="2:5" x14ac:dyDescent="0.35">
      <c r="B28151" s="42"/>
      <c r="C28151" s="2"/>
      <c r="E28151" s="2"/>
    </row>
    <row r="28152" spans="2:5" x14ac:dyDescent="0.35">
      <c r="B28152" s="42"/>
      <c r="C28152" s="2"/>
      <c r="E28152" s="2"/>
    </row>
    <row r="28153" spans="2:5" x14ac:dyDescent="0.35">
      <c r="B28153" s="42"/>
      <c r="C28153" s="2"/>
      <c r="E28153" s="2"/>
    </row>
    <row r="28154" spans="2:5" x14ac:dyDescent="0.35">
      <c r="B28154" s="42"/>
      <c r="C28154" s="2"/>
      <c r="E28154" s="2"/>
    </row>
    <row r="28155" spans="2:5" x14ac:dyDescent="0.35">
      <c r="B28155" s="42"/>
      <c r="C28155" s="2"/>
      <c r="E28155" s="2"/>
    </row>
    <row r="28156" spans="2:5" x14ac:dyDescent="0.35">
      <c r="B28156" s="42"/>
      <c r="C28156" s="2"/>
      <c r="E28156" s="2"/>
    </row>
    <row r="28157" spans="2:5" x14ac:dyDescent="0.35">
      <c r="B28157" s="42"/>
      <c r="C28157" s="2"/>
      <c r="E28157" s="2"/>
    </row>
    <row r="28158" spans="2:5" x14ac:dyDescent="0.35">
      <c r="B28158" s="42"/>
      <c r="C28158" s="2"/>
      <c r="E28158" s="2"/>
    </row>
    <row r="28159" spans="2:5" x14ac:dyDescent="0.35">
      <c r="B28159" s="42"/>
      <c r="C28159" s="2"/>
      <c r="E28159" s="2"/>
    </row>
    <row r="28160" spans="2:5" x14ac:dyDescent="0.35">
      <c r="B28160" s="42"/>
      <c r="C28160" s="2"/>
      <c r="E28160" s="2"/>
    </row>
    <row r="28161" spans="2:5" x14ac:dyDescent="0.35">
      <c r="B28161" s="42"/>
      <c r="C28161" s="2"/>
      <c r="E28161" s="2"/>
    </row>
    <row r="28162" spans="2:5" x14ac:dyDescent="0.35">
      <c r="B28162" s="42"/>
      <c r="C28162" s="2"/>
      <c r="E28162" s="2"/>
    </row>
    <row r="28163" spans="2:5" x14ac:dyDescent="0.35">
      <c r="B28163" s="42"/>
      <c r="C28163" s="2"/>
      <c r="E28163" s="2"/>
    </row>
    <row r="28164" spans="2:5" x14ac:dyDescent="0.35">
      <c r="B28164" s="42"/>
      <c r="C28164" s="2"/>
      <c r="E28164" s="2"/>
    </row>
    <row r="28165" spans="2:5" x14ac:dyDescent="0.35">
      <c r="B28165" s="42"/>
      <c r="C28165" s="2"/>
      <c r="E28165" s="2"/>
    </row>
    <row r="28166" spans="2:5" x14ac:dyDescent="0.35">
      <c r="B28166" s="42"/>
      <c r="C28166" s="2"/>
      <c r="E28166" s="2"/>
    </row>
    <row r="28167" spans="2:5" x14ac:dyDescent="0.35">
      <c r="B28167" s="42"/>
      <c r="C28167" s="2"/>
      <c r="E28167" s="2"/>
    </row>
    <row r="28168" spans="2:5" x14ac:dyDescent="0.35">
      <c r="B28168" s="42"/>
      <c r="C28168" s="2"/>
      <c r="E28168" s="2"/>
    </row>
    <row r="28169" spans="2:5" x14ac:dyDescent="0.35">
      <c r="B28169" s="42"/>
      <c r="C28169" s="2"/>
      <c r="E28169" s="2"/>
    </row>
    <row r="28170" spans="2:5" x14ac:dyDescent="0.35">
      <c r="B28170" s="42"/>
      <c r="C28170" s="2"/>
      <c r="E28170" s="2"/>
    </row>
    <row r="28171" spans="2:5" x14ac:dyDescent="0.35">
      <c r="B28171" s="42"/>
      <c r="C28171" s="2"/>
      <c r="E28171" s="2"/>
    </row>
    <row r="28172" spans="2:5" x14ac:dyDescent="0.35">
      <c r="B28172" s="42"/>
      <c r="C28172" s="2"/>
      <c r="E28172" s="2"/>
    </row>
    <row r="28173" spans="2:5" x14ac:dyDescent="0.35">
      <c r="B28173" s="42"/>
      <c r="C28173" s="2"/>
      <c r="E28173" s="2"/>
    </row>
    <row r="28174" spans="2:5" x14ac:dyDescent="0.35">
      <c r="B28174" s="42"/>
      <c r="C28174" s="2"/>
      <c r="E28174" s="2"/>
    </row>
    <row r="28175" spans="2:5" x14ac:dyDescent="0.35">
      <c r="B28175" s="42"/>
      <c r="C28175" s="2"/>
      <c r="E28175" s="2"/>
    </row>
    <row r="28176" spans="2:5" x14ac:dyDescent="0.35">
      <c r="B28176" s="42"/>
      <c r="C28176" s="2"/>
      <c r="E28176" s="2"/>
    </row>
    <row r="28177" spans="2:5" x14ac:dyDescent="0.35">
      <c r="B28177" s="42"/>
      <c r="C28177" s="2"/>
      <c r="E28177" s="2"/>
    </row>
    <row r="28178" spans="2:5" x14ac:dyDescent="0.35">
      <c r="B28178" s="42"/>
      <c r="C28178" s="2"/>
      <c r="E28178" s="2"/>
    </row>
    <row r="28179" spans="2:5" x14ac:dyDescent="0.35">
      <c r="B28179" s="42"/>
      <c r="C28179" s="2"/>
      <c r="E28179" s="2"/>
    </row>
    <row r="28180" spans="2:5" x14ac:dyDescent="0.35">
      <c r="B28180" s="42"/>
      <c r="C28180" s="2"/>
      <c r="E28180" s="2"/>
    </row>
    <row r="28181" spans="2:5" x14ac:dyDescent="0.35">
      <c r="B28181" s="42"/>
      <c r="C28181" s="2"/>
      <c r="E28181" s="2"/>
    </row>
    <row r="28182" spans="2:5" x14ac:dyDescent="0.35">
      <c r="B28182" s="42"/>
      <c r="C28182" s="2"/>
      <c r="E28182" s="2"/>
    </row>
    <row r="28183" spans="2:5" x14ac:dyDescent="0.35">
      <c r="B28183" s="42"/>
      <c r="C28183" s="2"/>
      <c r="E28183" s="2"/>
    </row>
    <row r="28184" spans="2:5" x14ac:dyDescent="0.35">
      <c r="B28184" s="42"/>
      <c r="C28184" s="2"/>
      <c r="E28184" s="2"/>
    </row>
    <row r="28185" spans="2:5" x14ac:dyDescent="0.35">
      <c r="B28185" s="42"/>
      <c r="C28185" s="2"/>
      <c r="E28185" s="2"/>
    </row>
    <row r="28186" spans="2:5" x14ac:dyDescent="0.35">
      <c r="B28186" s="42"/>
      <c r="C28186" s="2"/>
      <c r="E28186" s="2"/>
    </row>
    <row r="28187" spans="2:5" x14ac:dyDescent="0.35">
      <c r="B28187" s="42"/>
      <c r="C28187" s="2"/>
      <c r="E28187" s="2"/>
    </row>
    <row r="28188" spans="2:5" x14ac:dyDescent="0.35">
      <c r="B28188" s="42"/>
      <c r="C28188" s="2"/>
      <c r="E28188" s="2"/>
    </row>
    <row r="28189" spans="2:5" x14ac:dyDescent="0.35">
      <c r="B28189" s="42"/>
      <c r="C28189" s="2"/>
      <c r="E28189" s="2"/>
    </row>
    <row r="28190" spans="2:5" x14ac:dyDescent="0.35">
      <c r="B28190" s="42"/>
      <c r="C28190" s="2"/>
      <c r="E28190" s="2"/>
    </row>
    <row r="28191" spans="2:5" x14ac:dyDescent="0.35">
      <c r="B28191" s="42"/>
      <c r="C28191" s="2"/>
      <c r="E28191" s="2"/>
    </row>
    <row r="28192" spans="2:5" x14ac:dyDescent="0.35">
      <c r="B28192" s="42"/>
      <c r="C28192" s="2"/>
      <c r="E28192" s="2"/>
    </row>
    <row r="28193" spans="2:5" x14ac:dyDescent="0.35">
      <c r="B28193" s="42"/>
      <c r="C28193" s="2"/>
      <c r="E28193" s="2"/>
    </row>
    <row r="28194" spans="2:5" x14ac:dyDescent="0.35">
      <c r="B28194" s="42"/>
      <c r="C28194" s="2"/>
      <c r="E28194" s="2"/>
    </row>
    <row r="28195" spans="2:5" x14ac:dyDescent="0.35">
      <c r="B28195" s="42"/>
      <c r="C28195" s="2"/>
      <c r="E28195" s="2"/>
    </row>
    <row r="28196" spans="2:5" x14ac:dyDescent="0.35">
      <c r="B28196" s="42"/>
      <c r="C28196" s="2"/>
      <c r="E28196" s="2"/>
    </row>
    <row r="28197" spans="2:5" x14ac:dyDescent="0.35">
      <c r="B28197" s="42"/>
      <c r="C28197" s="2"/>
      <c r="E28197" s="2"/>
    </row>
    <row r="28198" spans="2:5" x14ac:dyDescent="0.35">
      <c r="B28198" s="42"/>
      <c r="C28198" s="2"/>
      <c r="E28198" s="2"/>
    </row>
    <row r="28199" spans="2:5" x14ac:dyDescent="0.35">
      <c r="B28199" s="42"/>
      <c r="C28199" s="2"/>
      <c r="E28199" s="2"/>
    </row>
    <row r="28200" spans="2:5" x14ac:dyDescent="0.35">
      <c r="B28200" s="42"/>
      <c r="C28200" s="2"/>
      <c r="E28200" s="2"/>
    </row>
    <row r="28201" spans="2:5" x14ac:dyDescent="0.35">
      <c r="B28201" s="42"/>
      <c r="C28201" s="2"/>
      <c r="E28201" s="2"/>
    </row>
    <row r="28202" spans="2:5" x14ac:dyDescent="0.35">
      <c r="B28202" s="42"/>
      <c r="C28202" s="2"/>
      <c r="E28202" s="2"/>
    </row>
    <row r="28203" spans="2:5" x14ac:dyDescent="0.35">
      <c r="B28203" s="42"/>
      <c r="C28203" s="2"/>
      <c r="E28203" s="2"/>
    </row>
    <row r="28204" spans="2:5" x14ac:dyDescent="0.35">
      <c r="B28204" s="42"/>
      <c r="C28204" s="2"/>
      <c r="E28204" s="2"/>
    </row>
    <row r="28205" spans="2:5" x14ac:dyDescent="0.35">
      <c r="B28205" s="42"/>
      <c r="C28205" s="2"/>
      <c r="E28205" s="2"/>
    </row>
    <row r="28206" spans="2:5" x14ac:dyDescent="0.35">
      <c r="B28206" s="42"/>
      <c r="C28206" s="2"/>
      <c r="E28206" s="2"/>
    </row>
    <row r="28207" spans="2:5" x14ac:dyDescent="0.35">
      <c r="B28207" s="42"/>
      <c r="C28207" s="2"/>
      <c r="E28207" s="2"/>
    </row>
    <row r="28208" spans="2:5" x14ac:dyDescent="0.35">
      <c r="B28208" s="42"/>
      <c r="C28208" s="2"/>
      <c r="E28208" s="2"/>
    </row>
    <row r="28209" spans="2:5" x14ac:dyDescent="0.35">
      <c r="B28209" s="42"/>
      <c r="C28209" s="2"/>
      <c r="E28209" s="2"/>
    </row>
    <row r="28210" spans="2:5" x14ac:dyDescent="0.35">
      <c r="B28210" s="42"/>
      <c r="C28210" s="2"/>
      <c r="E28210" s="2"/>
    </row>
    <row r="28211" spans="2:5" x14ac:dyDescent="0.35">
      <c r="B28211" s="42"/>
      <c r="C28211" s="2"/>
      <c r="E28211" s="2"/>
    </row>
    <row r="28212" spans="2:5" x14ac:dyDescent="0.35">
      <c r="B28212" s="42"/>
      <c r="C28212" s="2"/>
      <c r="E28212" s="2"/>
    </row>
    <row r="28213" spans="2:5" x14ac:dyDescent="0.35">
      <c r="B28213" s="42"/>
      <c r="C28213" s="2"/>
      <c r="E28213" s="2"/>
    </row>
    <row r="28214" spans="2:5" x14ac:dyDescent="0.35">
      <c r="B28214" s="42"/>
      <c r="C28214" s="2"/>
      <c r="E28214" s="2"/>
    </row>
    <row r="28215" spans="2:5" x14ac:dyDescent="0.35">
      <c r="B28215" s="42"/>
      <c r="C28215" s="2"/>
      <c r="E28215" s="2"/>
    </row>
    <row r="28216" spans="2:5" x14ac:dyDescent="0.35">
      <c r="B28216" s="42"/>
      <c r="C28216" s="2"/>
      <c r="E28216" s="2"/>
    </row>
    <row r="28217" spans="2:5" x14ac:dyDescent="0.35">
      <c r="B28217" s="42"/>
      <c r="C28217" s="2"/>
      <c r="E28217" s="2"/>
    </row>
    <row r="28218" spans="2:5" x14ac:dyDescent="0.35">
      <c r="B28218" s="42"/>
      <c r="C28218" s="2"/>
      <c r="E28218" s="2"/>
    </row>
    <row r="28219" spans="2:5" x14ac:dyDescent="0.35">
      <c r="B28219" s="42"/>
      <c r="C28219" s="2"/>
      <c r="E28219" s="2"/>
    </row>
    <row r="28220" spans="2:5" x14ac:dyDescent="0.35">
      <c r="B28220" s="42"/>
      <c r="C28220" s="2"/>
      <c r="E28220" s="2"/>
    </row>
    <row r="28221" spans="2:5" x14ac:dyDescent="0.35">
      <c r="B28221" s="42"/>
      <c r="C28221" s="2"/>
      <c r="E28221" s="2"/>
    </row>
    <row r="28222" spans="2:5" x14ac:dyDescent="0.35">
      <c r="B28222" s="42"/>
      <c r="C28222" s="2"/>
      <c r="E28222" s="2"/>
    </row>
    <row r="28223" spans="2:5" x14ac:dyDescent="0.35">
      <c r="B28223" s="42"/>
      <c r="C28223" s="2"/>
      <c r="E28223" s="2"/>
    </row>
    <row r="28224" spans="2:5" x14ac:dyDescent="0.35">
      <c r="B28224" s="42"/>
      <c r="C28224" s="2"/>
      <c r="E28224" s="2"/>
    </row>
    <row r="28225" spans="2:5" x14ac:dyDescent="0.35">
      <c r="B28225" s="42"/>
      <c r="C28225" s="2"/>
      <c r="E28225" s="2"/>
    </row>
    <row r="28226" spans="2:5" x14ac:dyDescent="0.35">
      <c r="B28226" s="42"/>
      <c r="C28226" s="2"/>
      <c r="E28226" s="2"/>
    </row>
    <row r="28227" spans="2:5" x14ac:dyDescent="0.35">
      <c r="B28227" s="42"/>
      <c r="C28227" s="2"/>
      <c r="E28227" s="2"/>
    </row>
    <row r="28228" spans="2:5" x14ac:dyDescent="0.35">
      <c r="B28228" s="42"/>
      <c r="C28228" s="2"/>
      <c r="E28228" s="2"/>
    </row>
    <row r="28229" spans="2:5" x14ac:dyDescent="0.35">
      <c r="B28229" s="42"/>
      <c r="C28229" s="2"/>
      <c r="E28229" s="2"/>
    </row>
    <row r="28230" spans="2:5" x14ac:dyDescent="0.35">
      <c r="B28230" s="42"/>
      <c r="C28230" s="2"/>
      <c r="E28230" s="2"/>
    </row>
    <row r="28231" spans="2:5" x14ac:dyDescent="0.35">
      <c r="B28231" s="42"/>
      <c r="C28231" s="2"/>
      <c r="E28231" s="2"/>
    </row>
    <row r="28232" spans="2:5" x14ac:dyDescent="0.35">
      <c r="B28232" s="42"/>
      <c r="C28232" s="2"/>
      <c r="E28232" s="2"/>
    </row>
    <row r="28233" spans="2:5" x14ac:dyDescent="0.35">
      <c r="B28233" s="42"/>
      <c r="C28233" s="2"/>
      <c r="E28233" s="2"/>
    </row>
    <row r="28234" spans="2:5" x14ac:dyDescent="0.35">
      <c r="B28234" s="42"/>
      <c r="C28234" s="2"/>
      <c r="E28234" s="2"/>
    </row>
    <row r="28235" spans="2:5" x14ac:dyDescent="0.35">
      <c r="B28235" s="42"/>
      <c r="C28235" s="2"/>
      <c r="E28235" s="2"/>
    </row>
    <row r="28236" spans="2:5" x14ac:dyDescent="0.35">
      <c r="B28236" s="42"/>
      <c r="C28236" s="2"/>
      <c r="E28236" s="2"/>
    </row>
    <row r="28237" spans="2:5" x14ac:dyDescent="0.35">
      <c r="B28237" s="42"/>
      <c r="C28237" s="2"/>
      <c r="E28237" s="2"/>
    </row>
    <row r="28238" spans="2:5" x14ac:dyDescent="0.35">
      <c r="B28238" s="42"/>
      <c r="C28238" s="2"/>
      <c r="E28238" s="2"/>
    </row>
    <row r="28239" spans="2:5" x14ac:dyDescent="0.35">
      <c r="B28239" s="42"/>
      <c r="C28239" s="2"/>
      <c r="E28239" s="2"/>
    </row>
    <row r="28240" spans="2:5" x14ac:dyDescent="0.35">
      <c r="B28240" s="42"/>
      <c r="C28240" s="2"/>
      <c r="E28240" s="2"/>
    </row>
    <row r="28241" spans="2:5" x14ac:dyDescent="0.35">
      <c r="B28241" s="42"/>
      <c r="C28241" s="2"/>
      <c r="E28241" s="2"/>
    </row>
    <row r="28242" spans="2:5" x14ac:dyDescent="0.35">
      <c r="B28242" s="42"/>
      <c r="C28242" s="2"/>
      <c r="E28242" s="2"/>
    </row>
    <row r="28243" spans="2:5" x14ac:dyDescent="0.35">
      <c r="B28243" s="42"/>
      <c r="C28243" s="2"/>
      <c r="E28243" s="2"/>
    </row>
    <row r="28244" spans="2:5" x14ac:dyDescent="0.35">
      <c r="B28244" s="42"/>
      <c r="C28244" s="2"/>
      <c r="E28244" s="2"/>
    </row>
    <row r="28245" spans="2:5" x14ac:dyDescent="0.35">
      <c r="B28245" s="42"/>
      <c r="C28245" s="2"/>
      <c r="E28245" s="2"/>
    </row>
    <row r="28246" spans="2:5" x14ac:dyDescent="0.35">
      <c r="B28246" s="42"/>
      <c r="C28246" s="2"/>
      <c r="E28246" s="2"/>
    </row>
    <row r="28247" spans="2:5" x14ac:dyDescent="0.35">
      <c r="B28247" s="42"/>
      <c r="C28247" s="2"/>
      <c r="E28247" s="2"/>
    </row>
    <row r="28248" spans="2:5" x14ac:dyDescent="0.35">
      <c r="B28248" s="42"/>
      <c r="C28248" s="2"/>
      <c r="E28248" s="2"/>
    </row>
    <row r="28249" spans="2:5" x14ac:dyDescent="0.35">
      <c r="B28249" s="42"/>
      <c r="C28249" s="2"/>
      <c r="E28249" s="2"/>
    </row>
    <row r="28250" spans="2:5" x14ac:dyDescent="0.35">
      <c r="B28250" s="42"/>
      <c r="C28250" s="2"/>
      <c r="E28250" s="2"/>
    </row>
    <row r="28251" spans="2:5" x14ac:dyDescent="0.35">
      <c r="B28251" s="42"/>
      <c r="C28251" s="2"/>
      <c r="E28251" s="2"/>
    </row>
    <row r="28252" spans="2:5" x14ac:dyDescent="0.35">
      <c r="B28252" s="42"/>
      <c r="C28252" s="2"/>
      <c r="E28252" s="2"/>
    </row>
    <row r="28253" spans="2:5" x14ac:dyDescent="0.35">
      <c r="B28253" s="42"/>
      <c r="C28253" s="2"/>
      <c r="E28253" s="2"/>
    </row>
    <row r="28254" spans="2:5" x14ac:dyDescent="0.35">
      <c r="B28254" s="42"/>
      <c r="C28254" s="2"/>
      <c r="E28254" s="2"/>
    </row>
    <row r="28255" spans="2:5" x14ac:dyDescent="0.35">
      <c r="B28255" s="42"/>
      <c r="C28255" s="2"/>
      <c r="E28255" s="2"/>
    </row>
    <row r="28256" spans="2:5" x14ac:dyDescent="0.35">
      <c r="B28256" s="42"/>
      <c r="C28256" s="2"/>
      <c r="E28256" s="2"/>
    </row>
    <row r="28257" spans="2:5" x14ac:dyDescent="0.35">
      <c r="B28257" s="42"/>
      <c r="C28257" s="2"/>
      <c r="E28257" s="2"/>
    </row>
    <row r="28258" spans="2:5" x14ac:dyDescent="0.35">
      <c r="B28258" s="42"/>
      <c r="C28258" s="2"/>
      <c r="E28258" s="2"/>
    </row>
    <row r="28259" spans="2:5" x14ac:dyDescent="0.35">
      <c r="B28259" s="42"/>
      <c r="C28259" s="2"/>
      <c r="E28259" s="2"/>
    </row>
    <row r="28260" spans="2:5" x14ac:dyDescent="0.35">
      <c r="B28260" s="42"/>
      <c r="C28260" s="2"/>
      <c r="E28260" s="2"/>
    </row>
    <row r="28261" spans="2:5" x14ac:dyDescent="0.35">
      <c r="B28261" s="42"/>
      <c r="C28261" s="2"/>
      <c r="E28261" s="2"/>
    </row>
    <row r="28262" spans="2:5" x14ac:dyDescent="0.35">
      <c r="B28262" s="42"/>
      <c r="C28262" s="2"/>
      <c r="E28262" s="2"/>
    </row>
    <row r="28263" spans="2:5" x14ac:dyDescent="0.35">
      <c r="B28263" s="42"/>
      <c r="C28263" s="2"/>
      <c r="E28263" s="2"/>
    </row>
    <row r="28264" spans="2:5" x14ac:dyDescent="0.35">
      <c r="B28264" s="42"/>
      <c r="C28264" s="2"/>
      <c r="E28264" s="2"/>
    </row>
    <row r="28265" spans="2:5" x14ac:dyDescent="0.35">
      <c r="B28265" s="42"/>
      <c r="C28265" s="2"/>
      <c r="E28265" s="2"/>
    </row>
    <row r="28266" spans="2:5" x14ac:dyDescent="0.35">
      <c r="B28266" s="42"/>
      <c r="C28266" s="2"/>
      <c r="E28266" s="2"/>
    </row>
    <row r="28267" spans="2:5" x14ac:dyDescent="0.35">
      <c r="B28267" s="42"/>
      <c r="C28267" s="2"/>
      <c r="E28267" s="2"/>
    </row>
    <row r="28268" spans="2:5" x14ac:dyDescent="0.35">
      <c r="B28268" s="42"/>
      <c r="C28268" s="2"/>
      <c r="E28268" s="2"/>
    </row>
    <row r="28269" spans="2:5" x14ac:dyDescent="0.35">
      <c r="B28269" s="42"/>
      <c r="C28269" s="2"/>
      <c r="E28269" s="2"/>
    </row>
    <row r="28270" spans="2:5" x14ac:dyDescent="0.35">
      <c r="B28270" s="42"/>
      <c r="C28270" s="2"/>
      <c r="E28270" s="2"/>
    </row>
    <row r="28271" spans="2:5" x14ac:dyDescent="0.35">
      <c r="B28271" s="42"/>
      <c r="C28271" s="2"/>
      <c r="E28271" s="2"/>
    </row>
    <row r="28272" spans="2:5" x14ac:dyDescent="0.35">
      <c r="B28272" s="42"/>
      <c r="C28272" s="2"/>
      <c r="E28272" s="2"/>
    </row>
    <row r="28273" spans="2:5" x14ac:dyDescent="0.35">
      <c r="B28273" s="42"/>
      <c r="C28273" s="2"/>
      <c r="E28273" s="2"/>
    </row>
    <row r="28274" spans="2:5" x14ac:dyDescent="0.35">
      <c r="B28274" s="42"/>
      <c r="C28274" s="2"/>
      <c r="E28274" s="2"/>
    </row>
    <row r="28275" spans="2:5" x14ac:dyDescent="0.35">
      <c r="B28275" s="42"/>
      <c r="C28275" s="2"/>
      <c r="E28275" s="2"/>
    </row>
    <row r="28276" spans="2:5" x14ac:dyDescent="0.35">
      <c r="B28276" s="42"/>
      <c r="C28276" s="2"/>
      <c r="E28276" s="2"/>
    </row>
    <row r="28277" spans="2:5" x14ac:dyDescent="0.35">
      <c r="B28277" s="42"/>
      <c r="C28277" s="2"/>
      <c r="E28277" s="2"/>
    </row>
    <row r="28278" spans="2:5" x14ac:dyDescent="0.35">
      <c r="B28278" s="42"/>
      <c r="C28278" s="2"/>
      <c r="E28278" s="2"/>
    </row>
    <row r="28279" spans="2:5" x14ac:dyDescent="0.35">
      <c r="B28279" s="42"/>
      <c r="C28279" s="2"/>
      <c r="E28279" s="2"/>
    </row>
    <row r="28280" spans="2:5" x14ac:dyDescent="0.35">
      <c r="B28280" s="42"/>
      <c r="C28280" s="2"/>
      <c r="E28280" s="2"/>
    </row>
    <row r="28281" spans="2:5" x14ac:dyDescent="0.35">
      <c r="B28281" s="42"/>
      <c r="C28281" s="2"/>
      <c r="E28281" s="2"/>
    </row>
    <row r="28282" spans="2:5" x14ac:dyDescent="0.35">
      <c r="B28282" s="42"/>
      <c r="C28282" s="2"/>
      <c r="E28282" s="2"/>
    </row>
    <row r="28283" spans="2:5" x14ac:dyDescent="0.35">
      <c r="B28283" s="42"/>
      <c r="C28283" s="2"/>
      <c r="E28283" s="2"/>
    </row>
    <row r="28284" spans="2:5" x14ac:dyDescent="0.35">
      <c r="B28284" s="42"/>
      <c r="C28284" s="2"/>
      <c r="E28284" s="2"/>
    </row>
    <row r="28285" spans="2:5" x14ac:dyDescent="0.35">
      <c r="B28285" s="42"/>
      <c r="C28285" s="2"/>
      <c r="E28285" s="2"/>
    </row>
    <row r="28286" spans="2:5" x14ac:dyDescent="0.35">
      <c r="B28286" s="42"/>
      <c r="C28286" s="2"/>
      <c r="E28286" s="2"/>
    </row>
    <row r="28287" spans="2:5" x14ac:dyDescent="0.35">
      <c r="B28287" s="42"/>
      <c r="C28287" s="2"/>
      <c r="E28287" s="2"/>
    </row>
    <row r="28288" spans="2:5" x14ac:dyDescent="0.35">
      <c r="B28288" s="42"/>
      <c r="C28288" s="2"/>
      <c r="E28288" s="2"/>
    </row>
    <row r="28289" spans="2:5" x14ac:dyDescent="0.35">
      <c r="B28289" s="42"/>
      <c r="C28289" s="2"/>
      <c r="E28289" s="2"/>
    </row>
    <row r="28290" spans="2:5" x14ac:dyDescent="0.35">
      <c r="B28290" s="42"/>
      <c r="C28290" s="2"/>
      <c r="E28290" s="2"/>
    </row>
    <row r="28291" spans="2:5" x14ac:dyDescent="0.35">
      <c r="B28291" s="42"/>
      <c r="C28291" s="2"/>
      <c r="E28291" s="2"/>
    </row>
    <row r="28292" spans="2:5" x14ac:dyDescent="0.35">
      <c r="B28292" s="42"/>
      <c r="C28292" s="2"/>
      <c r="E28292" s="2"/>
    </row>
    <row r="28293" spans="2:5" x14ac:dyDescent="0.35">
      <c r="B28293" s="42"/>
      <c r="C28293" s="2"/>
      <c r="E28293" s="2"/>
    </row>
    <row r="28294" spans="2:5" x14ac:dyDescent="0.35">
      <c r="B28294" s="42"/>
      <c r="C28294" s="2"/>
      <c r="E28294" s="2"/>
    </row>
    <row r="28295" spans="2:5" x14ac:dyDescent="0.35">
      <c r="B28295" s="42"/>
      <c r="C28295" s="2"/>
      <c r="E28295" s="2"/>
    </row>
    <row r="28296" spans="2:5" x14ac:dyDescent="0.35">
      <c r="B28296" s="42"/>
      <c r="C28296" s="2"/>
      <c r="E28296" s="2"/>
    </row>
    <row r="28297" spans="2:5" x14ac:dyDescent="0.35">
      <c r="B28297" s="42"/>
      <c r="C28297" s="2"/>
      <c r="E28297" s="2"/>
    </row>
    <row r="28298" spans="2:5" x14ac:dyDescent="0.35">
      <c r="B28298" s="42"/>
      <c r="C28298" s="2"/>
      <c r="E28298" s="2"/>
    </row>
    <row r="28299" spans="2:5" x14ac:dyDescent="0.35">
      <c r="B28299" s="42"/>
      <c r="C28299" s="2"/>
      <c r="E28299" s="2"/>
    </row>
    <row r="28300" spans="2:5" x14ac:dyDescent="0.35">
      <c r="B28300" s="42"/>
      <c r="C28300" s="2"/>
      <c r="E28300" s="2"/>
    </row>
    <row r="28301" spans="2:5" x14ac:dyDescent="0.35">
      <c r="B28301" s="42"/>
      <c r="C28301" s="2"/>
      <c r="E28301" s="2"/>
    </row>
    <row r="28302" spans="2:5" x14ac:dyDescent="0.35">
      <c r="B28302" s="42"/>
      <c r="C28302" s="2"/>
      <c r="E28302" s="2"/>
    </row>
    <row r="28303" spans="2:5" x14ac:dyDescent="0.35">
      <c r="B28303" s="42"/>
      <c r="C28303" s="2"/>
      <c r="E28303" s="2"/>
    </row>
    <row r="28304" spans="2:5" x14ac:dyDescent="0.35">
      <c r="B28304" s="42"/>
      <c r="C28304" s="2"/>
      <c r="E28304" s="2"/>
    </row>
    <row r="28305" spans="2:5" x14ac:dyDescent="0.35">
      <c r="B28305" s="42"/>
      <c r="C28305" s="2"/>
      <c r="E28305" s="2"/>
    </row>
    <row r="28306" spans="2:5" x14ac:dyDescent="0.35">
      <c r="B28306" s="42"/>
      <c r="C28306" s="2"/>
      <c r="E28306" s="2"/>
    </row>
    <row r="28307" spans="2:5" x14ac:dyDescent="0.35">
      <c r="B28307" s="42"/>
      <c r="C28307" s="2"/>
      <c r="E28307" s="2"/>
    </row>
    <row r="28308" spans="2:5" x14ac:dyDescent="0.35">
      <c r="B28308" s="42"/>
      <c r="C28308" s="2"/>
      <c r="E28308" s="2"/>
    </row>
    <row r="28309" spans="2:5" x14ac:dyDescent="0.35">
      <c r="B28309" s="42"/>
      <c r="C28309" s="2"/>
      <c r="E28309" s="2"/>
    </row>
    <row r="28310" spans="2:5" x14ac:dyDescent="0.35">
      <c r="B28310" s="42"/>
      <c r="C28310" s="2"/>
      <c r="E28310" s="2"/>
    </row>
    <row r="28311" spans="2:5" x14ac:dyDescent="0.35">
      <c r="B28311" s="42"/>
      <c r="C28311" s="2"/>
      <c r="E28311" s="2"/>
    </row>
    <row r="28312" spans="2:5" x14ac:dyDescent="0.35">
      <c r="B28312" s="42"/>
      <c r="C28312" s="2"/>
      <c r="E28312" s="2"/>
    </row>
    <row r="28313" spans="2:5" x14ac:dyDescent="0.35">
      <c r="B28313" s="42"/>
      <c r="C28313" s="2"/>
      <c r="E28313" s="2"/>
    </row>
    <row r="28314" spans="2:5" x14ac:dyDescent="0.35">
      <c r="B28314" s="42"/>
      <c r="C28314" s="2"/>
      <c r="E28314" s="2"/>
    </row>
    <row r="28315" spans="2:5" x14ac:dyDescent="0.35">
      <c r="B28315" s="42"/>
      <c r="C28315" s="2"/>
      <c r="E28315" s="2"/>
    </row>
    <row r="28316" spans="2:5" x14ac:dyDescent="0.35">
      <c r="B28316" s="42"/>
      <c r="C28316" s="2"/>
      <c r="E28316" s="2"/>
    </row>
    <row r="28317" spans="2:5" x14ac:dyDescent="0.35">
      <c r="B28317" s="42"/>
      <c r="C28317" s="2"/>
      <c r="E28317" s="2"/>
    </row>
    <row r="28318" spans="2:5" x14ac:dyDescent="0.35">
      <c r="B28318" s="42"/>
      <c r="C28318" s="2"/>
      <c r="E28318" s="2"/>
    </row>
    <row r="28319" spans="2:5" x14ac:dyDescent="0.35">
      <c r="B28319" s="42"/>
      <c r="C28319" s="2"/>
      <c r="E28319" s="2"/>
    </row>
    <row r="28320" spans="2:5" x14ac:dyDescent="0.35">
      <c r="B28320" s="42"/>
      <c r="C28320" s="2"/>
      <c r="E28320" s="2"/>
    </row>
    <row r="28321" spans="2:5" x14ac:dyDescent="0.35">
      <c r="B28321" s="42"/>
      <c r="C28321" s="2"/>
      <c r="E28321" s="2"/>
    </row>
    <row r="28322" spans="2:5" x14ac:dyDescent="0.35">
      <c r="B28322" s="42"/>
      <c r="C28322" s="2"/>
      <c r="E28322" s="2"/>
    </row>
    <row r="28323" spans="2:5" x14ac:dyDescent="0.35">
      <c r="B28323" s="42"/>
      <c r="C28323" s="2"/>
      <c r="E28323" s="2"/>
    </row>
    <row r="28324" spans="2:5" x14ac:dyDescent="0.35">
      <c r="B28324" s="42"/>
      <c r="C28324" s="2"/>
      <c r="E28324" s="2"/>
    </row>
    <row r="28325" spans="2:5" x14ac:dyDescent="0.35">
      <c r="B28325" s="42"/>
      <c r="C28325" s="2"/>
      <c r="E28325" s="2"/>
    </row>
    <row r="28326" spans="2:5" x14ac:dyDescent="0.35">
      <c r="B28326" s="42"/>
      <c r="C28326" s="2"/>
      <c r="E28326" s="2"/>
    </row>
    <row r="28327" spans="2:5" x14ac:dyDescent="0.35">
      <c r="B28327" s="42"/>
      <c r="C28327" s="2"/>
      <c r="E28327" s="2"/>
    </row>
    <row r="28328" spans="2:5" x14ac:dyDescent="0.35">
      <c r="B28328" s="42"/>
      <c r="C28328" s="2"/>
      <c r="E28328" s="2"/>
    </row>
    <row r="28329" spans="2:5" x14ac:dyDescent="0.35">
      <c r="B28329" s="42"/>
      <c r="C28329" s="2"/>
      <c r="E28329" s="2"/>
    </row>
    <row r="28330" spans="2:5" x14ac:dyDescent="0.35">
      <c r="B28330" s="42"/>
      <c r="C28330" s="2"/>
      <c r="E28330" s="2"/>
    </row>
    <row r="28331" spans="2:5" x14ac:dyDescent="0.35">
      <c r="B28331" s="42"/>
      <c r="C28331" s="2"/>
      <c r="E28331" s="2"/>
    </row>
    <row r="28332" spans="2:5" x14ac:dyDescent="0.35">
      <c r="B28332" s="42"/>
      <c r="C28332" s="2"/>
      <c r="E28332" s="2"/>
    </row>
    <row r="28333" spans="2:5" x14ac:dyDescent="0.35">
      <c r="B28333" s="42"/>
      <c r="C28333" s="2"/>
      <c r="E28333" s="2"/>
    </row>
    <row r="28334" spans="2:5" x14ac:dyDescent="0.35">
      <c r="B28334" s="42"/>
      <c r="C28334" s="2"/>
      <c r="E28334" s="2"/>
    </row>
    <row r="28335" spans="2:5" x14ac:dyDescent="0.35">
      <c r="B28335" s="42"/>
      <c r="C28335" s="2"/>
      <c r="E28335" s="2"/>
    </row>
    <row r="28336" spans="2:5" x14ac:dyDescent="0.35">
      <c r="B28336" s="42"/>
      <c r="C28336" s="2"/>
      <c r="E28336" s="2"/>
    </row>
    <row r="28337" spans="2:5" x14ac:dyDescent="0.35">
      <c r="B28337" s="42"/>
      <c r="C28337" s="2"/>
      <c r="E28337" s="2"/>
    </row>
    <row r="28338" spans="2:5" x14ac:dyDescent="0.35">
      <c r="B28338" s="42"/>
      <c r="C28338" s="2"/>
      <c r="E28338" s="2"/>
    </row>
    <row r="28339" spans="2:5" x14ac:dyDescent="0.35">
      <c r="B28339" s="42"/>
      <c r="C28339" s="2"/>
      <c r="E28339" s="2"/>
    </row>
    <row r="28340" spans="2:5" x14ac:dyDescent="0.35">
      <c r="B28340" s="42"/>
      <c r="C28340" s="2"/>
      <c r="E28340" s="2"/>
    </row>
    <row r="28341" spans="2:5" x14ac:dyDescent="0.35">
      <c r="B28341" s="42"/>
      <c r="C28341" s="2"/>
      <c r="E28341" s="2"/>
    </row>
    <row r="28342" spans="2:5" x14ac:dyDescent="0.35">
      <c r="B28342" s="42"/>
      <c r="C28342" s="2"/>
      <c r="E28342" s="2"/>
    </row>
    <row r="28343" spans="2:5" x14ac:dyDescent="0.35">
      <c r="B28343" s="42"/>
      <c r="C28343" s="2"/>
      <c r="E28343" s="2"/>
    </row>
    <row r="28344" spans="2:5" x14ac:dyDescent="0.35">
      <c r="B28344" s="42"/>
      <c r="C28344" s="2"/>
      <c r="E28344" s="2"/>
    </row>
    <row r="28345" spans="2:5" x14ac:dyDescent="0.35">
      <c r="B28345" s="42"/>
      <c r="C28345" s="2"/>
      <c r="E28345" s="2"/>
    </row>
    <row r="28346" spans="2:5" x14ac:dyDescent="0.35">
      <c r="B28346" s="42"/>
      <c r="C28346" s="2"/>
      <c r="E28346" s="2"/>
    </row>
    <row r="28347" spans="2:5" x14ac:dyDescent="0.35">
      <c r="B28347" s="42"/>
      <c r="C28347" s="2"/>
      <c r="E28347" s="2"/>
    </row>
    <row r="28348" spans="2:5" x14ac:dyDescent="0.35">
      <c r="B28348" s="42"/>
      <c r="C28348" s="2"/>
      <c r="E28348" s="2"/>
    </row>
    <row r="28349" spans="2:5" x14ac:dyDescent="0.35">
      <c r="B28349" s="42"/>
      <c r="C28349" s="2"/>
      <c r="E28349" s="2"/>
    </row>
    <row r="28350" spans="2:5" x14ac:dyDescent="0.35">
      <c r="B28350" s="42"/>
      <c r="C28350" s="2"/>
      <c r="E28350" s="2"/>
    </row>
    <row r="28351" spans="2:5" x14ac:dyDescent="0.35">
      <c r="B28351" s="42"/>
      <c r="C28351" s="2"/>
      <c r="E28351" s="2"/>
    </row>
    <row r="28352" spans="2:5" x14ac:dyDescent="0.35">
      <c r="B28352" s="42"/>
      <c r="C28352" s="2"/>
      <c r="E28352" s="2"/>
    </row>
    <row r="28353" spans="2:5" x14ac:dyDescent="0.35">
      <c r="B28353" s="42"/>
      <c r="C28353" s="2"/>
      <c r="E28353" s="2"/>
    </row>
    <row r="28354" spans="2:5" x14ac:dyDescent="0.35">
      <c r="B28354" s="42"/>
      <c r="C28354" s="2"/>
      <c r="E28354" s="2"/>
    </row>
    <row r="28355" spans="2:5" x14ac:dyDescent="0.35">
      <c r="B28355" s="42"/>
      <c r="C28355" s="2"/>
      <c r="E28355" s="2"/>
    </row>
    <row r="28356" spans="2:5" x14ac:dyDescent="0.35">
      <c r="B28356" s="42"/>
      <c r="C28356" s="2"/>
      <c r="E28356" s="2"/>
    </row>
    <row r="28357" spans="2:5" x14ac:dyDescent="0.35">
      <c r="B28357" s="42"/>
      <c r="C28357" s="2"/>
      <c r="E28357" s="2"/>
    </row>
    <row r="28358" spans="2:5" x14ac:dyDescent="0.35">
      <c r="B28358" s="42"/>
      <c r="C28358" s="2"/>
      <c r="E28358" s="2"/>
    </row>
    <row r="28359" spans="2:5" x14ac:dyDescent="0.35">
      <c r="B28359" s="42"/>
      <c r="C28359" s="2"/>
      <c r="E28359" s="2"/>
    </row>
    <row r="28360" spans="2:5" x14ac:dyDescent="0.35">
      <c r="B28360" s="42"/>
      <c r="C28360" s="2"/>
      <c r="E28360" s="2"/>
    </row>
    <row r="28361" spans="2:5" x14ac:dyDescent="0.35">
      <c r="B28361" s="42"/>
      <c r="C28361" s="2"/>
      <c r="E28361" s="2"/>
    </row>
    <row r="28362" spans="2:5" x14ac:dyDescent="0.35">
      <c r="B28362" s="42"/>
      <c r="C28362" s="2"/>
      <c r="E28362" s="2"/>
    </row>
    <row r="28363" spans="2:5" x14ac:dyDescent="0.35">
      <c r="B28363" s="42"/>
      <c r="C28363" s="2"/>
      <c r="E28363" s="2"/>
    </row>
    <row r="28364" spans="2:5" x14ac:dyDescent="0.35">
      <c r="B28364" s="42"/>
      <c r="C28364" s="2"/>
      <c r="E28364" s="2"/>
    </row>
    <row r="28365" spans="2:5" x14ac:dyDescent="0.35">
      <c r="B28365" s="42"/>
      <c r="C28365" s="2"/>
      <c r="E28365" s="2"/>
    </row>
    <row r="28366" spans="2:5" x14ac:dyDescent="0.35">
      <c r="B28366" s="42"/>
      <c r="C28366" s="2"/>
      <c r="E28366" s="2"/>
    </row>
    <row r="28367" spans="2:5" x14ac:dyDescent="0.35">
      <c r="B28367" s="42"/>
      <c r="C28367" s="2"/>
      <c r="E28367" s="2"/>
    </row>
    <row r="28368" spans="2:5" x14ac:dyDescent="0.35">
      <c r="B28368" s="42"/>
      <c r="C28368" s="2"/>
      <c r="E28368" s="2"/>
    </row>
    <row r="28369" spans="2:5" x14ac:dyDescent="0.35">
      <c r="B28369" s="42"/>
      <c r="C28369" s="2"/>
      <c r="E28369" s="2"/>
    </row>
    <row r="28370" spans="2:5" x14ac:dyDescent="0.35">
      <c r="B28370" s="42"/>
      <c r="C28370" s="2"/>
      <c r="E28370" s="2"/>
    </row>
    <row r="28371" spans="2:5" x14ac:dyDescent="0.35">
      <c r="B28371" s="42"/>
      <c r="C28371" s="2"/>
      <c r="E28371" s="2"/>
    </row>
    <row r="28372" spans="2:5" x14ac:dyDescent="0.35">
      <c r="B28372" s="42"/>
      <c r="C28372" s="2"/>
      <c r="E28372" s="2"/>
    </row>
    <row r="28373" spans="2:5" x14ac:dyDescent="0.35">
      <c r="B28373" s="42"/>
      <c r="C28373" s="2"/>
      <c r="E28373" s="2"/>
    </row>
    <row r="28374" spans="2:5" x14ac:dyDescent="0.35">
      <c r="B28374" s="42"/>
      <c r="C28374" s="2"/>
      <c r="E28374" s="2"/>
    </row>
    <row r="28375" spans="2:5" x14ac:dyDescent="0.35">
      <c r="B28375" s="42"/>
      <c r="C28375" s="2"/>
      <c r="E28375" s="2"/>
    </row>
    <row r="28376" spans="2:5" x14ac:dyDescent="0.35">
      <c r="B28376" s="42"/>
      <c r="C28376" s="2"/>
      <c r="E28376" s="2"/>
    </row>
    <row r="28377" spans="2:5" x14ac:dyDescent="0.35">
      <c r="B28377" s="42"/>
      <c r="C28377" s="2"/>
      <c r="E28377" s="2"/>
    </row>
    <row r="28378" spans="2:5" x14ac:dyDescent="0.35">
      <c r="B28378" s="42"/>
      <c r="C28378" s="2"/>
      <c r="E28378" s="2"/>
    </row>
    <row r="28379" spans="2:5" x14ac:dyDescent="0.35">
      <c r="B28379" s="42"/>
      <c r="C28379" s="2"/>
      <c r="E28379" s="2"/>
    </row>
    <row r="28380" spans="2:5" x14ac:dyDescent="0.35">
      <c r="B28380" s="42"/>
      <c r="C28380" s="2"/>
      <c r="E28380" s="2"/>
    </row>
    <row r="28381" spans="2:5" x14ac:dyDescent="0.35">
      <c r="B28381" s="42"/>
      <c r="C28381" s="2"/>
      <c r="E28381" s="2"/>
    </row>
    <row r="28382" spans="2:5" x14ac:dyDescent="0.35">
      <c r="B28382" s="42"/>
      <c r="C28382" s="2"/>
      <c r="E28382" s="2"/>
    </row>
    <row r="28383" spans="2:5" x14ac:dyDescent="0.35">
      <c r="B28383" s="42"/>
      <c r="C28383" s="2"/>
      <c r="E28383" s="2"/>
    </row>
    <row r="28384" spans="2:5" x14ac:dyDescent="0.35">
      <c r="B28384" s="42"/>
      <c r="C28384" s="2"/>
      <c r="E28384" s="2"/>
    </row>
    <row r="28385" spans="2:5" x14ac:dyDescent="0.35">
      <c r="B28385" s="42"/>
      <c r="C28385" s="2"/>
      <c r="E28385" s="2"/>
    </row>
    <row r="28386" spans="2:5" x14ac:dyDescent="0.35">
      <c r="B28386" s="42"/>
      <c r="C28386" s="2"/>
      <c r="E28386" s="2"/>
    </row>
    <row r="28387" spans="2:5" x14ac:dyDescent="0.35">
      <c r="B28387" s="42"/>
      <c r="C28387" s="2"/>
      <c r="E28387" s="2"/>
    </row>
    <row r="28388" spans="2:5" x14ac:dyDescent="0.35">
      <c r="B28388" s="42"/>
      <c r="C28388" s="2"/>
      <c r="E28388" s="2"/>
    </row>
    <row r="28389" spans="2:5" x14ac:dyDescent="0.35">
      <c r="B28389" s="42"/>
      <c r="C28389" s="2"/>
      <c r="E28389" s="2"/>
    </row>
    <row r="28390" spans="2:5" x14ac:dyDescent="0.35">
      <c r="B28390" s="42"/>
      <c r="C28390" s="2"/>
      <c r="E28390" s="2"/>
    </row>
    <row r="28391" spans="2:5" x14ac:dyDescent="0.35">
      <c r="B28391" s="42"/>
      <c r="C28391" s="2"/>
      <c r="E28391" s="2"/>
    </row>
    <row r="28392" spans="2:5" x14ac:dyDescent="0.35">
      <c r="B28392" s="42"/>
      <c r="C28392" s="2"/>
      <c r="E28392" s="2"/>
    </row>
    <row r="28393" spans="2:5" x14ac:dyDescent="0.35">
      <c r="B28393" s="42"/>
      <c r="C28393" s="2"/>
      <c r="E28393" s="2"/>
    </row>
    <row r="28394" spans="2:5" x14ac:dyDescent="0.35">
      <c r="B28394" s="42"/>
      <c r="C28394" s="2"/>
      <c r="E28394" s="2"/>
    </row>
    <row r="28395" spans="2:5" x14ac:dyDescent="0.35">
      <c r="B28395" s="42"/>
      <c r="C28395" s="2"/>
      <c r="E28395" s="2"/>
    </row>
    <row r="28396" spans="2:5" x14ac:dyDescent="0.35">
      <c r="B28396" s="42"/>
      <c r="C28396" s="2"/>
      <c r="E28396" s="2"/>
    </row>
    <row r="28397" spans="2:5" x14ac:dyDescent="0.35">
      <c r="B28397" s="42"/>
      <c r="C28397" s="2"/>
      <c r="E28397" s="2"/>
    </row>
    <row r="28398" spans="2:5" x14ac:dyDescent="0.35">
      <c r="B28398" s="42"/>
      <c r="C28398" s="2"/>
      <c r="E28398" s="2"/>
    </row>
    <row r="28399" spans="2:5" x14ac:dyDescent="0.35">
      <c r="B28399" s="42"/>
      <c r="C28399" s="2"/>
      <c r="E28399" s="2"/>
    </row>
    <row r="28400" spans="2:5" x14ac:dyDescent="0.35">
      <c r="B28400" s="42"/>
      <c r="C28400" s="2"/>
      <c r="E28400" s="2"/>
    </row>
    <row r="28401" spans="2:5" x14ac:dyDescent="0.35">
      <c r="B28401" s="42"/>
      <c r="C28401" s="2"/>
      <c r="E28401" s="2"/>
    </row>
    <row r="28402" spans="2:5" x14ac:dyDescent="0.35">
      <c r="B28402" s="42"/>
      <c r="C28402" s="2"/>
      <c r="E28402" s="2"/>
    </row>
    <row r="28403" spans="2:5" x14ac:dyDescent="0.35">
      <c r="B28403" s="42"/>
      <c r="C28403" s="2"/>
      <c r="E28403" s="2"/>
    </row>
    <row r="28404" spans="2:5" x14ac:dyDescent="0.35">
      <c r="B28404" s="42"/>
      <c r="C28404" s="2"/>
      <c r="E28404" s="2"/>
    </row>
    <row r="28405" spans="2:5" x14ac:dyDescent="0.35">
      <c r="B28405" s="42"/>
      <c r="C28405" s="2"/>
      <c r="E28405" s="2"/>
    </row>
    <row r="28406" spans="2:5" x14ac:dyDescent="0.35">
      <c r="B28406" s="42"/>
      <c r="C28406" s="2"/>
      <c r="E28406" s="2"/>
    </row>
    <row r="28407" spans="2:5" x14ac:dyDescent="0.35">
      <c r="B28407" s="42"/>
      <c r="C28407" s="2"/>
      <c r="E28407" s="2"/>
    </row>
    <row r="28408" spans="2:5" x14ac:dyDescent="0.35">
      <c r="B28408" s="42"/>
      <c r="C28408" s="2"/>
      <c r="E28408" s="2"/>
    </row>
    <row r="28409" spans="2:5" x14ac:dyDescent="0.35">
      <c r="B28409" s="42"/>
      <c r="C28409" s="2"/>
      <c r="E28409" s="2"/>
    </row>
    <row r="28410" spans="2:5" x14ac:dyDescent="0.35">
      <c r="B28410" s="42"/>
      <c r="C28410" s="2"/>
      <c r="E28410" s="2"/>
    </row>
    <row r="28411" spans="2:5" x14ac:dyDescent="0.35">
      <c r="B28411" s="42"/>
      <c r="C28411" s="2"/>
      <c r="E28411" s="2"/>
    </row>
    <row r="28412" spans="2:5" x14ac:dyDescent="0.35">
      <c r="B28412" s="42"/>
      <c r="C28412" s="2"/>
      <c r="E28412" s="2"/>
    </row>
    <row r="28413" spans="2:5" x14ac:dyDescent="0.35">
      <c r="B28413" s="42"/>
      <c r="C28413" s="2"/>
      <c r="E28413" s="2"/>
    </row>
    <row r="28414" spans="2:5" x14ac:dyDescent="0.35">
      <c r="B28414" s="42"/>
      <c r="C28414" s="2"/>
      <c r="E28414" s="2"/>
    </row>
    <row r="28415" spans="2:5" x14ac:dyDescent="0.35">
      <c r="B28415" s="42"/>
      <c r="C28415" s="2"/>
      <c r="E28415" s="2"/>
    </row>
    <row r="28416" spans="2:5" x14ac:dyDescent="0.35">
      <c r="B28416" s="42"/>
      <c r="C28416" s="2"/>
      <c r="E28416" s="2"/>
    </row>
    <row r="28417" spans="2:5" x14ac:dyDescent="0.35">
      <c r="B28417" s="42"/>
      <c r="C28417" s="2"/>
      <c r="E28417" s="2"/>
    </row>
    <row r="28418" spans="2:5" x14ac:dyDescent="0.35">
      <c r="B28418" s="42"/>
      <c r="C28418" s="2"/>
      <c r="E28418" s="2"/>
    </row>
    <row r="28419" spans="2:5" x14ac:dyDescent="0.35">
      <c r="B28419" s="42"/>
      <c r="C28419" s="2"/>
      <c r="E28419" s="2"/>
    </row>
    <row r="28420" spans="2:5" x14ac:dyDescent="0.35">
      <c r="B28420" s="42"/>
      <c r="C28420" s="2"/>
      <c r="E28420" s="2"/>
    </row>
    <row r="28421" spans="2:5" x14ac:dyDescent="0.35">
      <c r="B28421" s="42"/>
      <c r="C28421" s="2"/>
      <c r="E28421" s="2"/>
    </row>
    <row r="28422" spans="2:5" x14ac:dyDescent="0.35">
      <c r="B28422" s="42"/>
      <c r="C28422" s="2"/>
      <c r="E28422" s="2"/>
    </row>
    <row r="28423" spans="2:5" x14ac:dyDescent="0.35">
      <c r="B28423" s="42"/>
      <c r="C28423" s="2"/>
      <c r="E28423" s="2"/>
    </row>
    <row r="28424" spans="2:5" x14ac:dyDescent="0.35">
      <c r="B28424" s="42"/>
      <c r="C28424" s="2"/>
      <c r="E28424" s="2"/>
    </row>
    <row r="28425" spans="2:5" x14ac:dyDescent="0.35">
      <c r="B28425" s="42"/>
      <c r="C28425" s="2"/>
      <c r="E28425" s="2"/>
    </row>
    <row r="28426" spans="2:5" x14ac:dyDescent="0.35">
      <c r="B28426" s="42"/>
      <c r="C28426" s="2"/>
      <c r="E28426" s="2"/>
    </row>
    <row r="28427" spans="2:5" x14ac:dyDescent="0.35">
      <c r="B28427" s="42"/>
      <c r="C28427" s="2"/>
      <c r="E28427" s="2"/>
    </row>
    <row r="28428" spans="2:5" x14ac:dyDescent="0.35">
      <c r="B28428" s="42"/>
      <c r="C28428" s="2"/>
      <c r="E28428" s="2"/>
    </row>
    <row r="28429" spans="2:5" x14ac:dyDescent="0.35">
      <c r="B28429" s="42"/>
      <c r="C28429" s="2"/>
      <c r="E28429" s="2"/>
    </row>
    <row r="28430" spans="2:5" x14ac:dyDescent="0.35">
      <c r="B28430" s="42"/>
      <c r="C28430" s="2"/>
      <c r="E28430" s="2"/>
    </row>
    <row r="28431" spans="2:5" x14ac:dyDescent="0.35">
      <c r="B28431" s="42"/>
      <c r="C28431" s="2"/>
      <c r="E28431" s="2"/>
    </row>
    <row r="28432" spans="2:5" x14ac:dyDescent="0.35">
      <c r="B28432" s="42"/>
      <c r="C28432" s="2"/>
      <c r="E28432" s="2"/>
    </row>
    <row r="28433" spans="2:5" x14ac:dyDescent="0.35">
      <c r="B28433" s="42"/>
      <c r="C28433" s="2"/>
      <c r="E28433" s="2"/>
    </row>
    <row r="28434" spans="2:5" x14ac:dyDescent="0.35">
      <c r="B28434" s="42"/>
      <c r="C28434" s="2"/>
      <c r="E28434" s="2"/>
    </row>
    <row r="28435" spans="2:5" x14ac:dyDescent="0.35">
      <c r="B28435" s="42"/>
      <c r="C28435" s="2"/>
      <c r="E28435" s="2"/>
    </row>
    <row r="28436" spans="2:5" x14ac:dyDescent="0.35">
      <c r="B28436" s="42"/>
      <c r="C28436" s="2"/>
      <c r="E28436" s="2"/>
    </row>
    <row r="28437" spans="2:5" x14ac:dyDescent="0.35">
      <c r="B28437" s="42"/>
      <c r="C28437" s="2"/>
      <c r="E28437" s="2"/>
    </row>
    <row r="28438" spans="2:5" x14ac:dyDescent="0.35">
      <c r="B28438" s="42"/>
      <c r="C28438" s="2"/>
      <c r="E28438" s="2"/>
    </row>
    <row r="28439" spans="2:5" x14ac:dyDescent="0.35">
      <c r="B28439" s="42"/>
      <c r="C28439" s="2"/>
      <c r="E28439" s="2"/>
    </row>
    <row r="28440" spans="2:5" x14ac:dyDescent="0.35">
      <c r="B28440" s="42"/>
      <c r="C28440" s="2"/>
      <c r="E28440" s="2"/>
    </row>
    <row r="28441" spans="2:5" x14ac:dyDescent="0.35">
      <c r="B28441" s="42"/>
      <c r="C28441" s="2"/>
      <c r="E28441" s="2"/>
    </row>
    <row r="28442" spans="2:5" x14ac:dyDescent="0.35">
      <c r="B28442" s="42"/>
      <c r="C28442" s="2"/>
      <c r="E28442" s="2"/>
    </row>
    <row r="28443" spans="2:5" x14ac:dyDescent="0.35">
      <c r="B28443" s="42"/>
      <c r="C28443" s="2"/>
      <c r="E28443" s="2"/>
    </row>
    <row r="28444" spans="2:5" x14ac:dyDescent="0.35">
      <c r="B28444" s="42"/>
      <c r="C28444" s="2"/>
      <c r="E28444" s="2"/>
    </row>
    <row r="28445" spans="2:5" x14ac:dyDescent="0.35">
      <c r="B28445" s="42"/>
      <c r="C28445" s="2"/>
      <c r="E28445" s="2"/>
    </row>
    <row r="28446" spans="2:5" x14ac:dyDescent="0.35">
      <c r="B28446" s="42"/>
      <c r="C28446" s="2"/>
      <c r="E28446" s="2"/>
    </row>
    <row r="28447" spans="2:5" x14ac:dyDescent="0.35">
      <c r="B28447" s="42"/>
      <c r="C28447" s="2"/>
      <c r="E28447" s="2"/>
    </row>
    <row r="28448" spans="2:5" x14ac:dyDescent="0.35">
      <c r="B28448" s="42"/>
      <c r="C28448" s="2"/>
      <c r="E28448" s="2"/>
    </row>
    <row r="28449" spans="2:5" x14ac:dyDescent="0.35">
      <c r="B28449" s="42"/>
      <c r="C28449" s="2"/>
      <c r="E28449" s="2"/>
    </row>
    <row r="28450" spans="2:5" x14ac:dyDescent="0.35">
      <c r="B28450" s="42"/>
      <c r="C28450" s="2"/>
      <c r="E28450" s="2"/>
    </row>
    <row r="28451" spans="2:5" x14ac:dyDescent="0.35">
      <c r="B28451" s="42"/>
      <c r="C28451" s="2"/>
      <c r="E28451" s="2"/>
    </row>
    <row r="28452" spans="2:5" x14ac:dyDescent="0.35">
      <c r="B28452" s="42"/>
      <c r="C28452" s="2"/>
      <c r="E28452" s="2"/>
    </row>
    <row r="28453" spans="2:5" x14ac:dyDescent="0.35">
      <c r="B28453" s="42"/>
      <c r="C28453" s="2"/>
      <c r="E28453" s="2"/>
    </row>
    <row r="28454" spans="2:5" x14ac:dyDescent="0.35">
      <c r="B28454" s="42"/>
      <c r="C28454" s="2"/>
      <c r="E28454" s="2"/>
    </row>
    <row r="28455" spans="2:5" x14ac:dyDescent="0.35">
      <c r="B28455" s="42"/>
      <c r="C28455" s="2"/>
      <c r="E28455" s="2"/>
    </row>
    <row r="28456" spans="2:5" x14ac:dyDescent="0.35">
      <c r="B28456" s="42"/>
      <c r="C28456" s="2"/>
      <c r="E28456" s="2"/>
    </row>
    <row r="28457" spans="2:5" x14ac:dyDescent="0.35">
      <c r="B28457" s="42"/>
      <c r="C28457" s="2"/>
      <c r="E28457" s="2"/>
    </row>
    <row r="28458" spans="2:5" x14ac:dyDescent="0.35">
      <c r="B28458" s="42"/>
      <c r="C28458" s="2"/>
      <c r="E28458" s="2"/>
    </row>
    <row r="28459" spans="2:5" x14ac:dyDescent="0.35">
      <c r="B28459" s="42"/>
      <c r="C28459" s="2"/>
      <c r="E28459" s="2"/>
    </row>
    <row r="28460" spans="2:5" x14ac:dyDescent="0.35">
      <c r="B28460" s="42"/>
      <c r="C28460" s="2"/>
      <c r="E28460" s="2"/>
    </row>
    <row r="28461" spans="2:5" x14ac:dyDescent="0.35">
      <c r="B28461" s="42"/>
      <c r="C28461" s="2"/>
      <c r="E28461" s="2"/>
    </row>
    <row r="28462" spans="2:5" x14ac:dyDescent="0.35">
      <c r="B28462" s="42"/>
      <c r="C28462" s="2"/>
      <c r="E28462" s="2"/>
    </row>
    <row r="28463" spans="2:5" x14ac:dyDescent="0.35">
      <c r="B28463" s="42"/>
      <c r="C28463" s="2"/>
      <c r="E28463" s="2"/>
    </row>
    <row r="28464" spans="2:5" x14ac:dyDescent="0.35">
      <c r="B28464" s="42"/>
      <c r="C28464" s="2"/>
      <c r="E28464" s="2"/>
    </row>
    <row r="28465" spans="2:5" x14ac:dyDescent="0.35">
      <c r="B28465" s="42"/>
      <c r="C28465" s="2"/>
      <c r="E28465" s="2"/>
    </row>
    <row r="28466" spans="2:5" x14ac:dyDescent="0.35">
      <c r="B28466" s="42"/>
      <c r="C28466" s="2"/>
      <c r="E28466" s="2"/>
    </row>
    <row r="28467" spans="2:5" x14ac:dyDescent="0.35">
      <c r="B28467" s="42"/>
      <c r="C28467" s="2"/>
      <c r="E28467" s="2"/>
    </row>
    <row r="28468" spans="2:5" x14ac:dyDescent="0.35">
      <c r="B28468" s="42"/>
      <c r="C28468" s="2"/>
      <c r="E28468" s="2"/>
    </row>
    <row r="28469" spans="2:5" x14ac:dyDescent="0.35">
      <c r="B28469" s="42"/>
      <c r="C28469" s="2"/>
      <c r="E28469" s="2"/>
    </row>
    <row r="28470" spans="2:5" x14ac:dyDescent="0.35">
      <c r="B28470" s="42"/>
      <c r="C28470" s="2"/>
      <c r="E28470" s="2"/>
    </row>
    <row r="28471" spans="2:5" x14ac:dyDescent="0.35">
      <c r="B28471" s="42"/>
      <c r="C28471" s="2"/>
      <c r="E28471" s="2"/>
    </row>
    <row r="28472" spans="2:5" x14ac:dyDescent="0.35">
      <c r="B28472" s="42"/>
      <c r="C28472" s="2"/>
      <c r="E28472" s="2"/>
    </row>
    <row r="28473" spans="2:5" x14ac:dyDescent="0.35">
      <c r="B28473" s="42"/>
      <c r="C28473" s="2"/>
      <c r="E28473" s="2"/>
    </row>
    <row r="28474" spans="2:5" x14ac:dyDescent="0.35">
      <c r="B28474" s="42"/>
      <c r="C28474" s="2"/>
      <c r="E28474" s="2"/>
    </row>
    <row r="28475" spans="2:5" x14ac:dyDescent="0.35">
      <c r="B28475" s="42"/>
      <c r="C28475" s="2"/>
      <c r="E28475" s="2"/>
    </row>
    <row r="28476" spans="2:5" x14ac:dyDescent="0.35">
      <c r="B28476" s="42"/>
      <c r="C28476" s="2"/>
      <c r="E28476" s="2"/>
    </row>
    <row r="28477" spans="2:5" x14ac:dyDescent="0.35">
      <c r="B28477" s="42"/>
      <c r="C28477" s="2"/>
      <c r="E28477" s="2"/>
    </row>
    <row r="28478" spans="2:5" x14ac:dyDescent="0.35">
      <c r="B28478" s="42"/>
      <c r="C28478" s="2"/>
      <c r="E28478" s="2"/>
    </row>
    <row r="28479" spans="2:5" x14ac:dyDescent="0.35">
      <c r="B28479" s="42"/>
      <c r="C28479" s="2"/>
      <c r="E28479" s="2"/>
    </row>
    <row r="28480" spans="2:5" x14ac:dyDescent="0.35">
      <c r="B28480" s="42"/>
      <c r="C28480" s="2"/>
      <c r="E28480" s="2"/>
    </row>
    <row r="28481" spans="2:5" x14ac:dyDescent="0.35">
      <c r="B28481" s="42"/>
      <c r="C28481" s="2"/>
      <c r="E28481" s="2"/>
    </row>
    <row r="28482" spans="2:5" x14ac:dyDescent="0.35">
      <c r="B28482" s="42"/>
      <c r="C28482" s="2"/>
      <c r="E28482" s="2"/>
    </row>
    <row r="28483" spans="2:5" x14ac:dyDescent="0.35">
      <c r="B28483" s="42"/>
      <c r="C28483" s="2"/>
      <c r="E28483" s="2"/>
    </row>
    <row r="28484" spans="2:5" x14ac:dyDescent="0.35">
      <c r="B28484" s="42"/>
      <c r="C28484" s="2"/>
      <c r="E28484" s="2"/>
    </row>
    <row r="28485" spans="2:5" x14ac:dyDescent="0.35">
      <c r="B28485" s="42"/>
      <c r="C28485" s="2"/>
      <c r="E28485" s="2"/>
    </row>
    <row r="28486" spans="2:5" x14ac:dyDescent="0.35">
      <c r="B28486" s="42"/>
      <c r="C28486" s="2"/>
      <c r="E28486" s="2"/>
    </row>
    <row r="28487" spans="2:5" x14ac:dyDescent="0.35">
      <c r="B28487" s="42"/>
      <c r="C28487" s="2"/>
      <c r="E28487" s="2"/>
    </row>
    <row r="28488" spans="2:5" x14ac:dyDescent="0.35">
      <c r="B28488" s="42"/>
      <c r="C28488" s="2"/>
      <c r="E28488" s="2"/>
    </row>
    <row r="28489" spans="2:5" x14ac:dyDescent="0.35">
      <c r="B28489" s="42"/>
      <c r="C28489" s="2"/>
      <c r="E28489" s="2"/>
    </row>
    <row r="28490" spans="2:5" x14ac:dyDescent="0.35">
      <c r="B28490" s="42"/>
      <c r="C28490" s="2"/>
      <c r="E28490" s="2"/>
    </row>
    <row r="28491" spans="2:5" x14ac:dyDescent="0.35">
      <c r="B28491" s="42"/>
      <c r="C28491" s="2"/>
      <c r="E28491" s="2"/>
    </row>
    <row r="28492" spans="2:5" x14ac:dyDescent="0.35">
      <c r="B28492" s="42"/>
      <c r="C28492" s="2"/>
      <c r="E28492" s="2"/>
    </row>
    <row r="28493" spans="2:5" x14ac:dyDescent="0.35">
      <c r="B28493" s="42"/>
      <c r="C28493" s="2"/>
      <c r="E28493" s="2"/>
    </row>
    <row r="28494" spans="2:5" x14ac:dyDescent="0.35">
      <c r="B28494" s="42"/>
      <c r="C28494" s="2"/>
      <c r="E28494" s="2"/>
    </row>
    <row r="28495" spans="2:5" x14ac:dyDescent="0.35">
      <c r="B28495" s="42"/>
      <c r="C28495" s="2"/>
      <c r="E28495" s="2"/>
    </row>
    <row r="28496" spans="2:5" x14ac:dyDescent="0.35">
      <c r="B28496" s="42"/>
      <c r="C28496" s="2"/>
      <c r="E28496" s="2"/>
    </row>
    <row r="28497" spans="2:5" x14ac:dyDescent="0.35">
      <c r="B28497" s="42"/>
      <c r="C28497" s="2"/>
      <c r="E28497" s="2"/>
    </row>
    <row r="28498" spans="2:5" x14ac:dyDescent="0.35">
      <c r="B28498" s="42"/>
      <c r="C28498" s="2"/>
      <c r="E28498" s="2"/>
    </row>
    <row r="28499" spans="2:5" x14ac:dyDescent="0.35">
      <c r="B28499" s="42"/>
      <c r="C28499" s="2"/>
      <c r="E28499" s="2"/>
    </row>
    <row r="28500" spans="2:5" x14ac:dyDescent="0.35">
      <c r="B28500" s="42"/>
      <c r="C28500" s="2"/>
      <c r="E28500" s="2"/>
    </row>
    <row r="28501" spans="2:5" x14ac:dyDescent="0.35">
      <c r="B28501" s="42"/>
      <c r="C28501" s="2"/>
      <c r="E28501" s="2"/>
    </row>
    <row r="28502" spans="2:5" x14ac:dyDescent="0.35">
      <c r="B28502" s="42"/>
      <c r="C28502" s="2"/>
      <c r="E28502" s="2"/>
    </row>
    <row r="28503" spans="2:5" x14ac:dyDescent="0.35">
      <c r="B28503" s="42"/>
      <c r="C28503" s="2"/>
      <c r="E28503" s="2"/>
    </row>
    <row r="28504" spans="2:5" x14ac:dyDescent="0.35">
      <c r="B28504" s="42"/>
      <c r="C28504" s="2"/>
      <c r="E28504" s="2"/>
    </row>
    <row r="28505" spans="2:5" x14ac:dyDescent="0.35">
      <c r="B28505" s="42"/>
      <c r="C28505" s="2"/>
      <c r="E28505" s="2"/>
    </row>
    <row r="28506" spans="2:5" x14ac:dyDescent="0.35">
      <c r="B28506" s="42"/>
      <c r="C28506" s="2"/>
      <c r="E28506" s="2"/>
    </row>
    <row r="28507" spans="2:5" x14ac:dyDescent="0.35">
      <c r="B28507" s="42"/>
      <c r="C28507" s="2"/>
      <c r="E28507" s="2"/>
    </row>
    <row r="28508" spans="2:5" x14ac:dyDescent="0.35">
      <c r="B28508" s="42"/>
      <c r="C28508" s="2"/>
      <c r="E28508" s="2"/>
    </row>
    <row r="28509" spans="2:5" x14ac:dyDescent="0.35">
      <c r="B28509" s="42"/>
      <c r="C28509" s="2"/>
      <c r="E28509" s="2"/>
    </row>
    <row r="28510" spans="2:5" x14ac:dyDescent="0.35">
      <c r="B28510" s="42"/>
      <c r="C28510" s="2"/>
      <c r="E28510" s="2"/>
    </row>
    <row r="28511" spans="2:5" x14ac:dyDescent="0.35">
      <c r="B28511" s="42"/>
      <c r="C28511" s="2"/>
      <c r="E28511" s="2"/>
    </row>
    <row r="28512" spans="2:5" x14ac:dyDescent="0.35">
      <c r="B28512" s="42"/>
      <c r="C28512" s="2"/>
      <c r="E28512" s="2"/>
    </row>
    <row r="28513" spans="2:5" x14ac:dyDescent="0.35">
      <c r="B28513" s="42"/>
      <c r="C28513" s="2"/>
      <c r="E28513" s="2"/>
    </row>
    <row r="28514" spans="2:5" x14ac:dyDescent="0.35">
      <c r="B28514" s="42"/>
      <c r="C28514" s="2"/>
      <c r="E28514" s="2"/>
    </row>
    <row r="28515" spans="2:5" x14ac:dyDescent="0.35">
      <c r="B28515" s="42"/>
      <c r="C28515" s="2"/>
      <c r="E28515" s="2"/>
    </row>
    <row r="28516" spans="2:5" x14ac:dyDescent="0.35">
      <c r="B28516" s="42"/>
      <c r="C28516" s="2"/>
      <c r="E28516" s="2"/>
    </row>
    <row r="28517" spans="2:5" x14ac:dyDescent="0.35">
      <c r="B28517" s="42"/>
      <c r="C28517" s="2"/>
      <c r="E28517" s="2"/>
    </row>
    <row r="28518" spans="2:5" x14ac:dyDescent="0.35">
      <c r="B28518" s="42"/>
      <c r="C28518" s="2"/>
      <c r="E28518" s="2"/>
    </row>
    <row r="28519" spans="2:5" x14ac:dyDescent="0.35">
      <c r="B28519" s="42"/>
      <c r="C28519" s="2"/>
      <c r="E28519" s="2"/>
    </row>
    <row r="28520" spans="2:5" x14ac:dyDescent="0.35">
      <c r="B28520" s="42"/>
      <c r="C28520" s="2"/>
      <c r="E28520" s="2"/>
    </row>
    <row r="28521" spans="2:5" x14ac:dyDescent="0.35">
      <c r="B28521" s="42"/>
      <c r="C28521" s="2"/>
      <c r="E28521" s="2"/>
    </row>
    <row r="28522" spans="2:5" x14ac:dyDescent="0.35">
      <c r="B28522" s="42"/>
      <c r="C28522" s="2"/>
      <c r="E28522" s="2"/>
    </row>
    <row r="28523" spans="2:5" x14ac:dyDescent="0.35">
      <c r="B28523" s="42"/>
      <c r="C28523" s="2"/>
      <c r="E28523" s="2"/>
    </row>
    <row r="28524" spans="2:5" x14ac:dyDescent="0.35">
      <c r="B28524" s="42"/>
      <c r="C28524" s="2"/>
      <c r="E28524" s="2"/>
    </row>
    <row r="28525" spans="2:5" x14ac:dyDescent="0.35">
      <c r="B28525" s="42"/>
      <c r="C28525" s="2"/>
      <c r="E28525" s="2"/>
    </row>
    <row r="28526" spans="2:5" x14ac:dyDescent="0.35">
      <c r="B28526" s="42"/>
      <c r="C28526" s="2"/>
      <c r="E28526" s="2"/>
    </row>
    <row r="28527" spans="2:5" x14ac:dyDescent="0.35">
      <c r="B28527" s="42"/>
      <c r="C28527" s="2"/>
      <c r="E28527" s="2"/>
    </row>
    <row r="28528" spans="2:5" x14ac:dyDescent="0.35">
      <c r="B28528" s="42"/>
      <c r="C28528" s="2"/>
      <c r="E28528" s="2"/>
    </row>
    <row r="28529" spans="2:5" x14ac:dyDescent="0.35">
      <c r="B28529" s="42"/>
      <c r="C28529" s="2"/>
      <c r="E28529" s="2"/>
    </row>
    <row r="28530" spans="2:5" x14ac:dyDescent="0.35">
      <c r="B28530" s="42"/>
      <c r="C28530" s="2"/>
      <c r="E28530" s="2"/>
    </row>
    <row r="28531" spans="2:5" x14ac:dyDescent="0.35">
      <c r="B28531" s="42"/>
      <c r="C28531" s="2"/>
      <c r="E28531" s="2"/>
    </row>
    <row r="28532" spans="2:5" x14ac:dyDescent="0.35">
      <c r="B28532" s="42"/>
      <c r="C28532" s="2"/>
      <c r="E28532" s="2"/>
    </row>
    <row r="28533" spans="2:5" x14ac:dyDescent="0.35">
      <c r="B28533" s="42"/>
      <c r="C28533" s="2"/>
      <c r="E28533" s="2"/>
    </row>
    <row r="28534" spans="2:5" x14ac:dyDescent="0.35">
      <c r="B28534" s="42"/>
      <c r="C28534" s="2"/>
      <c r="E28534" s="2"/>
    </row>
    <row r="28535" spans="2:5" x14ac:dyDescent="0.35">
      <c r="B28535" s="42"/>
      <c r="C28535" s="2"/>
      <c r="E28535" s="2"/>
    </row>
    <row r="28536" spans="2:5" x14ac:dyDescent="0.35">
      <c r="B28536" s="42"/>
      <c r="C28536" s="2"/>
      <c r="E28536" s="2"/>
    </row>
    <row r="28537" spans="2:5" x14ac:dyDescent="0.35">
      <c r="B28537" s="42"/>
      <c r="C28537" s="2"/>
      <c r="E28537" s="2"/>
    </row>
    <row r="28538" spans="2:5" x14ac:dyDescent="0.35">
      <c r="B28538" s="42"/>
      <c r="C28538" s="2"/>
      <c r="E28538" s="2"/>
    </row>
    <row r="28539" spans="2:5" x14ac:dyDescent="0.35">
      <c r="B28539" s="42"/>
      <c r="C28539" s="2"/>
      <c r="E28539" s="2"/>
    </row>
    <row r="28540" spans="2:5" x14ac:dyDescent="0.35">
      <c r="B28540" s="42"/>
      <c r="C28540" s="2"/>
      <c r="E28540" s="2"/>
    </row>
    <row r="28541" spans="2:5" x14ac:dyDescent="0.35">
      <c r="B28541" s="42"/>
      <c r="C28541" s="2"/>
      <c r="E28541" s="2"/>
    </row>
    <row r="28542" spans="2:5" x14ac:dyDescent="0.35">
      <c r="B28542" s="42"/>
      <c r="C28542" s="2"/>
      <c r="E28542" s="2"/>
    </row>
    <row r="28543" spans="2:5" x14ac:dyDescent="0.35">
      <c r="B28543" s="42"/>
      <c r="C28543" s="2"/>
      <c r="E28543" s="2"/>
    </row>
    <row r="28544" spans="2:5" x14ac:dyDescent="0.35">
      <c r="B28544" s="42"/>
      <c r="C28544" s="2"/>
      <c r="E28544" s="2"/>
    </row>
    <row r="28545" spans="2:5" x14ac:dyDescent="0.35">
      <c r="B28545" s="42"/>
      <c r="C28545" s="2"/>
      <c r="E28545" s="2"/>
    </row>
    <row r="28546" spans="2:5" x14ac:dyDescent="0.35">
      <c r="B28546" s="42"/>
      <c r="C28546" s="2"/>
      <c r="E28546" s="2"/>
    </row>
    <row r="28547" spans="2:5" x14ac:dyDescent="0.35">
      <c r="B28547" s="42"/>
      <c r="C28547" s="2"/>
      <c r="E28547" s="2"/>
    </row>
    <row r="28548" spans="2:5" x14ac:dyDescent="0.35">
      <c r="B28548" s="42"/>
      <c r="C28548" s="2"/>
      <c r="E28548" s="2"/>
    </row>
    <row r="28549" spans="2:5" x14ac:dyDescent="0.35">
      <c r="B28549" s="42"/>
      <c r="C28549" s="2"/>
      <c r="E28549" s="2"/>
    </row>
    <row r="28550" spans="2:5" x14ac:dyDescent="0.35">
      <c r="B28550" s="42"/>
      <c r="C28550" s="2"/>
      <c r="E28550" s="2"/>
    </row>
    <row r="28551" spans="2:5" x14ac:dyDescent="0.35">
      <c r="B28551" s="42"/>
      <c r="C28551" s="2"/>
      <c r="E28551" s="2"/>
    </row>
    <row r="28552" spans="2:5" x14ac:dyDescent="0.35">
      <c r="B28552" s="42"/>
      <c r="C28552" s="2"/>
      <c r="E28552" s="2"/>
    </row>
    <row r="28553" spans="2:5" x14ac:dyDescent="0.35">
      <c r="B28553" s="42"/>
      <c r="C28553" s="2"/>
      <c r="E28553" s="2"/>
    </row>
    <row r="28554" spans="2:5" x14ac:dyDescent="0.35">
      <c r="B28554" s="42"/>
      <c r="C28554" s="2"/>
      <c r="E28554" s="2"/>
    </row>
    <row r="28555" spans="2:5" x14ac:dyDescent="0.35">
      <c r="B28555" s="42"/>
      <c r="C28555" s="2"/>
      <c r="E28555" s="2"/>
    </row>
    <row r="28556" spans="2:5" x14ac:dyDescent="0.35">
      <c r="B28556" s="42"/>
      <c r="C28556" s="2"/>
      <c r="E28556" s="2"/>
    </row>
    <row r="28557" spans="2:5" x14ac:dyDescent="0.35">
      <c r="B28557" s="42"/>
      <c r="C28557" s="2"/>
      <c r="E28557" s="2"/>
    </row>
    <row r="28558" spans="2:5" x14ac:dyDescent="0.35">
      <c r="B28558" s="42"/>
      <c r="C28558" s="2"/>
      <c r="E28558" s="2"/>
    </row>
    <row r="28559" spans="2:5" x14ac:dyDescent="0.35">
      <c r="B28559" s="42"/>
      <c r="C28559" s="2"/>
      <c r="E28559" s="2"/>
    </row>
    <row r="28560" spans="2:5" x14ac:dyDescent="0.35">
      <c r="B28560" s="42"/>
      <c r="C28560" s="2"/>
      <c r="E28560" s="2"/>
    </row>
    <row r="28561" spans="2:5" x14ac:dyDescent="0.35">
      <c r="B28561" s="42"/>
      <c r="C28561" s="2"/>
      <c r="E28561" s="2"/>
    </row>
    <row r="28562" spans="2:5" x14ac:dyDescent="0.35">
      <c r="B28562" s="42"/>
      <c r="C28562" s="2"/>
      <c r="E28562" s="2"/>
    </row>
    <row r="28563" spans="2:5" x14ac:dyDescent="0.35">
      <c r="B28563" s="42"/>
      <c r="C28563" s="2"/>
      <c r="E28563" s="2"/>
    </row>
    <row r="28564" spans="2:5" x14ac:dyDescent="0.35">
      <c r="B28564" s="42"/>
      <c r="C28564" s="2"/>
      <c r="E28564" s="2"/>
    </row>
    <row r="28565" spans="2:5" x14ac:dyDescent="0.35">
      <c r="B28565" s="42"/>
      <c r="C28565" s="2"/>
      <c r="E28565" s="2"/>
    </row>
    <row r="28566" spans="2:5" x14ac:dyDescent="0.35">
      <c r="B28566" s="42"/>
      <c r="C28566" s="2"/>
      <c r="E28566" s="2"/>
    </row>
    <row r="28567" spans="2:5" x14ac:dyDescent="0.35">
      <c r="B28567" s="42"/>
      <c r="C28567" s="2"/>
      <c r="E28567" s="2"/>
    </row>
    <row r="28568" spans="2:5" x14ac:dyDescent="0.35">
      <c r="B28568" s="42"/>
      <c r="C28568" s="2"/>
      <c r="E28568" s="2"/>
    </row>
    <row r="28569" spans="2:5" x14ac:dyDescent="0.35">
      <c r="B28569" s="42"/>
      <c r="C28569" s="2"/>
      <c r="E28569" s="2"/>
    </row>
    <row r="28570" spans="2:5" x14ac:dyDescent="0.35">
      <c r="B28570" s="42"/>
      <c r="C28570" s="2"/>
      <c r="E28570" s="2"/>
    </row>
    <row r="28571" spans="2:5" x14ac:dyDescent="0.35">
      <c r="B28571" s="42"/>
      <c r="C28571" s="2"/>
      <c r="E28571" s="2"/>
    </row>
    <row r="28572" spans="2:5" x14ac:dyDescent="0.35">
      <c r="B28572" s="42"/>
      <c r="C28572" s="2"/>
      <c r="E28572" s="2"/>
    </row>
    <row r="28573" spans="2:5" x14ac:dyDescent="0.35">
      <c r="B28573" s="42"/>
      <c r="C28573" s="2"/>
      <c r="E28573" s="2"/>
    </row>
    <row r="28574" spans="2:5" x14ac:dyDescent="0.35">
      <c r="B28574" s="42"/>
      <c r="C28574" s="2"/>
      <c r="E28574" s="2"/>
    </row>
    <row r="28575" spans="2:5" x14ac:dyDescent="0.35">
      <c r="B28575" s="42"/>
      <c r="C28575" s="2"/>
      <c r="E28575" s="2"/>
    </row>
    <row r="28576" spans="2:5" x14ac:dyDescent="0.35">
      <c r="B28576" s="42"/>
      <c r="C28576" s="2"/>
      <c r="E28576" s="2"/>
    </row>
    <row r="28577" spans="2:5" x14ac:dyDescent="0.35">
      <c r="B28577" s="42"/>
      <c r="C28577" s="2"/>
      <c r="E28577" s="2"/>
    </row>
    <row r="28578" spans="2:5" x14ac:dyDescent="0.35">
      <c r="B28578" s="42"/>
      <c r="C28578" s="2"/>
      <c r="E28578" s="2"/>
    </row>
    <row r="28579" spans="2:5" x14ac:dyDescent="0.35">
      <c r="B28579" s="42"/>
      <c r="C28579" s="2"/>
      <c r="E28579" s="2"/>
    </row>
    <row r="28580" spans="2:5" x14ac:dyDescent="0.35">
      <c r="B28580" s="42"/>
      <c r="C28580" s="2"/>
      <c r="E28580" s="2"/>
    </row>
    <row r="28581" spans="2:5" x14ac:dyDescent="0.35">
      <c r="B28581" s="42"/>
      <c r="C28581" s="2"/>
      <c r="E28581" s="2"/>
    </row>
    <row r="28582" spans="2:5" x14ac:dyDescent="0.35">
      <c r="B28582" s="42"/>
      <c r="C28582" s="2"/>
      <c r="E28582" s="2"/>
    </row>
    <row r="28583" spans="2:5" x14ac:dyDescent="0.35">
      <c r="B28583" s="42"/>
      <c r="C28583" s="2"/>
      <c r="E28583" s="2"/>
    </row>
    <row r="28584" spans="2:5" x14ac:dyDescent="0.35">
      <c r="B28584" s="42"/>
      <c r="C28584" s="2"/>
      <c r="E28584" s="2"/>
    </row>
    <row r="28585" spans="2:5" x14ac:dyDescent="0.35">
      <c r="B28585" s="42"/>
      <c r="C28585" s="2"/>
      <c r="E28585" s="2"/>
    </row>
    <row r="28586" spans="2:5" x14ac:dyDescent="0.35">
      <c r="B28586" s="42"/>
      <c r="C28586" s="2"/>
      <c r="E28586" s="2"/>
    </row>
    <row r="28587" spans="2:5" x14ac:dyDescent="0.35">
      <c r="B28587" s="42"/>
      <c r="C28587" s="2"/>
      <c r="E28587" s="2"/>
    </row>
    <row r="28588" spans="2:5" x14ac:dyDescent="0.35">
      <c r="B28588" s="42"/>
      <c r="C28588" s="2"/>
      <c r="E28588" s="2"/>
    </row>
    <row r="28589" spans="2:5" x14ac:dyDescent="0.35">
      <c r="B28589" s="42"/>
      <c r="C28589" s="2"/>
      <c r="E28589" s="2"/>
    </row>
    <row r="28590" spans="2:5" x14ac:dyDescent="0.35">
      <c r="B28590" s="42"/>
      <c r="C28590" s="2"/>
      <c r="E28590" s="2"/>
    </row>
    <row r="28591" spans="2:5" x14ac:dyDescent="0.35">
      <c r="B28591" s="42"/>
      <c r="C28591" s="2"/>
      <c r="E28591" s="2"/>
    </row>
    <row r="28592" spans="2:5" x14ac:dyDescent="0.35">
      <c r="B28592" s="42"/>
      <c r="C28592" s="2"/>
      <c r="E28592" s="2"/>
    </row>
    <row r="28593" spans="2:5" x14ac:dyDescent="0.35">
      <c r="B28593" s="42"/>
      <c r="C28593" s="2"/>
      <c r="E28593" s="2"/>
    </row>
    <row r="28594" spans="2:5" x14ac:dyDescent="0.35">
      <c r="B28594" s="42"/>
      <c r="C28594" s="2"/>
      <c r="E28594" s="2"/>
    </row>
    <row r="28595" spans="2:5" x14ac:dyDescent="0.35">
      <c r="B28595" s="42"/>
      <c r="C28595" s="2"/>
      <c r="E28595" s="2"/>
    </row>
    <row r="28596" spans="2:5" x14ac:dyDescent="0.35">
      <c r="B28596" s="42"/>
      <c r="C28596" s="2"/>
      <c r="E28596" s="2"/>
    </row>
    <row r="28597" spans="2:5" x14ac:dyDescent="0.35">
      <c r="B28597" s="42"/>
      <c r="C28597" s="2"/>
      <c r="E28597" s="2"/>
    </row>
    <row r="28598" spans="2:5" x14ac:dyDescent="0.35">
      <c r="B28598" s="42"/>
      <c r="C28598" s="2"/>
      <c r="E28598" s="2"/>
    </row>
    <row r="28599" spans="2:5" x14ac:dyDescent="0.35">
      <c r="B28599" s="42"/>
      <c r="C28599" s="2"/>
      <c r="E28599" s="2"/>
    </row>
    <row r="28600" spans="2:5" x14ac:dyDescent="0.35">
      <c r="B28600" s="42"/>
      <c r="C28600" s="2"/>
      <c r="E28600" s="2"/>
    </row>
    <row r="28601" spans="2:5" x14ac:dyDescent="0.35">
      <c r="B28601" s="42"/>
      <c r="C28601" s="2"/>
      <c r="E28601" s="2"/>
    </row>
    <row r="28602" spans="2:5" x14ac:dyDescent="0.35">
      <c r="B28602" s="42"/>
      <c r="C28602" s="2"/>
      <c r="E28602" s="2"/>
    </row>
    <row r="28603" spans="2:5" x14ac:dyDescent="0.35">
      <c r="B28603" s="42"/>
      <c r="C28603" s="2"/>
      <c r="E28603" s="2"/>
    </row>
    <row r="28604" spans="2:5" x14ac:dyDescent="0.35">
      <c r="B28604" s="42"/>
      <c r="C28604" s="2"/>
      <c r="E28604" s="2"/>
    </row>
    <row r="28605" spans="2:5" x14ac:dyDescent="0.35">
      <c r="B28605" s="42"/>
      <c r="C28605" s="2"/>
      <c r="E28605" s="2"/>
    </row>
    <row r="28606" spans="2:5" x14ac:dyDescent="0.35">
      <c r="B28606" s="42"/>
      <c r="C28606" s="2"/>
      <c r="E28606" s="2"/>
    </row>
    <row r="28607" spans="2:5" x14ac:dyDescent="0.35">
      <c r="B28607" s="42"/>
      <c r="C28607" s="2"/>
      <c r="E28607" s="2"/>
    </row>
    <row r="28608" spans="2:5" x14ac:dyDescent="0.35">
      <c r="B28608" s="42"/>
      <c r="C28608" s="2"/>
      <c r="E28608" s="2"/>
    </row>
    <row r="28609" spans="2:5" x14ac:dyDescent="0.35">
      <c r="B28609" s="42"/>
      <c r="C28609" s="2"/>
      <c r="E28609" s="2"/>
    </row>
    <row r="28610" spans="2:5" x14ac:dyDescent="0.35">
      <c r="B28610" s="42"/>
      <c r="C28610" s="2"/>
      <c r="E28610" s="2"/>
    </row>
    <row r="28611" spans="2:5" x14ac:dyDescent="0.35">
      <c r="B28611" s="42"/>
      <c r="C28611" s="2"/>
      <c r="E28611" s="2"/>
    </row>
    <row r="28612" spans="2:5" x14ac:dyDescent="0.35">
      <c r="B28612" s="42"/>
      <c r="C28612" s="2"/>
      <c r="E28612" s="2"/>
    </row>
    <row r="28613" spans="2:5" x14ac:dyDescent="0.35">
      <c r="B28613" s="42"/>
      <c r="C28613" s="2"/>
      <c r="E28613" s="2"/>
    </row>
    <row r="28614" spans="2:5" x14ac:dyDescent="0.35">
      <c r="B28614" s="42"/>
      <c r="C28614" s="2"/>
      <c r="E28614" s="2"/>
    </row>
    <row r="28615" spans="2:5" x14ac:dyDescent="0.35">
      <c r="B28615" s="42"/>
      <c r="C28615" s="2"/>
      <c r="E28615" s="2"/>
    </row>
    <row r="28616" spans="2:5" x14ac:dyDescent="0.35">
      <c r="B28616" s="42"/>
      <c r="C28616" s="2"/>
      <c r="E28616" s="2"/>
    </row>
    <row r="28617" spans="2:5" x14ac:dyDescent="0.35">
      <c r="B28617" s="42"/>
      <c r="C28617" s="2"/>
      <c r="E28617" s="2"/>
    </row>
    <row r="28618" spans="2:5" x14ac:dyDescent="0.35">
      <c r="B28618" s="42"/>
      <c r="C28618" s="2"/>
      <c r="E28618" s="2"/>
    </row>
    <row r="28619" spans="2:5" x14ac:dyDescent="0.35">
      <c r="B28619" s="42"/>
      <c r="C28619" s="2"/>
      <c r="E28619" s="2"/>
    </row>
    <row r="28620" spans="2:5" x14ac:dyDescent="0.35">
      <c r="B28620" s="42"/>
      <c r="C28620" s="2"/>
      <c r="E28620" s="2"/>
    </row>
    <row r="28621" spans="2:5" x14ac:dyDescent="0.35">
      <c r="B28621" s="42"/>
      <c r="C28621" s="2"/>
      <c r="E28621" s="2"/>
    </row>
    <row r="28622" spans="2:5" x14ac:dyDescent="0.35">
      <c r="B28622" s="42"/>
      <c r="C28622" s="2"/>
      <c r="E28622" s="2"/>
    </row>
    <row r="28623" spans="2:5" x14ac:dyDescent="0.35">
      <c r="B28623" s="42"/>
      <c r="C28623" s="2"/>
      <c r="E28623" s="2"/>
    </row>
    <row r="28624" spans="2:5" x14ac:dyDescent="0.35">
      <c r="B28624" s="42"/>
      <c r="C28624" s="2"/>
      <c r="E28624" s="2"/>
    </row>
    <row r="28625" spans="2:5" x14ac:dyDescent="0.35">
      <c r="B28625" s="42"/>
      <c r="C28625" s="2"/>
      <c r="E28625" s="2"/>
    </row>
    <row r="28626" spans="2:5" x14ac:dyDescent="0.35">
      <c r="B28626" s="42"/>
      <c r="C28626" s="2"/>
      <c r="E28626" s="2"/>
    </row>
    <row r="28627" spans="2:5" x14ac:dyDescent="0.35">
      <c r="B28627" s="42"/>
      <c r="C28627" s="2"/>
      <c r="E28627" s="2"/>
    </row>
    <row r="28628" spans="2:5" x14ac:dyDescent="0.35">
      <c r="B28628" s="42"/>
      <c r="C28628" s="2"/>
      <c r="E28628" s="2"/>
    </row>
    <row r="28629" spans="2:5" x14ac:dyDescent="0.35">
      <c r="B28629" s="42"/>
      <c r="C28629" s="2"/>
      <c r="E28629" s="2"/>
    </row>
    <row r="28630" spans="2:5" x14ac:dyDescent="0.35">
      <c r="B28630" s="42"/>
      <c r="C28630" s="2"/>
      <c r="E28630" s="2"/>
    </row>
    <row r="28631" spans="2:5" x14ac:dyDescent="0.35">
      <c r="B28631" s="42"/>
      <c r="C28631" s="2"/>
      <c r="E28631" s="2"/>
    </row>
    <row r="28632" spans="2:5" x14ac:dyDescent="0.35">
      <c r="B28632" s="42"/>
      <c r="C28632" s="2"/>
      <c r="E28632" s="2"/>
    </row>
    <row r="28633" spans="2:5" x14ac:dyDescent="0.35">
      <c r="B28633" s="42"/>
      <c r="C28633" s="2"/>
      <c r="E28633" s="2"/>
    </row>
    <row r="28634" spans="2:5" x14ac:dyDescent="0.35">
      <c r="B28634" s="42"/>
      <c r="C28634" s="2"/>
      <c r="E28634" s="2"/>
    </row>
    <row r="28635" spans="2:5" x14ac:dyDescent="0.35">
      <c r="B28635" s="42"/>
      <c r="C28635" s="2"/>
      <c r="E28635" s="2"/>
    </row>
    <row r="28636" spans="2:5" x14ac:dyDescent="0.35">
      <c r="B28636" s="42"/>
      <c r="C28636" s="2"/>
      <c r="E28636" s="2"/>
    </row>
    <row r="28637" spans="2:5" x14ac:dyDescent="0.35">
      <c r="B28637" s="42"/>
      <c r="C28637" s="2"/>
      <c r="E28637" s="2"/>
    </row>
    <row r="28638" spans="2:5" x14ac:dyDescent="0.35">
      <c r="B28638" s="42"/>
      <c r="C28638" s="2"/>
      <c r="E28638" s="2"/>
    </row>
    <row r="28639" spans="2:5" x14ac:dyDescent="0.35">
      <c r="B28639" s="42"/>
      <c r="C28639" s="2"/>
      <c r="E28639" s="2"/>
    </row>
    <row r="28640" spans="2:5" x14ac:dyDescent="0.35">
      <c r="B28640" s="42"/>
      <c r="C28640" s="2"/>
      <c r="E28640" s="2"/>
    </row>
    <row r="28641" spans="2:5" x14ac:dyDescent="0.35">
      <c r="B28641" s="42"/>
      <c r="C28641" s="2"/>
      <c r="E28641" s="2"/>
    </row>
    <row r="28642" spans="2:5" x14ac:dyDescent="0.35">
      <c r="B28642" s="42"/>
      <c r="C28642" s="2"/>
      <c r="E28642" s="2"/>
    </row>
    <row r="28643" spans="2:5" x14ac:dyDescent="0.35">
      <c r="B28643" s="42"/>
      <c r="C28643" s="2"/>
      <c r="E28643" s="2"/>
    </row>
    <row r="28644" spans="2:5" x14ac:dyDescent="0.35">
      <c r="B28644" s="42"/>
      <c r="C28644" s="2"/>
      <c r="E28644" s="2"/>
    </row>
    <row r="28645" spans="2:5" x14ac:dyDescent="0.35">
      <c r="B28645" s="42"/>
      <c r="C28645" s="2"/>
      <c r="E28645" s="2"/>
    </row>
    <row r="28646" spans="2:5" x14ac:dyDescent="0.35">
      <c r="B28646" s="42"/>
      <c r="C28646" s="2"/>
      <c r="E28646" s="2"/>
    </row>
    <row r="28647" spans="2:5" x14ac:dyDescent="0.35">
      <c r="B28647" s="42"/>
      <c r="C28647" s="2"/>
      <c r="E28647" s="2"/>
    </row>
    <row r="28648" spans="2:5" x14ac:dyDescent="0.35">
      <c r="B28648" s="42"/>
      <c r="C28648" s="2"/>
      <c r="E28648" s="2"/>
    </row>
    <row r="28649" spans="2:5" x14ac:dyDescent="0.35">
      <c r="B28649" s="42"/>
      <c r="C28649" s="2"/>
      <c r="E28649" s="2"/>
    </row>
    <row r="28650" spans="2:5" x14ac:dyDescent="0.35">
      <c r="B28650" s="42"/>
      <c r="C28650" s="2"/>
      <c r="E28650" s="2"/>
    </row>
    <row r="28651" spans="2:5" x14ac:dyDescent="0.35">
      <c r="B28651" s="42"/>
      <c r="C28651" s="2"/>
      <c r="E28651" s="2"/>
    </row>
    <row r="28652" spans="2:5" x14ac:dyDescent="0.35">
      <c r="B28652" s="42"/>
      <c r="C28652" s="2"/>
      <c r="E28652" s="2"/>
    </row>
    <row r="28653" spans="2:5" x14ac:dyDescent="0.35">
      <c r="B28653" s="42"/>
      <c r="C28653" s="2"/>
      <c r="E28653" s="2"/>
    </row>
    <row r="28654" spans="2:5" x14ac:dyDescent="0.35">
      <c r="B28654" s="42"/>
      <c r="C28654" s="2"/>
      <c r="E28654" s="2"/>
    </row>
    <row r="28655" spans="2:5" x14ac:dyDescent="0.35">
      <c r="B28655" s="42"/>
      <c r="C28655" s="2"/>
      <c r="E28655" s="2"/>
    </row>
    <row r="28656" spans="2:5" x14ac:dyDescent="0.35">
      <c r="B28656" s="42"/>
      <c r="C28656" s="2"/>
      <c r="E28656" s="2"/>
    </row>
    <row r="28657" spans="2:5" x14ac:dyDescent="0.35">
      <c r="B28657" s="42"/>
      <c r="C28657" s="2"/>
      <c r="E28657" s="2"/>
    </row>
    <row r="28658" spans="2:5" x14ac:dyDescent="0.35">
      <c r="B28658" s="42"/>
      <c r="C28658" s="2"/>
      <c r="E28658" s="2"/>
    </row>
    <row r="28659" spans="2:5" x14ac:dyDescent="0.35">
      <c r="B28659" s="42"/>
      <c r="C28659" s="2"/>
      <c r="E28659" s="2"/>
    </row>
    <row r="28660" spans="2:5" x14ac:dyDescent="0.35">
      <c r="B28660" s="42"/>
      <c r="C28660" s="2"/>
      <c r="E28660" s="2"/>
    </row>
    <row r="28661" spans="2:5" x14ac:dyDescent="0.35">
      <c r="B28661" s="42"/>
      <c r="C28661" s="2"/>
      <c r="E28661" s="2"/>
    </row>
    <row r="28662" spans="2:5" x14ac:dyDescent="0.35">
      <c r="B28662" s="42"/>
      <c r="C28662" s="2"/>
      <c r="E28662" s="2"/>
    </row>
    <row r="28663" spans="2:5" x14ac:dyDescent="0.35">
      <c r="B28663" s="42"/>
      <c r="C28663" s="2"/>
      <c r="E28663" s="2"/>
    </row>
    <row r="28664" spans="2:5" x14ac:dyDescent="0.35">
      <c r="B28664" s="42"/>
      <c r="C28664" s="2"/>
      <c r="E28664" s="2"/>
    </row>
    <row r="28665" spans="2:5" x14ac:dyDescent="0.35">
      <c r="B28665" s="42"/>
      <c r="C28665" s="2"/>
      <c r="E28665" s="2"/>
    </row>
    <row r="28666" spans="2:5" x14ac:dyDescent="0.35">
      <c r="B28666" s="42"/>
      <c r="C28666" s="2"/>
      <c r="E28666" s="2"/>
    </row>
    <row r="28667" spans="2:5" x14ac:dyDescent="0.35">
      <c r="B28667" s="42"/>
      <c r="C28667" s="2"/>
      <c r="E28667" s="2"/>
    </row>
    <row r="28668" spans="2:5" x14ac:dyDescent="0.35">
      <c r="B28668" s="42"/>
      <c r="C28668" s="2"/>
      <c r="E28668" s="2"/>
    </row>
    <row r="28669" spans="2:5" x14ac:dyDescent="0.35">
      <c r="B28669" s="42"/>
      <c r="C28669" s="2"/>
      <c r="E28669" s="2"/>
    </row>
    <row r="28670" spans="2:5" x14ac:dyDescent="0.35">
      <c r="B28670" s="42"/>
      <c r="C28670" s="2"/>
      <c r="E28670" s="2"/>
    </row>
    <row r="28671" spans="2:5" x14ac:dyDescent="0.35">
      <c r="B28671" s="42"/>
      <c r="C28671" s="2"/>
      <c r="E28671" s="2"/>
    </row>
    <row r="28672" spans="2:5" x14ac:dyDescent="0.35">
      <c r="B28672" s="42"/>
      <c r="C28672" s="2"/>
      <c r="E28672" s="2"/>
    </row>
    <row r="28673" spans="2:5" x14ac:dyDescent="0.35">
      <c r="B28673" s="42"/>
      <c r="C28673" s="2"/>
      <c r="E28673" s="2"/>
    </row>
    <row r="28674" spans="2:5" x14ac:dyDescent="0.35">
      <c r="B28674" s="42"/>
      <c r="C28674" s="2"/>
      <c r="E28674" s="2"/>
    </row>
    <row r="28675" spans="2:5" x14ac:dyDescent="0.35">
      <c r="B28675" s="42"/>
      <c r="C28675" s="2"/>
      <c r="E28675" s="2"/>
    </row>
    <row r="28676" spans="2:5" x14ac:dyDescent="0.35">
      <c r="B28676" s="42"/>
      <c r="C28676" s="2"/>
      <c r="E28676" s="2"/>
    </row>
    <row r="28677" spans="2:5" x14ac:dyDescent="0.35">
      <c r="B28677" s="42"/>
      <c r="C28677" s="2"/>
      <c r="E28677" s="2"/>
    </row>
    <row r="28678" spans="2:5" x14ac:dyDescent="0.35">
      <c r="B28678" s="42"/>
      <c r="C28678" s="2"/>
      <c r="E28678" s="2"/>
    </row>
    <row r="28679" spans="2:5" x14ac:dyDescent="0.35">
      <c r="B28679" s="42"/>
      <c r="C28679" s="2"/>
      <c r="E28679" s="2"/>
    </row>
    <row r="28680" spans="2:5" x14ac:dyDescent="0.35">
      <c r="B28680" s="42"/>
      <c r="C28680" s="2"/>
      <c r="E28680" s="2"/>
    </row>
    <row r="28681" spans="2:5" x14ac:dyDescent="0.35">
      <c r="B28681" s="42"/>
      <c r="C28681" s="2"/>
      <c r="E28681" s="2"/>
    </row>
    <row r="28682" spans="2:5" x14ac:dyDescent="0.35">
      <c r="B28682" s="42"/>
      <c r="C28682" s="2"/>
      <c r="E28682" s="2"/>
    </row>
    <row r="28683" spans="2:5" x14ac:dyDescent="0.35">
      <c r="B28683" s="42"/>
      <c r="C28683" s="2"/>
      <c r="E28683" s="2"/>
    </row>
    <row r="28684" spans="2:5" x14ac:dyDescent="0.35">
      <c r="B28684" s="42"/>
      <c r="C28684" s="2"/>
      <c r="E28684" s="2"/>
    </row>
    <row r="28685" spans="2:5" x14ac:dyDescent="0.35">
      <c r="B28685" s="42"/>
      <c r="C28685" s="2"/>
      <c r="E28685" s="2"/>
    </row>
    <row r="28686" spans="2:5" x14ac:dyDescent="0.35">
      <c r="B28686" s="42"/>
      <c r="C28686" s="2"/>
      <c r="E28686" s="2"/>
    </row>
    <row r="28687" spans="2:5" x14ac:dyDescent="0.35">
      <c r="B28687" s="42"/>
      <c r="C28687" s="2"/>
      <c r="E28687" s="2"/>
    </row>
    <row r="28688" spans="2:5" x14ac:dyDescent="0.35">
      <c r="B28688" s="42"/>
      <c r="C28688" s="2"/>
      <c r="E28688" s="2"/>
    </row>
    <row r="28689" spans="2:5" x14ac:dyDescent="0.35">
      <c r="B28689" s="42"/>
      <c r="C28689" s="2"/>
      <c r="E28689" s="2"/>
    </row>
    <row r="28690" spans="2:5" x14ac:dyDescent="0.35">
      <c r="B28690" s="42"/>
      <c r="C28690" s="2"/>
      <c r="E28690" s="2"/>
    </row>
    <row r="28691" spans="2:5" x14ac:dyDescent="0.35">
      <c r="B28691" s="42"/>
      <c r="C28691" s="2"/>
      <c r="E28691" s="2"/>
    </row>
    <row r="28692" spans="2:5" x14ac:dyDescent="0.35">
      <c r="B28692" s="42"/>
      <c r="C28692" s="2"/>
      <c r="E28692" s="2"/>
    </row>
    <row r="28693" spans="2:5" x14ac:dyDescent="0.35">
      <c r="B28693" s="42"/>
      <c r="C28693" s="2"/>
      <c r="E28693" s="2"/>
    </row>
    <row r="28694" spans="2:5" x14ac:dyDescent="0.35">
      <c r="B28694" s="42"/>
      <c r="C28694" s="2"/>
      <c r="E28694" s="2"/>
    </row>
    <row r="28695" spans="2:5" x14ac:dyDescent="0.35">
      <c r="B28695" s="42"/>
      <c r="C28695" s="2"/>
      <c r="E28695" s="2"/>
    </row>
    <row r="28696" spans="2:5" x14ac:dyDescent="0.35">
      <c r="B28696" s="42"/>
      <c r="C28696" s="2"/>
      <c r="E28696" s="2"/>
    </row>
    <row r="28697" spans="2:5" x14ac:dyDescent="0.35">
      <c r="B28697" s="42"/>
      <c r="C28697" s="2"/>
      <c r="E28697" s="2"/>
    </row>
    <row r="28698" spans="2:5" x14ac:dyDescent="0.35">
      <c r="B28698" s="42"/>
      <c r="C28698" s="2"/>
      <c r="E28698" s="2"/>
    </row>
    <row r="28699" spans="2:5" x14ac:dyDescent="0.35">
      <c r="B28699" s="42"/>
      <c r="C28699" s="2"/>
      <c r="E28699" s="2"/>
    </row>
    <row r="28700" spans="2:5" x14ac:dyDescent="0.35">
      <c r="B28700" s="42"/>
      <c r="C28700" s="2"/>
      <c r="E28700" s="2"/>
    </row>
    <row r="28701" spans="2:5" x14ac:dyDescent="0.35">
      <c r="B28701" s="42"/>
      <c r="C28701" s="2"/>
      <c r="E28701" s="2"/>
    </row>
    <row r="28702" spans="2:5" x14ac:dyDescent="0.35">
      <c r="B28702" s="42"/>
      <c r="C28702" s="2"/>
      <c r="E28702" s="2"/>
    </row>
    <row r="28703" spans="2:5" x14ac:dyDescent="0.35">
      <c r="B28703" s="42"/>
      <c r="C28703" s="2"/>
      <c r="E28703" s="2"/>
    </row>
    <row r="28704" spans="2:5" x14ac:dyDescent="0.35">
      <c r="B28704" s="42"/>
      <c r="C28704" s="2"/>
      <c r="E28704" s="2"/>
    </row>
    <row r="28705" spans="2:5" x14ac:dyDescent="0.35">
      <c r="B28705" s="42"/>
      <c r="C28705" s="2"/>
      <c r="E28705" s="2"/>
    </row>
    <row r="28706" spans="2:5" x14ac:dyDescent="0.35">
      <c r="B28706" s="42"/>
      <c r="C28706" s="2"/>
      <c r="E28706" s="2"/>
    </row>
    <row r="28707" spans="2:5" x14ac:dyDescent="0.35">
      <c r="B28707" s="42"/>
      <c r="C28707" s="2"/>
      <c r="E28707" s="2"/>
    </row>
    <row r="28708" spans="2:5" x14ac:dyDescent="0.35">
      <c r="B28708" s="42"/>
      <c r="C28708" s="2"/>
      <c r="E28708" s="2"/>
    </row>
    <row r="28709" spans="2:5" x14ac:dyDescent="0.35">
      <c r="B28709" s="42"/>
      <c r="C28709" s="2"/>
      <c r="E28709" s="2"/>
    </row>
    <row r="28710" spans="2:5" x14ac:dyDescent="0.35">
      <c r="B28710" s="42"/>
      <c r="C28710" s="2"/>
      <c r="E28710" s="2"/>
    </row>
    <row r="28711" spans="2:5" x14ac:dyDescent="0.35">
      <c r="B28711" s="42"/>
      <c r="C28711" s="2"/>
      <c r="E28711" s="2"/>
    </row>
    <row r="28712" spans="2:5" x14ac:dyDescent="0.35">
      <c r="B28712" s="42"/>
      <c r="C28712" s="2"/>
      <c r="E28712" s="2"/>
    </row>
    <row r="28713" spans="2:5" x14ac:dyDescent="0.35">
      <c r="B28713" s="42"/>
      <c r="C28713" s="2"/>
      <c r="E28713" s="2"/>
    </row>
    <row r="28714" spans="2:5" x14ac:dyDescent="0.35">
      <c r="B28714" s="42"/>
      <c r="C28714" s="2"/>
      <c r="E28714" s="2"/>
    </row>
    <row r="28715" spans="2:5" x14ac:dyDescent="0.35">
      <c r="B28715" s="42"/>
      <c r="C28715" s="2"/>
      <c r="E28715" s="2"/>
    </row>
    <row r="28716" spans="2:5" x14ac:dyDescent="0.35">
      <c r="B28716" s="42"/>
      <c r="C28716" s="2"/>
      <c r="E28716" s="2"/>
    </row>
    <row r="28717" spans="2:5" x14ac:dyDescent="0.35">
      <c r="B28717" s="42"/>
      <c r="C28717" s="2"/>
      <c r="E28717" s="2"/>
    </row>
    <row r="28718" spans="2:5" x14ac:dyDescent="0.35">
      <c r="B28718" s="42"/>
      <c r="C28718" s="2"/>
      <c r="E28718" s="2"/>
    </row>
    <row r="28719" spans="2:5" x14ac:dyDescent="0.35">
      <c r="B28719" s="42"/>
      <c r="C28719" s="2"/>
      <c r="E28719" s="2"/>
    </row>
    <row r="28720" spans="2:5" x14ac:dyDescent="0.35">
      <c r="B28720" s="42"/>
      <c r="C28720" s="2"/>
      <c r="E28720" s="2"/>
    </row>
    <row r="28721" spans="2:5" x14ac:dyDescent="0.35">
      <c r="B28721" s="42"/>
      <c r="C28721" s="2"/>
      <c r="E28721" s="2"/>
    </row>
    <row r="28722" spans="2:5" x14ac:dyDescent="0.35">
      <c r="B28722" s="42"/>
      <c r="C28722" s="2"/>
      <c r="E28722" s="2"/>
    </row>
    <row r="28723" spans="2:5" x14ac:dyDescent="0.35">
      <c r="B28723" s="42"/>
      <c r="C28723" s="2"/>
      <c r="E28723" s="2"/>
    </row>
    <row r="28724" spans="2:5" x14ac:dyDescent="0.35">
      <c r="B28724" s="42"/>
      <c r="C28724" s="2"/>
      <c r="E28724" s="2"/>
    </row>
    <row r="28725" spans="2:5" x14ac:dyDescent="0.35">
      <c r="B28725" s="42"/>
      <c r="C28725" s="2"/>
      <c r="E28725" s="2"/>
    </row>
    <row r="28726" spans="2:5" x14ac:dyDescent="0.35">
      <c r="B28726" s="42"/>
      <c r="C28726" s="2"/>
      <c r="E28726" s="2"/>
    </row>
    <row r="28727" spans="2:5" x14ac:dyDescent="0.35">
      <c r="B28727" s="42"/>
      <c r="C28727" s="2"/>
      <c r="E28727" s="2"/>
    </row>
    <row r="28728" spans="2:5" x14ac:dyDescent="0.35">
      <c r="B28728" s="42"/>
      <c r="C28728" s="2"/>
      <c r="E28728" s="2"/>
    </row>
    <row r="28729" spans="2:5" x14ac:dyDescent="0.35">
      <c r="B28729" s="42"/>
      <c r="C28729" s="2"/>
      <c r="E28729" s="2"/>
    </row>
    <row r="28730" spans="2:5" x14ac:dyDescent="0.35">
      <c r="B28730" s="42"/>
      <c r="C28730" s="2"/>
      <c r="E28730" s="2"/>
    </row>
    <row r="28731" spans="2:5" x14ac:dyDescent="0.35">
      <c r="B28731" s="42"/>
      <c r="C28731" s="2"/>
      <c r="E28731" s="2"/>
    </row>
    <row r="28732" spans="2:5" x14ac:dyDescent="0.35">
      <c r="B28732" s="42"/>
      <c r="C28732" s="2"/>
      <c r="E28732" s="2"/>
    </row>
    <row r="28733" spans="2:5" x14ac:dyDescent="0.35">
      <c r="B28733" s="42"/>
      <c r="C28733" s="2"/>
      <c r="E28733" s="2"/>
    </row>
    <row r="28734" spans="2:5" x14ac:dyDescent="0.35">
      <c r="B28734" s="42"/>
      <c r="C28734" s="2"/>
      <c r="E28734" s="2"/>
    </row>
    <row r="28735" spans="2:5" x14ac:dyDescent="0.35">
      <c r="B28735" s="42"/>
      <c r="C28735" s="2"/>
      <c r="E28735" s="2"/>
    </row>
    <row r="28736" spans="2:5" x14ac:dyDescent="0.35">
      <c r="B28736" s="42"/>
      <c r="C28736" s="2"/>
      <c r="E28736" s="2"/>
    </row>
    <row r="28737" spans="2:5" x14ac:dyDescent="0.35">
      <c r="B28737" s="42"/>
      <c r="C28737" s="2"/>
      <c r="E28737" s="2"/>
    </row>
    <row r="28738" spans="2:5" x14ac:dyDescent="0.35">
      <c r="B28738" s="42"/>
      <c r="C28738" s="2"/>
      <c r="E28738" s="2"/>
    </row>
    <row r="28739" spans="2:5" x14ac:dyDescent="0.35">
      <c r="B28739" s="42"/>
      <c r="C28739" s="2"/>
      <c r="E28739" s="2"/>
    </row>
    <row r="28740" spans="2:5" x14ac:dyDescent="0.35">
      <c r="B28740" s="42"/>
      <c r="C28740" s="2"/>
      <c r="E28740" s="2"/>
    </row>
    <row r="28741" spans="2:5" x14ac:dyDescent="0.35">
      <c r="B28741" s="42"/>
      <c r="C28741" s="2"/>
      <c r="E28741" s="2"/>
    </row>
    <row r="28742" spans="2:5" x14ac:dyDescent="0.35">
      <c r="B28742" s="42"/>
      <c r="C28742" s="2"/>
      <c r="E28742" s="2"/>
    </row>
    <row r="28743" spans="2:5" x14ac:dyDescent="0.35">
      <c r="B28743" s="42"/>
      <c r="C28743" s="2"/>
      <c r="E28743" s="2"/>
    </row>
    <row r="28744" spans="2:5" x14ac:dyDescent="0.35">
      <c r="B28744" s="42"/>
      <c r="C28744" s="2"/>
      <c r="E28744" s="2"/>
    </row>
    <row r="28745" spans="2:5" x14ac:dyDescent="0.35">
      <c r="B28745" s="42"/>
      <c r="C28745" s="2"/>
      <c r="E28745" s="2"/>
    </row>
    <row r="28746" spans="2:5" x14ac:dyDescent="0.35">
      <c r="B28746" s="42"/>
      <c r="C28746" s="2"/>
      <c r="E28746" s="2"/>
    </row>
    <row r="28747" spans="2:5" x14ac:dyDescent="0.35">
      <c r="B28747" s="42"/>
      <c r="C28747" s="2"/>
      <c r="E28747" s="2"/>
    </row>
    <row r="28748" spans="2:5" x14ac:dyDescent="0.35">
      <c r="B28748" s="42"/>
      <c r="C28748" s="2"/>
      <c r="E28748" s="2"/>
    </row>
    <row r="28749" spans="2:5" x14ac:dyDescent="0.35">
      <c r="B28749" s="42"/>
      <c r="C28749" s="2"/>
      <c r="E28749" s="2"/>
    </row>
    <row r="28750" spans="2:5" x14ac:dyDescent="0.35">
      <c r="B28750" s="42"/>
      <c r="C28750" s="2"/>
      <c r="E28750" s="2"/>
    </row>
    <row r="28751" spans="2:5" x14ac:dyDescent="0.35">
      <c r="B28751" s="42"/>
      <c r="C28751" s="2"/>
      <c r="E28751" s="2"/>
    </row>
    <row r="28752" spans="2:5" x14ac:dyDescent="0.35">
      <c r="B28752" s="42"/>
      <c r="C28752" s="2"/>
      <c r="E28752" s="2"/>
    </row>
    <row r="28753" spans="2:5" x14ac:dyDescent="0.35">
      <c r="B28753" s="42"/>
      <c r="C28753" s="2"/>
      <c r="E28753" s="2"/>
    </row>
    <row r="28754" spans="2:5" x14ac:dyDescent="0.35">
      <c r="B28754" s="42"/>
      <c r="C28754" s="2"/>
      <c r="E28754" s="2"/>
    </row>
    <row r="28755" spans="2:5" x14ac:dyDescent="0.35">
      <c r="B28755" s="42"/>
      <c r="C28755" s="2"/>
      <c r="E28755" s="2"/>
    </row>
    <row r="28756" spans="2:5" x14ac:dyDescent="0.35">
      <c r="B28756" s="42"/>
      <c r="C28756" s="2"/>
      <c r="E28756" s="2"/>
    </row>
    <row r="28757" spans="2:5" x14ac:dyDescent="0.35">
      <c r="B28757" s="42"/>
      <c r="C28757" s="2"/>
      <c r="E28757" s="2"/>
    </row>
    <row r="28758" spans="2:5" x14ac:dyDescent="0.35">
      <c r="B28758" s="42"/>
      <c r="C28758" s="2"/>
      <c r="E28758" s="2"/>
    </row>
    <row r="28759" spans="2:5" x14ac:dyDescent="0.35">
      <c r="B28759" s="42"/>
      <c r="C28759" s="2"/>
      <c r="E28759" s="2"/>
    </row>
    <row r="28760" spans="2:5" x14ac:dyDescent="0.35">
      <c r="B28760" s="42"/>
      <c r="C28760" s="2"/>
      <c r="E28760" s="2"/>
    </row>
    <row r="28761" spans="2:5" x14ac:dyDescent="0.35">
      <c r="B28761" s="42"/>
      <c r="C28761" s="2"/>
      <c r="E28761" s="2"/>
    </row>
    <row r="28762" spans="2:5" x14ac:dyDescent="0.35">
      <c r="B28762" s="42"/>
      <c r="C28762" s="2"/>
      <c r="E28762" s="2"/>
    </row>
    <row r="28763" spans="2:5" x14ac:dyDescent="0.35">
      <c r="B28763" s="42"/>
      <c r="C28763" s="2"/>
      <c r="E28763" s="2"/>
    </row>
    <row r="28764" spans="2:5" x14ac:dyDescent="0.35">
      <c r="B28764" s="42"/>
      <c r="C28764" s="2"/>
      <c r="E28764" s="2"/>
    </row>
    <row r="28765" spans="2:5" x14ac:dyDescent="0.35">
      <c r="B28765" s="42"/>
      <c r="C28765" s="2"/>
      <c r="E28765" s="2"/>
    </row>
    <row r="28766" spans="2:5" x14ac:dyDescent="0.35">
      <c r="B28766" s="42"/>
      <c r="C28766" s="2"/>
      <c r="E28766" s="2"/>
    </row>
    <row r="28767" spans="2:5" x14ac:dyDescent="0.35">
      <c r="B28767" s="42"/>
      <c r="C28767" s="2"/>
      <c r="E28767" s="2"/>
    </row>
    <row r="28768" spans="2:5" x14ac:dyDescent="0.35">
      <c r="B28768" s="42"/>
      <c r="C28768" s="2"/>
      <c r="E28768" s="2"/>
    </row>
    <row r="28769" spans="2:5" x14ac:dyDescent="0.35">
      <c r="B28769" s="42"/>
      <c r="C28769" s="2"/>
      <c r="E28769" s="2"/>
    </row>
    <row r="28770" spans="2:5" x14ac:dyDescent="0.35">
      <c r="B28770" s="42"/>
      <c r="C28770" s="2"/>
      <c r="E28770" s="2"/>
    </row>
    <row r="28771" spans="2:5" x14ac:dyDescent="0.35">
      <c r="B28771" s="42"/>
      <c r="C28771" s="2"/>
      <c r="E28771" s="2"/>
    </row>
    <row r="28772" spans="2:5" x14ac:dyDescent="0.35">
      <c r="B28772" s="42"/>
      <c r="C28772" s="2"/>
      <c r="E28772" s="2"/>
    </row>
    <row r="28773" spans="2:5" x14ac:dyDescent="0.35">
      <c r="B28773" s="42"/>
      <c r="C28773" s="2"/>
      <c r="E28773" s="2"/>
    </row>
    <row r="28774" spans="2:5" x14ac:dyDescent="0.35">
      <c r="B28774" s="42"/>
      <c r="C28774" s="2"/>
      <c r="E28774" s="2"/>
    </row>
    <row r="28775" spans="2:5" x14ac:dyDescent="0.35">
      <c r="B28775" s="42"/>
      <c r="C28775" s="2"/>
      <c r="E28775" s="2"/>
    </row>
    <row r="28776" spans="2:5" x14ac:dyDescent="0.35">
      <c r="B28776" s="42"/>
      <c r="C28776" s="2"/>
      <c r="E28776" s="2"/>
    </row>
    <row r="28777" spans="2:5" x14ac:dyDescent="0.35">
      <c r="B28777" s="42"/>
      <c r="C28777" s="2"/>
      <c r="E28777" s="2"/>
    </row>
    <row r="28778" spans="2:5" x14ac:dyDescent="0.35">
      <c r="B28778" s="42"/>
      <c r="C28778" s="2"/>
      <c r="E28778" s="2"/>
    </row>
    <row r="28779" spans="2:5" x14ac:dyDescent="0.35">
      <c r="B28779" s="42"/>
      <c r="C28779" s="2"/>
      <c r="E28779" s="2"/>
    </row>
    <row r="28780" spans="2:5" x14ac:dyDescent="0.35">
      <c r="B28780" s="42"/>
      <c r="C28780" s="2"/>
      <c r="E28780" s="2"/>
    </row>
    <row r="28781" spans="2:5" x14ac:dyDescent="0.35">
      <c r="B28781" s="42"/>
      <c r="C28781" s="2"/>
      <c r="E28781" s="2"/>
    </row>
    <row r="28782" spans="2:5" x14ac:dyDescent="0.35">
      <c r="B28782" s="42"/>
      <c r="C28782" s="2"/>
      <c r="E28782" s="2"/>
    </row>
    <row r="28783" spans="2:5" x14ac:dyDescent="0.35">
      <c r="B28783" s="42"/>
      <c r="C28783" s="2"/>
      <c r="E28783" s="2"/>
    </row>
    <row r="28784" spans="2:5" x14ac:dyDescent="0.35">
      <c r="B28784" s="42"/>
      <c r="C28784" s="2"/>
      <c r="E28784" s="2"/>
    </row>
    <row r="28785" spans="2:5" x14ac:dyDescent="0.35">
      <c r="B28785" s="42"/>
      <c r="C28785" s="2"/>
      <c r="E28785" s="2"/>
    </row>
    <row r="28786" spans="2:5" x14ac:dyDescent="0.35">
      <c r="B28786" s="42"/>
      <c r="C28786" s="2"/>
      <c r="E28786" s="2"/>
    </row>
    <row r="28787" spans="2:5" x14ac:dyDescent="0.35">
      <c r="B28787" s="42"/>
      <c r="C28787" s="2"/>
      <c r="E28787" s="2"/>
    </row>
    <row r="28788" spans="2:5" x14ac:dyDescent="0.35">
      <c r="B28788" s="42"/>
      <c r="C28788" s="2"/>
      <c r="E28788" s="2"/>
    </row>
    <row r="28789" spans="2:5" x14ac:dyDescent="0.35">
      <c r="B28789" s="42"/>
      <c r="C28789" s="2"/>
      <c r="E28789" s="2"/>
    </row>
    <row r="28790" spans="2:5" x14ac:dyDescent="0.35">
      <c r="B28790" s="42"/>
      <c r="C28790" s="2"/>
      <c r="E28790" s="2"/>
    </row>
    <row r="28791" spans="2:5" x14ac:dyDescent="0.35">
      <c r="B28791" s="42"/>
      <c r="C28791" s="2"/>
      <c r="E28791" s="2"/>
    </row>
    <row r="28792" spans="2:5" x14ac:dyDescent="0.35">
      <c r="B28792" s="42"/>
      <c r="C28792" s="2"/>
      <c r="E28792" s="2"/>
    </row>
    <row r="28793" spans="2:5" x14ac:dyDescent="0.35">
      <c r="B28793" s="42"/>
      <c r="C28793" s="2"/>
      <c r="E28793" s="2"/>
    </row>
    <row r="28794" spans="2:5" x14ac:dyDescent="0.35">
      <c r="B28794" s="42"/>
      <c r="C28794" s="2"/>
      <c r="E28794" s="2"/>
    </row>
    <row r="28795" spans="2:5" x14ac:dyDescent="0.35">
      <c r="B28795" s="42"/>
      <c r="C28795" s="2"/>
      <c r="E28795" s="2"/>
    </row>
    <row r="28796" spans="2:5" x14ac:dyDescent="0.35">
      <c r="B28796" s="42"/>
      <c r="C28796" s="2"/>
      <c r="E28796" s="2"/>
    </row>
    <row r="28797" spans="2:5" x14ac:dyDescent="0.35">
      <c r="B28797" s="42"/>
      <c r="C28797" s="2"/>
      <c r="E28797" s="2"/>
    </row>
    <row r="28798" spans="2:5" x14ac:dyDescent="0.35">
      <c r="B28798" s="42"/>
      <c r="C28798" s="2"/>
      <c r="E28798" s="2"/>
    </row>
    <row r="28799" spans="2:5" x14ac:dyDescent="0.35">
      <c r="B28799" s="42"/>
      <c r="C28799" s="2"/>
      <c r="E28799" s="2"/>
    </row>
    <row r="28800" spans="2:5" x14ac:dyDescent="0.35">
      <c r="B28800" s="42"/>
      <c r="C28800" s="2"/>
      <c r="E28800" s="2"/>
    </row>
    <row r="28801" spans="2:5" x14ac:dyDescent="0.35">
      <c r="B28801" s="42"/>
      <c r="C28801" s="2"/>
      <c r="E28801" s="2"/>
    </row>
    <row r="28802" spans="2:5" x14ac:dyDescent="0.35">
      <c r="B28802" s="42"/>
      <c r="C28802" s="2"/>
      <c r="E28802" s="2"/>
    </row>
    <row r="28803" spans="2:5" x14ac:dyDescent="0.35">
      <c r="B28803" s="42"/>
      <c r="C28803" s="2"/>
      <c r="E28803" s="2"/>
    </row>
    <row r="28804" spans="2:5" x14ac:dyDescent="0.35">
      <c r="B28804" s="42"/>
      <c r="C28804" s="2"/>
      <c r="E28804" s="2"/>
    </row>
    <row r="28805" spans="2:5" x14ac:dyDescent="0.35">
      <c r="B28805" s="42"/>
      <c r="C28805" s="2"/>
      <c r="E28805" s="2"/>
    </row>
    <row r="28806" spans="2:5" x14ac:dyDescent="0.35">
      <c r="B28806" s="42"/>
      <c r="C28806" s="2"/>
      <c r="E28806" s="2"/>
    </row>
    <row r="28807" spans="2:5" x14ac:dyDescent="0.35">
      <c r="B28807" s="42"/>
      <c r="C28807" s="2"/>
      <c r="E28807" s="2"/>
    </row>
    <row r="28808" spans="2:5" x14ac:dyDescent="0.35">
      <c r="B28808" s="42"/>
      <c r="C28808" s="2"/>
      <c r="E28808" s="2"/>
    </row>
    <row r="28809" spans="2:5" x14ac:dyDescent="0.35">
      <c r="B28809" s="42"/>
      <c r="C28809" s="2"/>
      <c r="E28809" s="2"/>
    </row>
    <row r="28810" spans="2:5" x14ac:dyDescent="0.35">
      <c r="B28810" s="42"/>
      <c r="C28810" s="2"/>
      <c r="E28810" s="2"/>
    </row>
    <row r="28811" spans="2:5" x14ac:dyDescent="0.35">
      <c r="B28811" s="42"/>
      <c r="C28811" s="2"/>
      <c r="E28811" s="2"/>
    </row>
    <row r="28812" spans="2:5" x14ac:dyDescent="0.35">
      <c r="B28812" s="42"/>
      <c r="C28812" s="2"/>
      <c r="E28812" s="2"/>
    </row>
    <row r="28813" spans="2:5" x14ac:dyDescent="0.35">
      <c r="B28813" s="42"/>
      <c r="C28813" s="2"/>
      <c r="E28813" s="2"/>
    </row>
    <row r="28814" spans="2:5" x14ac:dyDescent="0.35">
      <c r="B28814" s="42"/>
      <c r="C28814" s="2"/>
      <c r="E28814" s="2"/>
    </row>
    <row r="28815" spans="2:5" x14ac:dyDescent="0.35">
      <c r="B28815" s="42"/>
      <c r="C28815" s="2"/>
      <c r="E28815" s="2"/>
    </row>
    <row r="28816" spans="2:5" x14ac:dyDescent="0.35">
      <c r="B28816" s="42"/>
      <c r="C28816" s="2"/>
      <c r="E28816" s="2"/>
    </row>
    <row r="28817" spans="2:5" x14ac:dyDescent="0.35">
      <c r="B28817" s="42"/>
      <c r="C28817" s="2"/>
      <c r="E28817" s="2"/>
    </row>
    <row r="28818" spans="2:5" x14ac:dyDescent="0.35">
      <c r="B28818" s="42"/>
      <c r="C28818" s="2"/>
      <c r="E28818" s="2"/>
    </row>
    <row r="28819" spans="2:5" x14ac:dyDescent="0.35">
      <c r="B28819" s="42"/>
      <c r="C28819" s="2"/>
      <c r="E28819" s="2"/>
    </row>
    <row r="28820" spans="2:5" x14ac:dyDescent="0.35">
      <c r="B28820" s="42"/>
      <c r="C28820" s="2"/>
      <c r="E28820" s="2"/>
    </row>
    <row r="28821" spans="2:5" x14ac:dyDescent="0.35">
      <c r="B28821" s="42"/>
      <c r="C28821" s="2"/>
      <c r="E28821" s="2"/>
    </row>
    <row r="28822" spans="2:5" x14ac:dyDescent="0.35">
      <c r="B28822" s="42"/>
      <c r="C28822" s="2"/>
      <c r="E28822" s="2"/>
    </row>
    <row r="28823" spans="2:5" x14ac:dyDescent="0.35">
      <c r="B28823" s="42"/>
      <c r="C28823" s="2"/>
      <c r="E28823" s="2"/>
    </row>
    <row r="28824" spans="2:5" x14ac:dyDescent="0.35">
      <c r="B28824" s="42"/>
      <c r="C28824" s="2"/>
      <c r="E28824" s="2"/>
    </row>
    <row r="28825" spans="2:5" x14ac:dyDescent="0.35">
      <c r="B28825" s="42"/>
      <c r="C28825" s="2"/>
      <c r="E28825" s="2"/>
    </row>
    <row r="28826" spans="2:5" x14ac:dyDescent="0.35">
      <c r="B28826" s="42"/>
      <c r="C28826" s="2"/>
      <c r="E28826" s="2"/>
    </row>
    <row r="28827" spans="2:5" x14ac:dyDescent="0.35">
      <c r="B28827" s="42"/>
      <c r="C28827" s="2"/>
      <c r="E28827" s="2"/>
    </row>
    <row r="28828" spans="2:5" x14ac:dyDescent="0.35">
      <c r="B28828" s="42"/>
      <c r="C28828" s="2"/>
      <c r="E28828" s="2"/>
    </row>
    <row r="28829" spans="2:5" x14ac:dyDescent="0.35">
      <c r="B28829" s="42"/>
      <c r="C28829" s="2"/>
      <c r="E28829" s="2"/>
    </row>
    <row r="28830" spans="2:5" x14ac:dyDescent="0.35">
      <c r="B28830" s="42"/>
      <c r="C28830" s="2"/>
      <c r="E28830" s="2"/>
    </row>
    <row r="28831" spans="2:5" x14ac:dyDescent="0.35">
      <c r="B28831" s="42"/>
      <c r="C28831" s="2"/>
      <c r="E28831" s="2"/>
    </row>
    <row r="28832" spans="2:5" x14ac:dyDescent="0.35">
      <c r="B28832" s="42"/>
      <c r="C28832" s="2"/>
      <c r="E28832" s="2"/>
    </row>
    <row r="28833" spans="2:5" x14ac:dyDescent="0.35">
      <c r="B28833" s="42"/>
      <c r="C28833" s="2"/>
      <c r="E28833" s="2"/>
    </row>
    <row r="28834" spans="2:5" x14ac:dyDescent="0.35">
      <c r="B28834" s="42"/>
      <c r="C28834" s="2"/>
      <c r="E28834" s="2"/>
    </row>
    <row r="28835" spans="2:5" x14ac:dyDescent="0.35">
      <c r="B28835" s="42"/>
      <c r="C28835" s="2"/>
      <c r="E28835" s="2"/>
    </row>
    <row r="28836" spans="2:5" x14ac:dyDescent="0.35">
      <c r="B28836" s="42"/>
      <c r="C28836" s="2"/>
      <c r="E28836" s="2"/>
    </row>
    <row r="28837" spans="2:5" x14ac:dyDescent="0.35">
      <c r="B28837" s="42"/>
      <c r="C28837" s="2"/>
      <c r="E28837" s="2"/>
    </row>
    <row r="28838" spans="2:5" x14ac:dyDescent="0.35">
      <c r="B28838" s="42"/>
      <c r="C28838" s="2"/>
      <c r="E28838" s="2"/>
    </row>
    <row r="28839" spans="2:5" x14ac:dyDescent="0.35">
      <c r="B28839" s="42"/>
      <c r="C28839" s="2"/>
      <c r="E28839" s="2"/>
    </row>
    <row r="28840" spans="2:5" x14ac:dyDescent="0.35">
      <c r="B28840" s="42"/>
      <c r="C28840" s="2"/>
      <c r="E28840" s="2"/>
    </row>
    <row r="28841" spans="2:5" x14ac:dyDescent="0.35">
      <c r="B28841" s="42"/>
      <c r="C28841" s="2"/>
      <c r="E28841" s="2"/>
    </row>
    <row r="28842" spans="2:5" x14ac:dyDescent="0.35">
      <c r="B28842" s="42"/>
      <c r="C28842" s="2"/>
      <c r="E28842" s="2"/>
    </row>
    <row r="28843" spans="2:5" x14ac:dyDescent="0.35">
      <c r="B28843" s="42"/>
      <c r="C28843" s="2"/>
      <c r="E28843" s="2"/>
    </row>
    <row r="28844" spans="2:5" x14ac:dyDescent="0.35">
      <c r="B28844" s="42"/>
      <c r="C28844" s="2"/>
      <c r="E28844" s="2"/>
    </row>
    <row r="28845" spans="2:5" x14ac:dyDescent="0.35">
      <c r="B28845" s="42"/>
      <c r="C28845" s="2"/>
      <c r="E28845" s="2"/>
    </row>
    <row r="28846" spans="2:5" x14ac:dyDescent="0.35">
      <c r="B28846" s="42"/>
      <c r="C28846" s="2"/>
      <c r="E28846" s="2"/>
    </row>
    <row r="28847" spans="2:5" x14ac:dyDescent="0.35">
      <c r="B28847" s="42"/>
      <c r="C28847" s="2"/>
      <c r="E28847" s="2"/>
    </row>
    <row r="28848" spans="2:5" x14ac:dyDescent="0.35">
      <c r="B28848" s="42"/>
      <c r="C28848" s="2"/>
      <c r="E28848" s="2"/>
    </row>
    <row r="28849" spans="2:5" x14ac:dyDescent="0.35">
      <c r="B28849" s="42"/>
      <c r="C28849" s="2"/>
      <c r="E28849" s="2"/>
    </row>
    <row r="28850" spans="2:5" x14ac:dyDescent="0.35">
      <c r="B28850" s="42"/>
      <c r="C28850" s="2"/>
      <c r="E28850" s="2"/>
    </row>
    <row r="28851" spans="2:5" x14ac:dyDescent="0.35">
      <c r="B28851" s="42"/>
      <c r="C28851" s="2"/>
      <c r="E28851" s="2"/>
    </row>
    <row r="28852" spans="2:5" x14ac:dyDescent="0.35">
      <c r="B28852" s="42"/>
      <c r="C28852" s="2"/>
      <c r="E28852" s="2"/>
    </row>
    <row r="28853" spans="2:5" x14ac:dyDescent="0.35">
      <c r="B28853" s="42"/>
      <c r="C28853" s="2"/>
      <c r="E28853" s="2"/>
    </row>
    <row r="28854" spans="2:5" x14ac:dyDescent="0.35">
      <c r="B28854" s="42"/>
      <c r="C28854" s="2"/>
      <c r="E28854" s="2"/>
    </row>
    <row r="28855" spans="2:5" x14ac:dyDescent="0.35">
      <c r="B28855" s="42"/>
      <c r="C28855" s="2"/>
      <c r="E28855" s="2"/>
    </row>
    <row r="28856" spans="2:5" x14ac:dyDescent="0.35">
      <c r="B28856" s="42"/>
      <c r="C28856" s="2"/>
      <c r="E28856" s="2"/>
    </row>
    <row r="28857" spans="2:5" x14ac:dyDescent="0.35">
      <c r="B28857" s="42"/>
      <c r="C28857" s="2"/>
      <c r="E28857" s="2"/>
    </row>
    <row r="28858" spans="2:5" x14ac:dyDescent="0.35">
      <c r="B28858" s="42"/>
      <c r="C28858" s="2"/>
      <c r="E28858" s="2"/>
    </row>
    <row r="28859" spans="2:5" x14ac:dyDescent="0.35">
      <c r="B28859" s="42"/>
      <c r="C28859" s="2"/>
      <c r="E28859" s="2"/>
    </row>
    <row r="28860" spans="2:5" x14ac:dyDescent="0.35">
      <c r="B28860" s="42"/>
      <c r="C28860" s="2"/>
      <c r="E28860" s="2"/>
    </row>
    <row r="28861" spans="2:5" x14ac:dyDescent="0.35">
      <c r="B28861" s="42"/>
      <c r="C28861" s="2"/>
      <c r="E28861" s="2"/>
    </row>
    <row r="28862" spans="2:5" x14ac:dyDescent="0.35">
      <c r="B28862" s="42"/>
      <c r="C28862" s="2"/>
      <c r="E28862" s="2"/>
    </row>
    <row r="28863" spans="2:5" x14ac:dyDescent="0.35">
      <c r="B28863" s="42"/>
      <c r="C28863" s="2"/>
      <c r="E28863" s="2"/>
    </row>
    <row r="28864" spans="2:5" x14ac:dyDescent="0.35">
      <c r="B28864" s="42"/>
      <c r="C28864" s="2"/>
      <c r="E28864" s="2"/>
    </row>
    <row r="28865" spans="2:5" x14ac:dyDescent="0.35">
      <c r="B28865" s="42"/>
      <c r="C28865" s="2"/>
      <c r="E28865" s="2"/>
    </row>
    <row r="28866" spans="2:5" x14ac:dyDescent="0.35">
      <c r="B28866" s="42"/>
      <c r="C28866" s="2"/>
      <c r="E28866" s="2"/>
    </row>
    <row r="28867" spans="2:5" x14ac:dyDescent="0.35">
      <c r="B28867" s="42"/>
      <c r="C28867" s="2"/>
      <c r="E28867" s="2"/>
    </row>
    <row r="28868" spans="2:5" x14ac:dyDescent="0.35">
      <c r="B28868" s="42"/>
      <c r="C28868" s="2"/>
      <c r="E28868" s="2"/>
    </row>
    <row r="28869" spans="2:5" x14ac:dyDescent="0.35">
      <c r="B28869" s="42"/>
      <c r="C28869" s="2"/>
      <c r="E28869" s="2"/>
    </row>
    <row r="28870" spans="2:5" x14ac:dyDescent="0.35">
      <c r="B28870" s="42"/>
      <c r="C28870" s="2"/>
      <c r="E28870" s="2"/>
    </row>
    <row r="28871" spans="2:5" x14ac:dyDescent="0.35">
      <c r="B28871" s="42"/>
      <c r="C28871" s="2"/>
      <c r="E28871" s="2"/>
    </row>
    <row r="28872" spans="2:5" x14ac:dyDescent="0.35">
      <c r="B28872" s="42"/>
      <c r="C28872" s="2"/>
      <c r="E28872" s="2"/>
    </row>
    <row r="28873" spans="2:5" x14ac:dyDescent="0.35">
      <c r="B28873" s="42"/>
      <c r="C28873" s="2"/>
      <c r="E28873" s="2"/>
    </row>
    <row r="28874" spans="2:5" x14ac:dyDescent="0.35">
      <c r="B28874" s="42"/>
      <c r="C28874" s="2"/>
      <c r="E28874" s="2"/>
    </row>
    <row r="28875" spans="2:5" x14ac:dyDescent="0.35">
      <c r="B28875" s="42"/>
      <c r="C28875" s="2"/>
      <c r="E28875" s="2"/>
    </row>
    <row r="28876" spans="2:5" x14ac:dyDescent="0.35">
      <c r="B28876" s="42"/>
      <c r="C28876" s="2"/>
      <c r="E28876" s="2"/>
    </row>
    <row r="28877" spans="2:5" x14ac:dyDescent="0.35">
      <c r="B28877" s="42"/>
      <c r="C28877" s="2"/>
      <c r="E28877" s="2"/>
    </row>
    <row r="28878" spans="2:5" x14ac:dyDescent="0.35">
      <c r="B28878" s="42"/>
      <c r="C28878" s="2"/>
      <c r="E28878" s="2"/>
    </row>
    <row r="28879" spans="2:5" x14ac:dyDescent="0.35">
      <c r="B28879" s="42"/>
      <c r="C28879" s="2"/>
      <c r="E28879" s="2"/>
    </row>
    <row r="28880" spans="2:5" x14ac:dyDescent="0.35">
      <c r="B28880" s="42"/>
      <c r="C28880" s="2"/>
      <c r="E28880" s="2"/>
    </row>
    <row r="28881" spans="2:5" x14ac:dyDescent="0.35">
      <c r="B28881" s="42"/>
      <c r="C28881" s="2"/>
      <c r="E28881" s="2"/>
    </row>
    <row r="28882" spans="2:5" x14ac:dyDescent="0.35">
      <c r="B28882" s="42"/>
      <c r="C28882" s="2"/>
      <c r="E28882" s="2"/>
    </row>
    <row r="28883" spans="2:5" x14ac:dyDescent="0.35">
      <c r="B28883" s="42"/>
      <c r="C28883" s="2"/>
      <c r="E28883" s="2"/>
    </row>
    <row r="28884" spans="2:5" x14ac:dyDescent="0.35">
      <c r="B28884" s="42"/>
      <c r="C28884" s="2"/>
      <c r="E28884" s="2"/>
    </row>
    <row r="28885" spans="2:5" x14ac:dyDescent="0.35">
      <c r="B28885" s="42"/>
      <c r="C28885" s="2"/>
      <c r="E28885" s="2"/>
    </row>
    <row r="28886" spans="2:5" x14ac:dyDescent="0.35">
      <c r="B28886" s="42"/>
      <c r="C28886" s="2"/>
      <c r="E28886" s="2"/>
    </row>
    <row r="28887" spans="2:5" x14ac:dyDescent="0.35">
      <c r="B28887" s="42"/>
      <c r="C28887" s="2"/>
      <c r="E28887" s="2"/>
    </row>
    <row r="28888" spans="2:5" x14ac:dyDescent="0.35">
      <c r="B28888" s="42"/>
      <c r="C28888" s="2"/>
      <c r="E28888" s="2"/>
    </row>
    <row r="28889" spans="2:5" x14ac:dyDescent="0.35">
      <c r="B28889" s="42"/>
      <c r="C28889" s="2"/>
      <c r="E28889" s="2"/>
    </row>
    <row r="28890" spans="2:5" x14ac:dyDescent="0.35">
      <c r="B28890" s="42"/>
      <c r="C28890" s="2"/>
      <c r="E28890" s="2"/>
    </row>
    <row r="28891" spans="2:5" x14ac:dyDescent="0.35">
      <c r="B28891" s="42"/>
      <c r="C28891" s="2"/>
      <c r="E28891" s="2"/>
    </row>
    <row r="28892" spans="2:5" x14ac:dyDescent="0.35">
      <c r="B28892" s="42"/>
      <c r="C28892" s="2"/>
      <c r="E28892" s="2"/>
    </row>
    <row r="28893" spans="2:5" x14ac:dyDescent="0.35">
      <c r="B28893" s="42"/>
      <c r="C28893" s="2"/>
      <c r="E28893" s="2"/>
    </row>
    <row r="28894" spans="2:5" x14ac:dyDescent="0.35">
      <c r="B28894" s="42"/>
      <c r="C28894" s="2"/>
      <c r="E28894" s="2"/>
    </row>
    <row r="28895" spans="2:5" x14ac:dyDescent="0.35">
      <c r="B28895" s="42"/>
      <c r="C28895" s="2"/>
      <c r="E28895" s="2"/>
    </row>
    <row r="28896" spans="2:5" x14ac:dyDescent="0.35">
      <c r="B28896" s="42"/>
      <c r="C28896" s="2"/>
      <c r="E28896" s="2"/>
    </row>
    <row r="28897" spans="2:5" x14ac:dyDescent="0.35">
      <c r="B28897" s="42"/>
      <c r="C28897" s="2"/>
      <c r="E28897" s="2"/>
    </row>
    <row r="28898" spans="2:5" x14ac:dyDescent="0.35">
      <c r="B28898" s="42"/>
      <c r="C28898" s="2"/>
      <c r="E28898" s="2"/>
    </row>
    <row r="28899" spans="2:5" x14ac:dyDescent="0.35">
      <c r="B28899" s="42"/>
      <c r="C28899" s="2"/>
      <c r="E28899" s="2"/>
    </row>
    <row r="28900" spans="2:5" x14ac:dyDescent="0.35">
      <c r="B28900" s="42"/>
      <c r="C28900" s="2"/>
      <c r="E28900" s="2"/>
    </row>
    <row r="28901" spans="2:5" x14ac:dyDescent="0.35">
      <c r="B28901" s="42"/>
      <c r="C28901" s="2"/>
      <c r="E28901" s="2"/>
    </row>
    <row r="28902" spans="2:5" x14ac:dyDescent="0.35">
      <c r="B28902" s="42"/>
      <c r="C28902" s="2"/>
      <c r="E28902" s="2"/>
    </row>
    <row r="28903" spans="2:5" x14ac:dyDescent="0.35">
      <c r="B28903" s="42"/>
      <c r="C28903" s="2"/>
      <c r="E28903" s="2"/>
    </row>
    <row r="28904" spans="2:5" x14ac:dyDescent="0.35">
      <c r="B28904" s="42"/>
      <c r="C28904" s="2"/>
      <c r="E28904" s="2"/>
    </row>
    <row r="28905" spans="2:5" x14ac:dyDescent="0.35">
      <c r="B28905" s="42"/>
      <c r="C28905" s="2"/>
      <c r="E28905" s="2"/>
    </row>
    <row r="28906" spans="2:5" x14ac:dyDescent="0.35">
      <c r="B28906" s="42"/>
      <c r="C28906" s="2"/>
      <c r="E28906" s="2"/>
    </row>
    <row r="28907" spans="2:5" x14ac:dyDescent="0.35">
      <c r="B28907" s="42"/>
      <c r="C28907" s="2"/>
      <c r="E28907" s="2"/>
    </row>
    <row r="28908" spans="2:5" x14ac:dyDescent="0.35">
      <c r="B28908" s="42"/>
      <c r="C28908" s="2"/>
      <c r="E28908" s="2"/>
    </row>
    <row r="28909" spans="2:5" x14ac:dyDescent="0.35">
      <c r="B28909" s="42"/>
      <c r="C28909" s="2"/>
      <c r="E28909" s="2"/>
    </row>
    <row r="28910" spans="2:5" x14ac:dyDescent="0.35">
      <c r="B28910" s="42"/>
      <c r="C28910" s="2"/>
      <c r="E28910" s="2"/>
    </row>
    <row r="28911" spans="2:5" x14ac:dyDescent="0.35">
      <c r="B28911" s="42"/>
      <c r="C28911" s="2"/>
      <c r="E28911" s="2"/>
    </row>
    <row r="28912" spans="2:5" x14ac:dyDescent="0.35">
      <c r="B28912" s="42"/>
      <c r="C28912" s="2"/>
      <c r="E28912" s="2"/>
    </row>
    <row r="28913" spans="2:5" x14ac:dyDescent="0.35">
      <c r="B28913" s="42"/>
      <c r="C28913" s="2"/>
      <c r="E28913" s="2"/>
    </row>
    <row r="28914" spans="2:5" x14ac:dyDescent="0.35">
      <c r="B28914" s="42"/>
      <c r="C28914" s="2"/>
      <c r="E28914" s="2"/>
    </row>
    <row r="28915" spans="2:5" x14ac:dyDescent="0.35">
      <c r="B28915" s="42"/>
      <c r="C28915" s="2"/>
      <c r="E28915" s="2"/>
    </row>
    <row r="28916" spans="2:5" x14ac:dyDescent="0.35">
      <c r="B28916" s="42"/>
      <c r="C28916" s="2"/>
      <c r="E28916" s="2"/>
    </row>
    <row r="28917" spans="2:5" x14ac:dyDescent="0.35">
      <c r="B28917" s="42"/>
      <c r="C28917" s="2"/>
      <c r="E28917" s="2"/>
    </row>
    <row r="28918" spans="2:5" x14ac:dyDescent="0.35">
      <c r="B28918" s="42"/>
      <c r="C28918" s="2"/>
      <c r="E28918" s="2"/>
    </row>
    <row r="28919" spans="2:5" x14ac:dyDescent="0.35">
      <c r="B28919" s="42"/>
      <c r="C28919" s="2"/>
      <c r="E28919" s="2"/>
    </row>
    <row r="28920" spans="2:5" x14ac:dyDescent="0.35">
      <c r="B28920" s="42"/>
      <c r="C28920" s="2"/>
      <c r="E28920" s="2"/>
    </row>
    <row r="28921" spans="2:5" x14ac:dyDescent="0.35">
      <c r="B28921" s="42"/>
      <c r="C28921" s="2"/>
      <c r="E28921" s="2"/>
    </row>
    <row r="28922" spans="2:5" x14ac:dyDescent="0.35">
      <c r="B28922" s="42"/>
      <c r="C28922" s="2"/>
      <c r="E28922" s="2"/>
    </row>
    <row r="28923" spans="2:5" x14ac:dyDescent="0.35">
      <c r="B28923" s="42"/>
      <c r="C28923" s="2"/>
      <c r="E28923" s="2"/>
    </row>
    <row r="28924" spans="2:5" x14ac:dyDescent="0.35">
      <c r="B28924" s="42"/>
      <c r="C28924" s="2"/>
      <c r="E28924" s="2"/>
    </row>
    <row r="28925" spans="2:5" x14ac:dyDescent="0.35">
      <c r="B28925" s="42"/>
      <c r="C28925" s="2"/>
      <c r="E28925" s="2"/>
    </row>
    <row r="28926" spans="2:5" x14ac:dyDescent="0.35">
      <c r="B28926" s="42"/>
      <c r="C28926" s="2"/>
      <c r="E28926" s="2"/>
    </row>
    <row r="28927" spans="2:5" x14ac:dyDescent="0.35">
      <c r="B28927" s="42"/>
      <c r="C28927" s="2"/>
      <c r="E28927" s="2"/>
    </row>
    <row r="28928" spans="2:5" x14ac:dyDescent="0.35">
      <c r="B28928" s="42"/>
      <c r="C28928" s="2"/>
      <c r="E28928" s="2"/>
    </row>
    <row r="28929" spans="2:5" x14ac:dyDescent="0.35">
      <c r="B28929" s="42"/>
      <c r="C28929" s="2"/>
      <c r="E28929" s="2"/>
    </row>
    <row r="28930" spans="2:5" x14ac:dyDescent="0.35">
      <c r="B28930" s="42"/>
      <c r="C28930" s="2"/>
      <c r="E28930" s="2"/>
    </row>
    <row r="28931" spans="2:5" x14ac:dyDescent="0.35">
      <c r="B28931" s="42"/>
      <c r="C28931" s="2"/>
      <c r="E28931" s="2"/>
    </row>
    <row r="28932" spans="2:5" x14ac:dyDescent="0.35">
      <c r="B28932" s="42"/>
      <c r="C28932" s="2"/>
      <c r="E28932" s="2"/>
    </row>
    <row r="28933" spans="2:5" x14ac:dyDescent="0.35">
      <c r="B28933" s="42"/>
      <c r="C28933" s="2"/>
      <c r="E28933" s="2"/>
    </row>
    <row r="28934" spans="2:5" x14ac:dyDescent="0.35">
      <c r="B28934" s="42"/>
      <c r="C28934" s="2"/>
      <c r="E28934" s="2"/>
    </row>
    <row r="28935" spans="2:5" x14ac:dyDescent="0.35">
      <c r="B28935" s="42"/>
      <c r="C28935" s="2"/>
      <c r="E28935" s="2"/>
    </row>
    <row r="28936" spans="2:5" x14ac:dyDescent="0.35">
      <c r="B28936" s="42"/>
      <c r="C28936" s="2"/>
      <c r="E28936" s="2"/>
    </row>
    <row r="28937" spans="2:5" x14ac:dyDescent="0.35">
      <c r="B28937" s="42"/>
      <c r="C28937" s="2"/>
      <c r="E28937" s="2"/>
    </row>
    <row r="28938" spans="2:5" x14ac:dyDescent="0.35">
      <c r="B28938" s="42"/>
      <c r="C28938" s="2"/>
      <c r="E28938" s="2"/>
    </row>
    <row r="28939" spans="2:5" x14ac:dyDescent="0.35">
      <c r="B28939" s="42"/>
      <c r="C28939" s="2"/>
      <c r="E28939" s="2"/>
    </row>
    <row r="28940" spans="2:5" x14ac:dyDescent="0.35">
      <c r="B28940" s="42"/>
      <c r="C28940" s="2"/>
      <c r="E28940" s="2"/>
    </row>
    <row r="28941" spans="2:5" x14ac:dyDescent="0.35">
      <c r="B28941" s="42"/>
      <c r="C28941" s="2"/>
      <c r="E28941" s="2"/>
    </row>
    <row r="28942" spans="2:5" x14ac:dyDescent="0.35">
      <c r="B28942" s="42"/>
      <c r="C28942" s="2"/>
      <c r="E28942" s="2"/>
    </row>
    <row r="28943" spans="2:5" x14ac:dyDescent="0.35">
      <c r="B28943" s="42"/>
      <c r="C28943" s="2"/>
      <c r="E28943" s="2"/>
    </row>
    <row r="28944" spans="2:5" x14ac:dyDescent="0.35">
      <c r="B28944" s="42"/>
      <c r="C28944" s="2"/>
      <c r="E28944" s="2"/>
    </row>
    <row r="28945" spans="2:5" x14ac:dyDescent="0.35">
      <c r="B28945" s="42"/>
      <c r="C28945" s="2"/>
      <c r="E28945" s="2"/>
    </row>
    <row r="28946" spans="2:5" x14ac:dyDescent="0.35">
      <c r="B28946" s="42"/>
      <c r="C28946" s="2"/>
      <c r="E28946" s="2"/>
    </row>
    <row r="28947" spans="2:5" x14ac:dyDescent="0.35">
      <c r="B28947" s="42"/>
      <c r="C28947" s="2"/>
      <c r="E28947" s="2"/>
    </row>
    <row r="28948" spans="2:5" x14ac:dyDescent="0.35">
      <c r="B28948" s="42"/>
      <c r="C28948" s="2"/>
      <c r="E28948" s="2"/>
    </row>
    <row r="28949" spans="2:5" x14ac:dyDescent="0.35">
      <c r="B28949" s="42"/>
      <c r="C28949" s="2"/>
      <c r="E28949" s="2"/>
    </row>
    <row r="28950" spans="2:5" x14ac:dyDescent="0.35">
      <c r="B28950" s="42"/>
      <c r="C28950" s="2"/>
      <c r="E28950" s="2"/>
    </row>
    <row r="28951" spans="2:5" x14ac:dyDescent="0.35">
      <c r="B28951" s="42"/>
      <c r="C28951" s="2"/>
      <c r="E28951" s="2"/>
    </row>
    <row r="28952" spans="2:5" x14ac:dyDescent="0.35">
      <c r="B28952" s="42"/>
      <c r="C28952" s="2"/>
      <c r="E28952" s="2"/>
    </row>
    <row r="28953" spans="2:5" x14ac:dyDescent="0.35">
      <c r="B28953" s="42"/>
      <c r="C28953" s="2"/>
      <c r="E28953" s="2"/>
    </row>
    <row r="28954" spans="2:5" x14ac:dyDescent="0.35">
      <c r="B28954" s="42"/>
      <c r="C28954" s="2"/>
      <c r="E28954" s="2"/>
    </row>
    <row r="28955" spans="2:5" x14ac:dyDescent="0.35">
      <c r="B28955" s="42"/>
      <c r="C28955" s="2"/>
      <c r="E28955" s="2"/>
    </row>
    <row r="28956" spans="2:5" x14ac:dyDescent="0.35">
      <c r="B28956" s="42"/>
      <c r="C28956" s="2"/>
      <c r="E28956" s="2"/>
    </row>
    <row r="28957" spans="2:5" x14ac:dyDescent="0.35">
      <c r="B28957" s="42"/>
      <c r="C28957" s="2"/>
      <c r="E28957" s="2"/>
    </row>
    <row r="28958" spans="2:5" x14ac:dyDescent="0.35">
      <c r="B28958" s="42"/>
      <c r="C28958" s="2"/>
      <c r="E28958" s="2"/>
    </row>
    <row r="28959" spans="2:5" x14ac:dyDescent="0.35">
      <c r="B28959" s="42"/>
      <c r="C28959" s="2"/>
      <c r="E28959" s="2"/>
    </row>
    <row r="28960" spans="2:5" x14ac:dyDescent="0.35">
      <c r="B28960" s="42"/>
      <c r="C28960" s="2"/>
      <c r="E28960" s="2"/>
    </row>
    <row r="28961" spans="2:5" x14ac:dyDescent="0.35">
      <c r="B28961" s="42"/>
      <c r="C28961" s="2"/>
      <c r="E28961" s="2"/>
    </row>
    <row r="28962" spans="2:5" x14ac:dyDescent="0.35">
      <c r="B28962" s="42"/>
      <c r="C28962" s="2"/>
      <c r="E28962" s="2"/>
    </row>
    <row r="28963" spans="2:5" x14ac:dyDescent="0.35">
      <c r="B28963" s="42"/>
      <c r="C28963" s="2"/>
      <c r="E28963" s="2"/>
    </row>
    <row r="28964" spans="2:5" x14ac:dyDescent="0.35">
      <c r="B28964" s="42"/>
      <c r="C28964" s="2"/>
      <c r="E28964" s="2"/>
    </row>
    <row r="28965" spans="2:5" x14ac:dyDescent="0.35">
      <c r="B28965" s="42"/>
      <c r="C28965" s="2"/>
      <c r="E28965" s="2"/>
    </row>
    <row r="28966" spans="2:5" x14ac:dyDescent="0.35">
      <c r="B28966" s="42"/>
      <c r="C28966" s="2"/>
      <c r="E28966" s="2"/>
    </row>
    <row r="28967" spans="2:5" x14ac:dyDescent="0.35">
      <c r="B28967" s="42"/>
      <c r="C28967" s="2"/>
      <c r="E28967" s="2"/>
    </row>
    <row r="28968" spans="2:5" x14ac:dyDescent="0.35">
      <c r="B28968" s="42"/>
      <c r="C28968" s="2"/>
      <c r="E28968" s="2"/>
    </row>
    <row r="28969" spans="2:5" x14ac:dyDescent="0.35">
      <c r="B28969" s="42"/>
      <c r="C28969" s="2"/>
      <c r="E28969" s="2"/>
    </row>
    <row r="28970" spans="2:5" x14ac:dyDescent="0.35">
      <c r="B28970" s="42"/>
      <c r="C28970" s="2"/>
      <c r="E28970" s="2"/>
    </row>
    <row r="28971" spans="2:5" x14ac:dyDescent="0.35">
      <c r="B28971" s="42"/>
      <c r="C28971" s="2"/>
      <c r="E28971" s="2"/>
    </row>
    <row r="28972" spans="2:5" x14ac:dyDescent="0.35">
      <c r="B28972" s="42"/>
      <c r="C28972" s="2"/>
      <c r="E28972" s="2"/>
    </row>
    <row r="28973" spans="2:5" x14ac:dyDescent="0.35">
      <c r="B28973" s="42"/>
      <c r="C28973" s="2"/>
      <c r="E28973" s="2"/>
    </row>
    <row r="28974" spans="2:5" x14ac:dyDescent="0.35">
      <c r="B28974" s="42"/>
      <c r="C28974" s="2"/>
      <c r="E28974" s="2"/>
    </row>
    <row r="28975" spans="2:5" x14ac:dyDescent="0.35">
      <c r="B28975" s="42"/>
      <c r="C28975" s="2"/>
      <c r="E28975" s="2"/>
    </row>
    <row r="28976" spans="2:5" x14ac:dyDescent="0.35">
      <c r="B28976" s="42"/>
      <c r="C28976" s="2"/>
      <c r="E28976" s="2"/>
    </row>
    <row r="28977" spans="2:5" x14ac:dyDescent="0.35">
      <c r="B28977" s="42"/>
      <c r="C28977" s="2"/>
      <c r="E28977" s="2"/>
    </row>
    <row r="28978" spans="2:5" x14ac:dyDescent="0.35">
      <c r="B28978" s="42"/>
      <c r="C28978" s="2"/>
      <c r="E28978" s="2"/>
    </row>
    <row r="28979" spans="2:5" x14ac:dyDescent="0.35">
      <c r="B28979" s="42"/>
      <c r="C28979" s="2"/>
      <c r="E28979" s="2"/>
    </row>
    <row r="28980" spans="2:5" x14ac:dyDescent="0.35">
      <c r="B28980" s="42"/>
      <c r="C28980" s="2"/>
      <c r="E28980" s="2"/>
    </row>
    <row r="28981" spans="2:5" x14ac:dyDescent="0.35">
      <c r="B28981" s="42"/>
      <c r="C28981" s="2"/>
      <c r="E28981" s="2"/>
    </row>
    <row r="28982" spans="2:5" x14ac:dyDescent="0.35">
      <c r="B28982" s="42"/>
      <c r="C28982" s="2"/>
      <c r="E28982" s="2"/>
    </row>
    <row r="28983" spans="2:5" x14ac:dyDescent="0.35">
      <c r="B28983" s="42"/>
      <c r="C28983" s="2"/>
      <c r="E28983" s="2"/>
    </row>
    <row r="28984" spans="2:5" x14ac:dyDescent="0.35">
      <c r="B28984" s="42"/>
      <c r="C28984" s="2"/>
      <c r="E28984" s="2"/>
    </row>
    <row r="28985" spans="2:5" x14ac:dyDescent="0.35">
      <c r="B28985" s="42"/>
      <c r="C28985" s="2"/>
      <c r="E28985" s="2"/>
    </row>
    <row r="28986" spans="2:5" x14ac:dyDescent="0.35">
      <c r="B28986" s="42"/>
      <c r="C28986" s="2"/>
      <c r="E28986" s="2"/>
    </row>
    <row r="28987" spans="2:5" x14ac:dyDescent="0.35">
      <c r="B28987" s="42"/>
      <c r="C28987" s="2"/>
      <c r="E28987" s="2"/>
    </row>
    <row r="28988" spans="2:5" x14ac:dyDescent="0.35">
      <c r="B28988" s="42"/>
      <c r="C28988" s="2"/>
      <c r="E28988" s="2"/>
    </row>
    <row r="28989" spans="2:5" x14ac:dyDescent="0.35">
      <c r="B28989" s="42"/>
      <c r="C28989" s="2"/>
      <c r="E28989" s="2"/>
    </row>
    <row r="28990" spans="2:5" x14ac:dyDescent="0.35">
      <c r="B28990" s="42"/>
      <c r="C28990" s="2"/>
      <c r="E28990" s="2"/>
    </row>
    <row r="28991" spans="2:5" x14ac:dyDescent="0.35">
      <c r="B28991" s="42"/>
      <c r="C28991" s="2"/>
      <c r="E28991" s="2"/>
    </row>
    <row r="28992" spans="2:5" x14ac:dyDescent="0.35">
      <c r="B28992" s="42"/>
      <c r="C28992" s="2"/>
      <c r="E28992" s="2"/>
    </row>
    <row r="28993" spans="2:5" x14ac:dyDescent="0.35">
      <c r="B28993" s="42"/>
      <c r="C28993" s="2"/>
      <c r="E28993" s="2"/>
    </row>
    <row r="28994" spans="2:5" x14ac:dyDescent="0.35">
      <c r="B28994" s="42"/>
      <c r="C28994" s="2"/>
      <c r="E28994" s="2"/>
    </row>
    <row r="28995" spans="2:5" x14ac:dyDescent="0.35">
      <c r="B28995" s="42"/>
      <c r="C28995" s="2"/>
      <c r="E28995" s="2"/>
    </row>
    <row r="28996" spans="2:5" x14ac:dyDescent="0.35">
      <c r="B28996" s="42"/>
      <c r="C28996" s="2"/>
      <c r="E28996" s="2"/>
    </row>
    <row r="28997" spans="2:5" x14ac:dyDescent="0.35">
      <c r="B28997" s="42"/>
      <c r="C28997" s="2"/>
      <c r="E28997" s="2"/>
    </row>
    <row r="28998" spans="2:5" x14ac:dyDescent="0.35">
      <c r="B28998" s="42"/>
      <c r="C28998" s="2"/>
      <c r="E28998" s="2"/>
    </row>
    <row r="28999" spans="2:5" x14ac:dyDescent="0.35">
      <c r="B28999" s="42"/>
      <c r="C28999" s="2"/>
      <c r="E28999" s="2"/>
    </row>
    <row r="29000" spans="2:5" x14ac:dyDescent="0.35">
      <c r="B29000" s="42"/>
      <c r="C29000" s="2"/>
      <c r="E29000" s="2"/>
    </row>
    <row r="29001" spans="2:5" x14ac:dyDescent="0.35">
      <c r="B29001" s="42"/>
      <c r="C29001" s="2"/>
      <c r="E29001" s="2"/>
    </row>
    <row r="29002" spans="2:5" x14ac:dyDescent="0.35">
      <c r="B29002" s="42"/>
      <c r="C29002" s="2"/>
      <c r="E29002" s="2"/>
    </row>
    <row r="29003" spans="2:5" x14ac:dyDescent="0.35">
      <c r="B29003" s="42"/>
      <c r="C29003" s="2"/>
      <c r="E29003" s="2"/>
    </row>
    <row r="29004" spans="2:5" x14ac:dyDescent="0.35">
      <c r="B29004" s="42"/>
      <c r="C29004" s="2"/>
      <c r="E29004" s="2"/>
    </row>
    <row r="29005" spans="2:5" x14ac:dyDescent="0.35">
      <c r="B29005" s="42"/>
      <c r="C29005" s="2"/>
      <c r="E29005" s="2"/>
    </row>
    <row r="29006" spans="2:5" x14ac:dyDescent="0.35">
      <c r="B29006" s="42"/>
      <c r="C29006" s="2"/>
      <c r="E29006" s="2"/>
    </row>
    <row r="29007" spans="2:5" x14ac:dyDescent="0.35">
      <c r="B29007" s="42"/>
      <c r="C29007" s="2"/>
      <c r="E29007" s="2"/>
    </row>
    <row r="29008" spans="2:5" x14ac:dyDescent="0.35">
      <c r="B29008" s="42"/>
      <c r="C29008" s="2"/>
      <c r="E29008" s="2"/>
    </row>
    <row r="29009" spans="2:5" x14ac:dyDescent="0.35">
      <c r="B29009" s="42"/>
      <c r="C29009" s="2"/>
      <c r="E29009" s="2"/>
    </row>
    <row r="29010" spans="2:5" x14ac:dyDescent="0.35">
      <c r="B29010" s="42"/>
      <c r="C29010" s="2"/>
      <c r="E29010" s="2"/>
    </row>
    <row r="29011" spans="2:5" x14ac:dyDescent="0.35">
      <c r="B29011" s="42"/>
      <c r="C29011" s="2"/>
      <c r="E29011" s="2"/>
    </row>
    <row r="29012" spans="2:5" x14ac:dyDescent="0.35">
      <c r="B29012" s="42"/>
      <c r="C29012" s="2"/>
      <c r="E29012" s="2"/>
    </row>
    <row r="29013" spans="2:5" x14ac:dyDescent="0.35">
      <c r="B29013" s="42"/>
      <c r="C29013" s="2"/>
      <c r="E29013" s="2"/>
    </row>
    <row r="29014" spans="2:5" x14ac:dyDescent="0.35">
      <c r="B29014" s="42"/>
      <c r="C29014" s="2"/>
      <c r="E29014" s="2"/>
    </row>
    <row r="29015" spans="2:5" x14ac:dyDescent="0.35">
      <c r="B29015" s="42"/>
      <c r="C29015" s="2"/>
      <c r="E29015" s="2"/>
    </row>
    <row r="29016" spans="2:5" x14ac:dyDescent="0.35">
      <c r="B29016" s="42"/>
      <c r="C29016" s="2"/>
      <c r="E29016" s="2"/>
    </row>
    <row r="29017" spans="2:5" x14ac:dyDescent="0.35">
      <c r="B29017" s="42"/>
      <c r="C29017" s="2"/>
      <c r="E29017" s="2"/>
    </row>
    <row r="29018" spans="2:5" x14ac:dyDescent="0.35">
      <c r="B29018" s="42"/>
      <c r="C29018" s="2"/>
      <c r="E29018" s="2"/>
    </row>
    <row r="29019" spans="2:5" x14ac:dyDescent="0.35">
      <c r="B29019" s="42"/>
      <c r="C29019" s="2"/>
      <c r="E29019" s="2"/>
    </row>
    <row r="29020" spans="2:5" x14ac:dyDescent="0.35">
      <c r="B29020" s="42"/>
      <c r="C29020" s="2"/>
      <c r="E29020" s="2"/>
    </row>
    <row r="29021" spans="2:5" x14ac:dyDescent="0.35">
      <c r="B29021" s="42"/>
      <c r="C29021" s="2"/>
      <c r="E29021" s="2"/>
    </row>
    <row r="29022" spans="2:5" x14ac:dyDescent="0.35">
      <c r="B29022" s="42"/>
      <c r="C29022" s="2"/>
      <c r="E29022" s="2"/>
    </row>
    <row r="29023" spans="2:5" x14ac:dyDescent="0.35">
      <c r="B29023" s="42"/>
      <c r="C29023" s="2"/>
      <c r="E29023" s="2"/>
    </row>
    <row r="29024" spans="2:5" x14ac:dyDescent="0.35">
      <c r="B29024" s="42"/>
      <c r="C29024" s="2"/>
      <c r="E29024" s="2"/>
    </row>
    <row r="29025" spans="2:5" x14ac:dyDescent="0.35">
      <c r="B29025" s="42"/>
      <c r="C29025" s="2"/>
      <c r="E29025" s="2"/>
    </row>
    <row r="29026" spans="2:5" x14ac:dyDescent="0.35">
      <c r="B29026" s="42"/>
      <c r="C29026" s="2"/>
      <c r="E29026" s="2"/>
    </row>
    <row r="29027" spans="2:5" x14ac:dyDescent="0.35">
      <c r="B29027" s="42"/>
      <c r="C29027" s="2"/>
      <c r="E29027" s="2"/>
    </row>
    <row r="29028" spans="2:5" x14ac:dyDescent="0.35">
      <c r="B29028" s="42"/>
      <c r="C29028" s="2"/>
      <c r="E29028" s="2"/>
    </row>
    <row r="29029" spans="2:5" x14ac:dyDescent="0.35">
      <c r="B29029" s="42"/>
      <c r="C29029" s="2"/>
      <c r="E29029" s="2"/>
    </row>
    <row r="29030" spans="2:5" x14ac:dyDescent="0.35">
      <c r="B29030" s="42"/>
      <c r="C29030" s="2"/>
      <c r="E29030" s="2"/>
    </row>
    <row r="29031" spans="2:5" x14ac:dyDescent="0.35">
      <c r="B29031" s="42"/>
      <c r="C29031" s="2"/>
      <c r="E29031" s="2"/>
    </row>
    <row r="29032" spans="2:5" x14ac:dyDescent="0.35">
      <c r="B29032" s="42"/>
      <c r="C29032" s="2"/>
      <c r="E29032" s="2"/>
    </row>
    <row r="29033" spans="2:5" x14ac:dyDescent="0.35">
      <c r="B29033" s="42"/>
      <c r="C29033" s="2"/>
      <c r="E29033" s="2"/>
    </row>
    <row r="29034" spans="2:5" x14ac:dyDescent="0.35">
      <c r="B29034" s="42"/>
      <c r="C29034" s="2"/>
      <c r="E29034" s="2"/>
    </row>
    <row r="29035" spans="2:5" x14ac:dyDescent="0.35">
      <c r="B29035" s="42"/>
      <c r="C29035" s="2"/>
      <c r="E29035" s="2"/>
    </row>
    <row r="29036" spans="2:5" x14ac:dyDescent="0.35">
      <c r="B29036" s="42"/>
      <c r="C29036" s="2"/>
      <c r="E29036" s="2"/>
    </row>
    <row r="29037" spans="2:5" x14ac:dyDescent="0.35">
      <c r="B29037" s="42"/>
      <c r="C29037" s="2"/>
      <c r="E29037" s="2"/>
    </row>
    <row r="29038" spans="2:5" x14ac:dyDescent="0.35">
      <c r="B29038" s="42"/>
      <c r="C29038" s="2"/>
      <c r="E29038" s="2"/>
    </row>
    <row r="29039" spans="2:5" x14ac:dyDescent="0.35">
      <c r="B29039" s="42"/>
      <c r="C29039" s="2"/>
      <c r="E29039" s="2"/>
    </row>
    <row r="29040" spans="2:5" x14ac:dyDescent="0.35">
      <c r="B29040" s="42"/>
      <c r="C29040" s="2"/>
      <c r="E29040" s="2"/>
    </row>
    <row r="29041" spans="2:5" x14ac:dyDescent="0.35">
      <c r="B29041" s="42"/>
      <c r="C29041" s="2"/>
      <c r="E29041" s="2"/>
    </row>
    <row r="29042" spans="2:5" x14ac:dyDescent="0.35">
      <c r="B29042" s="42"/>
      <c r="C29042" s="2"/>
      <c r="E29042" s="2"/>
    </row>
    <row r="29043" spans="2:5" x14ac:dyDescent="0.35">
      <c r="B29043" s="42"/>
      <c r="C29043" s="2"/>
      <c r="E29043" s="2"/>
    </row>
    <row r="29044" spans="2:5" x14ac:dyDescent="0.35">
      <c r="B29044" s="42"/>
      <c r="C29044" s="2"/>
      <c r="E29044" s="2"/>
    </row>
    <row r="29045" spans="2:5" x14ac:dyDescent="0.35">
      <c r="B29045" s="42"/>
      <c r="C29045" s="2"/>
      <c r="E29045" s="2"/>
    </row>
    <row r="29046" spans="2:5" x14ac:dyDescent="0.35">
      <c r="B29046" s="42"/>
      <c r="C29046" s="2"/>
      <c r="E29046" s="2"/>
    </row>
    <row r="29047" spans="2:5" x14ac:dyDescent="0.35">
      <c r="B29047" s="42"/>
      <c r="C29047" s="2"/>
      <c r="E29047" s="2"/>
    </row>
    <row r="29048" spans="2:5" x14ac:dyDescent="0.35">
      <c r="B29048" s="42"/>
      <c r="C29048" s="2"/>
      <c r="E29048" s="2"/>
    </row>
    <row r="29049" spans="2:5" x14ac:dyDescent="0.35">
      <c r="B29049" s="42"/>
      <c r="C29049" s="2"/>
      <c r="E29049" s="2"/>
    </row>
    <row r="29050" spans="2:5" x14ac:dyDescent="0.35">
      <c r="B29050" s="42"/>
      <c r="C29050" s="2"/>
      <c r="E29050" s="2"/>
    </row>
    <row r="29051" spans="2:5" x14ac:dyDescent="0.35">
      <c r="B29051" s="42"/>
      <c r="C29051" s="2"/>
      <c r="E29051" s="2"/>
    </row>
    <row r="29052" spans="2:5" x14ac:dyDescent="0.35">
      <c r="B29052" s="42"/>
      <c r="C29052" s="2"/>
      <c r="E29052" s="2"/>
    </row>
    <row r="29053" spans="2:5" x14ac:dyDescent="0.35">
      <c r="B29053" s="42"/>
      <c r="C29053" s="2"/>
      <c r="E29053" s="2"/>
    </row>
    <row r="29054" spans="2:5" x14ac:dyDescent="0.35">
      <c r="B29054" s="42"/>
      <c r="C29054" s="2"/>
      <c r="E29054" s="2"/>
    </row>
    <row r="29055" spans="2:5" x14ac:dyDescent="0.35">
      <c r="B29055" s="42"/>
      <c r="C29055" s="2"/>
      <c r="E29055" s="2"/>
    </row>
    <row r="29056" spans="2:5" x14ac:dyDescent="0.35">
      <c r="B29056" s="42"/>
      <c r="C29056" s="2"/>
      <c r="E29056" s="2"/>
    </row>
    <row r="29057" spans="2:5" x14ac:dyDescent="0.35">
      <c r="B29057" s="42"/>
      <c r="C29057" s="2"/>
      <c r="E29057" s="2"/>
    </row>
    <row r="29058" spans="2:5" x14ac:dyDescent="0.35">
      <c r="B29058" s="42"/>
      <c r="C29058" s="2"/>
      <c r="E29058" s="2"/>
    </row>
    <row r="29059" spans="2:5" x14ac:dyDescent="0.35">
      <c r="B29059" s="42"/>
      <c r="C29059" s="2"/>
      <c r="E29059" s="2"/>
    </row>
    <row r="29060" spans="2:5" x14ac:dyDescent="0.35">
      <c r="B29060" s="42"/>
      <c r="C29060" s="2"/>
      <c r="E29060" s="2"/>
    </row>
    <row r="29061" spans="2:5" x14ac:dyDescent="0.35">
      <c r="B29061" s="42"/>
      <c r="C29061" s="2"/>
      <c r="E29061" s="2"/>
    </row>
    <row r="29062" spans="2:5" x14ac:dyDescent="0.35">
      <c r="B29062" s="42"/>
      <c r="C29062" s="2"/>
      <c r="E29062" s="2"/>
    </row>
    <row r="29063" spans="2:5" x14ac:dyDescent="0.35">
      <c r="B29063" s="42"/>
      <c r="C29063" s="2"/>
      <c r="E29063" s="2"/>
    </row>
    <row r="29064" spans="2:5" x14ac:dyDescent="0.35">
      <c r="B29064" s="42"/>
      <c r="C29064" s="2"/>
      <c r="E29064" s="2"/>
    </row>
    <row r="29065" spans="2:5" x14ac:dyDescent="0.35">
      <c r="B29065" s="42"/>
      <c r="C29065" s="2"/>
      <c r="E29065" s="2"/>
    </row>
    <row r="29066" spans="2:5" x14ac:dyDescent="0.35">
      <c r="B29066" s="42"/>
      <c r="C29066" s="2"/>
      <c r="E29066" s="2"/>
    </row>
    <row r="29067" spans="2:5" x14ac:dyDescent="0.35">
      <c r="B29067" s="42"/>
      <c r="C29067" s="2"/>
      <c r="E29067" s="2"/>
    </row>
    <row r="29068" spans="2:5" x14ac:dyDescent="0.35">
      <c r="B29068" s="42"/>
      <c r="C29068" s="2"/>
      <c r="E29068" s="2"/>
    </row>
    <row r="29069" spans="2:5" x14ac:dyDescent="0.35">
      <c r="B29069" s="42"/>
      <c r="C29069" s="2"/>
      <c r="E29069" s="2"/>
    </row>
    <row r="29070" spans="2:5" x14ac:dyDescent="0.35">
      <c r="B29070" s="42"/>
      <c r="C29070" s="2"/>
      <c r="E29070" s="2"/>
    </row>
    <row r="29071" spans="2:5" x14ac:dyDescent="0.35">
      <c r="B29071" s="42"/>
      <c r="C29071" s="2"/>
      <c r="E29071" s="2"/>
    </row>
    <row r="29072" spans="2:5" x14ac:dyDescent="0.35">
      <c r="B29072" s="42"/>
      <c r="C29072" s="2"/>
      <c r="E29072" s="2"/>
    </row>
    <row r="29073" spans="2:5" x14ac:dyDescent="0.35">
      <c r="B29073" s="42"/>
      <c r="C29073" s="2"/>
      <c r="E29073" s="2"/>
    </row>
    <row r="29074" spans="2:5" x14ac:dyDescent="0.35">
      <c r="B29074" s="42"/>
      <c r="C29074" s="2"/>
      <c r="E29074" s="2"/>
    </row>
    <row r="29075" spans="2:5" x14ac:dyDescent="0.35">
      <c r="B29075" s="42"/>
      <c r="C29075" s="2"/>
      <c r="E29075" s="2"/>
    </row>
    <row r="29076" spans="2:5" x14ac:dyDescent="0.35">
      <c r="B29076" s="42"/>
      <c r="C29076" s="2"/>
      <c r="E29076" s="2"/>
    </row>
    <row r="29077" spans="2:5" x14ac:dyDescent="0.35">
      <c r="B29077" s="42"/>
      <c r="C29077" s="2"/>
      <c r="E29077" s="2"/>
    </row>
    <row r="29078" spans="2:5" x14ac:dyDescent="0.35">
      <c r="B29078" s="42"/>
      <c r="C29078" s="2"/>
      <c r="E29078" s="2"/>
    </row>
    <row r="29079" spans="2:5" x14ac:dyDescent="0.35">
      <c r="B29079" s="42"/>
      <c r="C29079" s="2"/>
      <c r="E29079" s="2"/>
    </row>
    <row r="29080" spans="2:5" x14ac:dyDescent="0.35">
      <c r="B29080" s="42"/>
      <c r="C29080" s="2"/>
      <c r="E29080" s="2"/>
    </row>
    <row r="29081" spans="2:5" x14ac:dyDescent="0.35">
      <c r="B29081" s="42"/>
      <c r="C29081" s="2"/>
      <c r="E29081" s="2"/>
    </row>
    <row r="29082" spans="2:5" x14ac:dyDescent="0.35">
      <c r="B29082" s="42"/>
      <c r="C29082" s="2"/>
      <c r="E29082" s="2"/>
    </row>
    <row r="29083" spans="2:5" x14ac:dyDescent="0.35">
      <c r="B29083" s="42"/>
      <c r="C29083" s="2"/>
      <c r="E29083" s="2"/>
    </row>
    <row r="29084" spans="2:5" x14ac:dyDescent="0.35">
      <c r="B29084" s="42"/>
      <c r="C29084" s="2"/>
      <c r="E29084" s="2"/>
    </row>
    <row r="29085" spans="2:5" x14ac:dyDescent="0.35">
      <c r="B29085" s="42"/>
      <c r="C29085" s="2"/>
      <c r="E29085" s="2"/>
    </row>
    <row r="29086" spans="2:5" x14ac:dyDescent="0.35">
      <c r="B29086" s="42"/>
      <c r="C29086" s="2"/>
      <c r="E29086" s="2"/>
    </row>
    <row r="29087" spans="2:5" x14ac:dyDescent="0.35">
      <c r="B29087" s="42"/>
      <c r="C29087" s="2"/>
      <c r="E29087" s="2"/>
    </row>
    <row r="29088" spans="2:5" x14ac:dyDescent="0.35">
      <c r="B29088" s="42"/>
      <c r="C29088" s="2"/>
      <c r="E29088" s="2"/>
    </row>
    <row r="29089" spans="2:5" x14ac:dyDescent="0.35">
      <c r="B29089" s="42"/>
      <c r="C29089" s="2"/>
      <c r="E29089" s="2"/>
    </row>
    <row r="29090" spans="2:5" x14ac:dyDescent="0.35">
      <c r="B29090" s="42"/>
      <c r="C29090" s="2"/>
      <c r="E29090" s="2"/>
    </row>
    <row r="29091" spans="2:5" x14ac:dyDescent="0.35">
      <c r="B29091" s="42"/>
      <c r="C29091" s="2"/>
      <c r="E29091" s="2"/>
    </row>
    <row r="29092" spans="2:5" x14ac:dyDescent="0.35">
      <c r="B29092" s="42"/>
      <c r="C29092" s="2"/>
      <c r="E29092" s="2"/>
    </row>
    <row r="29093" spans="2:5" x14ac:dyDescent="0.35">
      <c r="B29093" s="42"/>
      <c r="C29093" s="2"/>
      <c r="E29093" s="2"/>
    </row>
    <row r="29094" spans="2:5" x14ac:dyDescent="0.35">
      <c r="B29094" s="42"/>
      <c r="C29094" s="2"/>
      <c r="E29094" s="2"/>
    </row>
    <row r="29095" spans="2:5" x14ac:dyDescent="0.35">
      <c r="B29095" s="42"/>
      <c r="C29095" s="2"/>
      <c r="E29095" s="2"/>
    </row>
    <row r="29096" spans="2:5" x14ac:dyDescent="0.35">
      <c r="B29096" s="42"/>
      <c r="C29096" s="2"/>
      <c r="E29096" s="2"/>
    </row>
    <row r="29097" spans="2:5" x14ac:dyDescent="0.35">
      <c r="B29097" s="42"/>
      <c r="C29097" s="2"/>
      <c r="E29097" s="2"/>
    </row>
    <row r="29098" spans="2:5" x14ac:dyDescent="0.35">
      <c r="B29098" s="42"/>
      <c r="C29098" s="2"/>
      <c r="E29098" s="2"/>
    </row>
    <row r="29099" spans="2:5" x14ac:dyDescent="0.35">
      <c r="B29099" s="42"/>
      <c r="C29099" s="2"/>
      <c r="E29099" s="2"/>
    </row>
    <row r="29100" spans="2:5" x14ac:dyDescent="0.35">
      <c r="B29100" s="42"/>
      <c r="C29100" s="2"/>
      <c r="E29100" s="2"/>
    </row>
    <row r="29101" spans="2:5" x14ac:dyDescent="0.35">
      <c r="B29101" s="42"/>
      <c r="C29101" s="2"/>
      <c r="E29101" s="2"/>
    </row>
    <row r="29102" spans="2:5" x14ac:dyDescent="0.35">
      <c r="B29102" s="42"/>
      <c r="C29102" s="2"/>
      <c r="E29102" s="2"/>
    </row>
    <row r="29103" spans="2:5" x14ac:dyDescent="0.35">
      <c r="B29103" s="42"/>
      <c r="C29103" s="2"/>
      <c r="E29103" s="2"/>
    </row>
    <row r="29104" spans="2:5" x14ac:dyDescent="0.35">
      <c r="B29104" s="42"/>
      <c r="C29104" s="2"/>
      <c r="E29104" s="2"/>
    </row>
    <row r="29105" spans="2:5" x14ac:dyDescent="0.35">
      <c r="B29105" s="42"/>
      <c r="C29105" s="2"/>
      <c r="E29105" s="2"/>
    </row>
    <row r="29106" spans="2:5" x14ac:dyDescent="0.35">
      <c r="B29106" s="42"/>
      <c r="C29106" s="2"/>
      <c r="E29106" s="2"/>
    </row>
    <row r="29107" spans="2:5" x14ac:dyDescent="0.35">
      <c r="B29107" s="42"/>
      <c r="C29107" s="2"/>
      <c r="E29107" s="2"/>
    </row>
    <row r="29108" spans="2:5" x14ac:dyDescent="0.35">
      <c r="B29108" s="42"/>
      <c r="C29108" s="2"/>
      <c r="E29108" s="2"/>
    </row>
    <row r="29109" spans="2:5" x14ac:dyDescent="0.35">
      <c r="B29109" s="42"/>
      <c r="C29109" s="2"/>
      <c r="E29109" s="2"/>
    </row>
    <row r="29110" spans="2:5" x14ac:dyDescent="0.35">
      <c r="B29110" s="42"/>
      <c r="C29110" s="2"/>
      <c r="E29110" s="2"/>
    </row>
    <row r="29111" spans="2:5" x14ac:dyDescent="0.35">
      <c r="B29111" s="42"/>
      <c r="C29111" s="2"/>
      <c r="E29111" s="2"/>
    </row>
    <row r="29112" spans="2:5" x14ac:dyDescent="0.35">
      <c r="B29112" s="42"/>
      <c r="C29112" s="2"/>
      <c r="E29112" s="2"/>
    </row>
    <row r="29113" spans="2:5" x14ac:dyDescent="0.35">
      <c r="B29113" s="42"/>
      <c r="C29113" s="2"/>
      <c r="E29113" s="2"/>
    </row>
    <row r="29114" spans="2:5" x14ac:dyDescent="0.35">
      <c r="B29114" s="42"/>
      <c r="C29114" s="2"/>
      <c r="E29114" s="2"/>
    </row>
    <row r="29115" spans="2:5" x14ac:dyDescent="0.35">
      <c r="B29115" s="42"/>
      <c r="C29115" s="2"/>
      <c r="E29115" s="2"/>
    </row>
    <row r="29116" spans="2:5" x14ac:dyDescent="0.35">
      <c r="B29116" s="42"/>
      <c r="C29116" s="2"/>
      <c r="E29116" s="2"/>
    </row>
    <row r="29117" spans="2:5" x14ac:dyDescent="0.35">
      <c r="B29117" s="42"/>
      <c r="C29117" s="2"/>
      <c r="E29117" s="2"/>
    </row>
    <row r="29118" spans="2:5" x14ac:dyDescent="0.35">
      <c r="B29118" s="42"/>
      <c r="C29118" s="2"/>
      <c r="E29118" s="2"/>
    </row>
    <row r="29119" spans="2:5" x14ac:dyDescent="0.35">
      <c r="B29119" s="42"/>
      <c r="C29119" s="2"/>
      <c r="E29119" s="2"/>
    </row>
    <row r="29120" spans="2:5" x14ac:dyDescent="0.35">
      <c r="B29120" s="42"/>
      <c r="C29120" s="2"/>
      <c r="E29120" s="2"/>
    </row>
    <row r="29121" spans="2:5" x14ac:dyDescent="0.35">
      <c r="B29121" s="42"/>
      <c r="C29121" s="2"/>
      <c r="E29121" s="2"/>
    </row>
    <row r="29122" spans="2:5" x14ac:dyDescent="0.35">
      <c r="B29122" s="42"/>
      <c r="C29122" s="2"/>
      <c r="E29122" s="2"/>
    </row>
    <row r="29123" spans="2:5" x14ac:dyDescent="0.35">
      <c r="B29123" s="42"/>
      <c r="C29123" s="2"/>
      <c r="E29123" s="2"/>
    </row>
    <row r="29124" spans="2:5" x14ac:dyDescent="0.35">
      <c r="B29124" s="42"/>
      <c r="C29124" s="2"/>
      <c r="E29124" s="2"/>
    </row>
    <row r="29125" spans="2:5" x14ac:dyDescent="0.35">
      <c r="B29125" s="42"/>
      <c r="C29125" s="2"/>
      <c r="E29125" s="2"/>
    </row>
    <row r="29126" spans="2:5" x14ac:dyDescent="0.35">
      <c r="B29126" s="42"/>
      <c r="C29126" s="2"/>
      <c r="E29126" s="2"/>
    </row>
    <row r="29127" spans="2:5" x14ac:dyDescent="0.35">
      <c r="B29127" s="42"/>
      <c r="C29127" s="2"/>
      <c r="E29127" s="2"/>
    </row>
    <row r="29128" spans="2:5" x14ac:dyDescent="0.35">
      <c r="B29128" s="42"/>
      <c r="C29128" s="2"/>
      <c r="E29128" s="2"/>
    </row>
    <row r="29129" spans="2:5" x14ac:dyDescent="0.35">
      <c r="B29129" s="42"/>
      <c r="C29129" s="2"/>
      <c r="E29129" s="2"/>
    </row>
    <row r="29130" spans="2:5" x14ac:dyDescent="0.35">
      <c r="B29130" s="42"/>
      <c r="C29130" s="2"/>
      <c r="E29130" s="2"/>
    </row>
    <row r="29131" spans="2:5" x14ac:dyDescent="0.35">
      <c r="B29131" s="42"/>
      <c r="C29131" s="2"/>
      <c r="E29131" s="2"/>
    </row>
    <row r="29132" spans="2:5" x14ac:dyDescent="0.35">
      <c r="B29132" s="42"/>
      <c r="C29132" s="2"/>
      <c r="E29132" s="2"/>
    </row>
    <row r="29133" spans="2:5" x14ac:dyDescent="0.35">
      <c r="B29133" s="42"/>
      <c r="C29133" s="2"/>
      <c r="E29133" s="2"/>
    </row>
    <row r="29134" spans="2:5" x14ac:dyDescent="0.35">
      <c r="B29134" s="42"/>
      <c r="C29134" s="2"/>
      <c r="E29134" s="2"/>
    </row>
    <row r="29135" spans="2:5" x14ac:dyDescent="0.35">
      <c r="B29135" s="42"/>
      <c r="C29135" s="2"/>
      <c r="E29135" s="2"/>
    </row>
    <row r="29136" spans="2:5" x14ac:dyDescent="0.35">
      <c r="B29136" s="42"/>
      <c r="C29136" s="2"/>
      <c r="E29136" s="2"/>
    </row>
    <row r="29137" spans="2:5" x14ac:dyDescent="0.35">
      <c r="B29137" s="42"/>
      <c r="C29137" s="2"/>
      <c r="E29137" s="2"/>
    </row>
    <row r="29138" spans="2:5" x14ac:dyDescent="0.35">
      <c r="B29138" s="42"/>
      <c r="C29138" s="2"/>
      <c r="E29138" s="2"/>
    </row>
    <row r="29139" spans="2:5" x14ac:dyDescent="0.35">
      <c r="B29139" s="42"/>
      <c r="C29139" s="2"/>
      <c r="E29139" s="2"/>
    </row>
    <row r="29140" spans="2:5" x14ac:dyDescent="0.35">
      <c r="B29140" s="42"/>
      <c r="C29140" s="2"/>
      <c r="E29140" s="2"/>
    </row>
    <row r="29141" spans="2:5" x14ac:dyDescent="0.35">
      <c r="B29141" s="42"/>
      <c r="C29141" s="2"/>
      <c r="E29141" s="2"/>
    </row>
    <row r="29142" spans="2:5" x14ac:dyDescent="0.35">
      <c r="B29142" s="42"/>
      <c r="C29142" s="2"/>
      <c r="E29142" s="2"/>
    </row>
    <row r="29143" spans="2:5" x14ac:dyDescent="0.35">
      <c r="B29143" s="42"/>
      <c r="C29143" s="2"/>
      <c r="E29143" s="2"/>
    </row>
    <row r="29144" spans="2:5" x14ac:dyDescent="0.35">
      <c r="B29144" s="42"/>
      <c r="C29144" s="2"/>
      <c r="E29144" s="2"/>
    </row>
    <row r="29145" spans="2:5" x14ac:dyDescent="0.35">
      <c r="B29145" s="42"/>
      <c r="C29145" s="2"/>
      <c r="E29145" s="2"/>
    </row>
    <row r="29146" spans="2:5" x14ac:dyDescent="0.35">
      <c r="B29146" s="42"/>
      <c r="C29146" s="2"/>
      <c r="E29146" s="2"/>
    </row>
    <row r="29147" spans="2:5" x14ac:dyDescent="0.35">
      <c r="B29147" s="42"/>
      <c r="C29147" s="2"/>
      <c r="E29147" s="2"/>
    </row>
    <row r="29148" spans="2:5" x14ac:dyDescent="0.35">
      <c r="B29148" s="42"/>
      <c r="C29148" s="2"/>
      <c r="E29148" s="2"/>
    </row>
    <row r="29149" spans="2:5" x14ac:dyDescent="0.35">
      <c r="B29149" s="42"/>
      <c r="C29149" s="2"/>
      <c r="E29149" s="2"/>
    </row>
    <row r="29150" spans="2:5" x14ac:dyDescent="0.35">
      <c r="B29150" s="42"/>
      <c r="C29150" s="2"/>
      <c r="E29150" s="2"/>
    </row>
    <row r="29151" spans="2:5" x14ac:dyDescent="0.35">
      <c r="B29151" s="42"/>
      <c r="C29151" s="2"/>
      <c r="E29151" s="2"/>
    </row>
    <row r="29152" spans="2:5" x14ac:dyDescent="0.35">
      <c r="B29152" s="42"/>
      <c r="C29152" s="2"/>
      <c r="E29152" s="2"/>
    </row>
    <row r="29153" spans="2:5" x14ac:dyDescent="0.35">
      <c r="B29153" s="42"/>
      <c r="C29153" s="2"/>
      <c r="E29153" s="2"/>
    </row>
    <row r="29154" spans="2:5" x14ac:dyDescent="0.35">
      <c r="B29154" s="42"/>
      <c r="C29154" s="2"/>
      <c r="E29154" s="2"/>
    </row>
    <row r="29155" spans="2:5" x14ac:dyDescent="0.35">
      <c r="B29155" s="42"/>
      <c r="C29155" s="2"/>
      <c r="E29155" s="2"/>
    </row>
    <row r="29156" spans="2:5" x14ac:dyDescent="0.35">
      <c r="B29156" s="42"/>
      <c r="C29156" s="2"/>
      <c r="E29156" s="2"/>
    </row>
    <row r="29157" spans="2:5" x14ac:dyDescent="0.35">
      <c r="B29157" s="42"/>
      <c r="C29157" s="2"/>
      <c r="E29157" s="2"/>
    </row>
    <row r="29158" spans="2:5" x14ac:dyDescent="0.35">
      <c r="B29158" s="42"/>
      <c r="C29158" s="2"/>
      <c r="E29158" s="2"/>
    </row>
    <row r="29159" spans="2:5" x14ac:dyDescent="0.35">
      <c r="B29159" s="42"/>
      <c r="C29159" s="2"/>
      <c r="E29159" s="2"/>
    </row>
    <row r="29160" spans="2:5" x14ac:dyDescent="0.35">
      <c r="B29160" s="42"/>
      <c r="C29160" s="2"/>
      <c r="E29160" s="2"/>
    </row>
    <row r="29161" spans="2:5" x14ac:dyDescent="0.35">
      <c r="B29161" s="42"/>
      <c r="C29161" s="2"/>
      <c r="E29161" s="2"/>
    </row>
    <row r="29162" spans="2:5" x14ac:dyDescent="0.35">
      <c r="B29162" s="42"/>
      <c r="C29162" s="2"/>
      <c r="E29162" s="2"/>
    </row>
    <row r="29163" spans="2:5" x14ac:dyDescent="0.35">
      <c r="B29163" s="42"/>
      <c r="C29163" s="2"/>
      <c r="E29163" s="2"/>
    </row>
    <row r="29164" spans="2:5" x14ac:dyDescent="0.35">
      <c r="B29164" s="42"/>
      <c r="C29164" s="2"/>
      <c r="E29164" s="2"/>
    </row>
    <row r="29165" spans="2:5" x14ac:dyDescent="0.35">
      <c r="B29165" s="42"/>
      <c r="C29165" s="2"/>
      <c r="E29165" s="2"/>
    </row>
    <row r="29166" spans="2:5" x14ac:dyDescent="0.35">
      <c r="B29166" s="42"/>
      <c r="C29166" s="2"/>
      <c r="E29166" s="2"/>
    </row>
    <row r="29167" spans="2:5" x14ac:dyDescent="0.35">
      <c r="B29167" s="42"/>
      <c r="C29167" s="2"/>
      <c r="E29167" s="2"/>
    </row>
    <row r="29168" spans="2:5" x14ac:dyDescent="0.35">
      <c r="B29168" s="42"/>
      <c r="C29168" s="2"/>
      <c r="E29168" s="2"/>
    </row>
    <row r="29169" spans="2:5" x14ac:dyDescent="0.35">
      <c r="B29169" s="42"/>
      <c r="C29169" s="2"/>
      <c r="E29169" s="2"/>
    </row>
    <row r="29170" spans="2:5" x14ac:dyDescent="0.35">
      <c r="B29170" s="42"/>
      <c r="C29170" s="2"/>
      <c r="E29170" s="2"/>
    </row>
    <row r="29171" spans="2:5" x14ac:dyDescent="0.35">
      <c r="B29171" s="42"/>
      <c r="C29171" s="2"/>
      <c r="E29171" s="2"/>
    </row>
    <row r="29172" spans="2:5" x14ac:dyDescent="0.35">
      <c r="B29172" s="42"/>
      <c r="C29172" s="2"/>
      <c r="E29172" s="2"/>
    </row>
    <row r="29173" spans="2:5" x14ac:dyDescent="0.35">
      <c r="B29173" s="42"/>
      <c r="C29173" s="2"/>
      <c r="E29173" s="2"/>
    </row>
    <row r="29174" spans="2:5" x14ac:dyDescent="0.35">
      <c r="B29174" s="42"/>
      <c r="C29174" s="2"/>
      <c r="E29174" s="2"/>
    </row>
    <row r="29175" spans="2:5" x14ac:dyDescent="0.35">
      <c r="B29175" s="42"/>
      <c r="C29175" s="2"/>
      <c r="E29175" s="2"/>
    </row>
    <row r="29176" spans="2:5" x14ac:dyDescent="0.35">
      <c r="B29176" s="42"/>
      <c r="C29176" s="2"/>
      <c r="E29176" s="2"/>
    </row>
    <row r="29177" spans="2:5" x14ac:dyDescent="0.35">
      <c r="B29177" s="42"/>
      <c r="C29177" s="2"/>
      <c r="E29177" s="2"/>
    </row>
    <row r="29178" spans="2:5" x14ac:dyDescent="0.35">
      <c r="B29178" s="42"/>
      <c r="C29178" s="2"/>
      <c r="E29178" s="2"/>
    </row>
    <row r="29179" spans="2:5" x14ac:dyDescent="0.35">
      <c r="B29179" s="42"/>
      <c r="C29179" s="2"/>
      <c r="E29179" s="2"/>
    </row>
    <row r="29180" spans="2:5" x14ac:dyDescent="0.35">
      <c r="B29180" s="42"/>
      <c r="C29180" s="2"/>
      <c r="E29180" s="2"/>
    </row>
    <row r="29181" spans="2:5" x14ac:dyDescent="0.35">
      <c r="B29181" s="42"/>
      <c r="C29181" s="2"/>
      <c r="E29181" s="2"/>
    </row>
    <row r="29182" spans="2:5" x14ac:dyDescent="0.35">
      <c r="B29182" s="42"/>
      <c r="C29182" s="2"/>
      <c r="E29182" s="2"/>
    </row>
    <row r="29183" spans="2:5" x14ac:dyDescent="0.35">
      <c r="B29183" s="42"/>
      <c r="C29183" s="2"/>
      <c r="E29183" s="2"/>
    </row>
    <row r="29184" spans="2:5" x14ac:dyDescent="0.35">
      <c r="B29184" s="42"/>
      <c r="C29184" s="2"/>
      <c r="E29184" s="2"/>
    </row>
    <row r="29185" spans="2:5" x14ac:dyDescent="0.35">
      <c r="B29185" s="42"/>
      <c r="C29185" s="2"/>
      <c r="E29185" s="2"/>
    </row>
    <row r="29186" spans="2:5" x14ac:dyDescent="0.35">
      <c r="B29186" s="42"/>
      <c r="C29186" s="2"/>
      <c r="E29186" s="2"/>
    </row>
    <row r="29187" spans="2:5" x14ac:dyDescent="0.35">
      <c r="B29187" s="42"/>
      <c r="C29187" s="2"/>
      <c r="E29187" s="2"/>
    </row>
    <row r="29188" spans="2:5" x14ac:dyDescent="0.35">
      <c r="B29188" s="42"/>
      <c r="C29188" s="2"/>
      <c r="E29188" s="2"/>
    </row>
    <row r="29189" spans="2:5" x14ac:dyDescent="0.35">
      <c r="B29189" s="42"/>
      <c r="C29189" s="2"/>
      <c r="E29189" s="2"/>
    </row>
    <row r="29190" spans="2:5" x14ac:dyDescent="0.35">
      <c r="B29190" s="42"/>
      <c r="C29190" s="2"/>
      <c r="E29190" s="2"/>
    </row>
    <row r="29191" spans="2:5" x14ac:dyDescent="0.35">
      <c r="B29191" s="42"/>
      <c r="C29191" s="2"/>
      <c r="E29191" s="2"/>
    </row>
    <row r="29192" spans="2:5" x14ac:dyDescent="0.35">
      <c r="B29192" s="42"/>
      <c r="C29192" s="2"/>
      <c r="E29192" s="2"/>
    </row>
    <row r="29193" spans="2:5" x14ac:dyDescent="0.35">
      <c r="B29193" s="42"/>
      <c r="C29193" s="2"/>
      <c r="E29193" s="2"/>
    </row>
    <row r="29194" spans="2:5" x14ac:dyDescent="0.35">
      <c r="B29194" s="42"/>
      <c r="C29194" s="2"/>
      <c r="E29194" s="2"/>
    </row>
    <row r="29195" spans="2:5" x14ac:dyDescent="0.35">
      <c r="B29195" s="42"/>
      <c r="C29195" s="2"/>
      <c r="E29195" s="2"/>
    </row>
    <row r="29196" spans="2:5" x14ac:dyDescent="0.35">
      <c r="B29196" s="42"/>
      <c r="C29196" s="2"/>
      <c r="E29196" s="2"/>
    </row>
    <row r="29197" spans="2:5" x14ac:dyDescent="0.35">
      <c r="B29197" s="42"/>
      <c r="C29197" s="2"/>
      <c r="E29197" s="2"/>
    </row>
    <row r="29198" spans="2:5" x14ac:dyDescent="0.35">
      <c r="B29198" s="42"/>
      <c r="C29198" s="2"/>
      <c r="E29198" s="2"/>
    </row>
    <row r="29199" spans="2:5" x14ac:dyDescent="0.35">
      <c r="B29199" s="42"/>
      <c r="C29199" s="2"/>
      <c r="E29199" s="2"/>
    </row>
    <row r="29200" spans="2:5" x14ac:dyDescent="0.35">
      <c r="B29200" s="42"/>
      <c r="C29200" s="2"/>
      <c r="E29200" s="2"/>
    </row>
    <row r="29201" spans="2:5" x14ac:dyDescent="0.35">
      <c r="B29201" s="42"/>
      <c r="C29201" s="2"/>
      <c r="E29201" s="2"/>
    </row>
    <row r="29202" spans="2:5" x14ac:dyDescent="0.35">
      <c r="B29202" s="42"/>
      <c r="C29202" s="2"/>
      <c r="E29202" s="2"/>
    </row>
    <row r="29203" spans="2:5" x14ac:dyDescent="0.35">
      <c r="B29203" s="42"/>
      <c r="C29203" s="2"/>
      <c r="E29203" s="2"/>
    </row>
    <row r="29204" spans="2:5" x14ac:dyDescent="0.35">
      <c r="B29204" s="42"/>
      <c r="C29204" s="2"/>
      <c r="E29204" s="2"/>
    </row>
    <row r="29205" spans="2:5" x14ac:dyDescent="0.35">
      <c r="B29205" s="42"/>
      <c r="C29205" s="2"/>
      <c r="E29205" s="2"/>
    </row>
    <row r="29206" spans="2:5" x14ac:dyDescent="0.35">
      <c r="B29206" s="42"/>
      <c r="C29206" s="2"/>
      <c r="E29206" s="2"/>
    </row>
    <row r="29207" spans="2:5" x14ac:dyDescent="0.35">
      <c r="B29207" s="42"/>
      <c r="C29207" s="2"/>
      <c r="E29207" s="2"/>
    </row>
    <row r="29208" spans="2:5" x14ac:dyDescent="0.35">
      <c r="B29208" s="42"/>
      <c r="C29208" s="2"/>
      <c r="E29208" s="2"/>
    </row>
    <row r="29209" spans="2:5" x14ac:dyDescent="0.35">
      <c r="B29209" s="42"/>
      <c r="C29209" s="2"/>
      <c r="E29209" s="2"/>
    </row>
    <row r="29210" spans="2:5" x14ac:dyDescent="0.35">
      <c r="B29210" s="42"/>
      <c r="C29210" s="2"/>
      <c r="E29210" s="2"/>
    </row>
    <row r="29211" spans="2:5" x14ac:dyDescent="0.35">
      <c r="B29211" s="42"/>
      <c r="C29211" s="2"/>
      <c r="E29211" s="2"/>
    </row>
    <row r="29212" spans="2:5" x14ac:dyDescent="0.35">
      <c r="B29212" s="42"/>
      <c r="C29212" s="2"/>
      <c r="E29212" s="2"/>
    </row>
    <row r="29213" spans="2:5" x14ac:dyDescent="0.35">
      <c r="B29213" s="42"/>
      <c r="C29213" s="2"/>
      <c r="E29213" s="2"/>
    </row>
    <row r="29214" spans="2:5" x14ac:dyDescent="0.35">
      <c r="B29214" s="42"/>
      <c r="C29214" s="2"/>
      <c r="E29214" s="2"/>
    </row>
    <row r="29215" spans="2:5" x14ac:dyDescent="0.35">
      <c r="B29215" s="42"/>
      <c r="C29215" s="2"/>
      <c r="E29215" s="2"/>
    </row>
    <row r="29216" spans="2:5" x14ac:dyDescent="0.35">
      <c r="B29216" s="42"/>
      <c r="C29216" s="2"/>
      <c r="E29216" s="2"/>
    </row>
    <row r="29217" spans="2:5" x14ac:dyDescent="0.35">
      <c r="B29217" s="42"/>
      <c r="C29217" s="2"/>
      <c r="E29217" s="2"/>
    </row>
    <row r="29218" spans="2:5" x14ac:dyDescent="0.35">
      <c r="B29218" s="42"/>
      <c r="C29218" s="2"/>
      <c r="E29218" s="2"/>
    </row>
    <row r="29219" spans="2:5" x14ac:dyDescent="0.35">
      <c r="B29219" s="42"/>
      <c r="C29219" s="2"/>
      <c r="E29219" s="2"/>
    </row>
    <row r="29220" spans="2:5" x14ac:dyDescent="0.35">
      <c r="B29220" s="42"/>
      <c r="C29220" s="2"/>
      <c r="E29220" s="2"/>
    </row>
    <row r="29221" spans="2:5" x14ac:dyDescent="0.35">
      <c r="B29221" s="42"/>
      <c r="C29221" s="2"/>
      <c r="E29221" s="2"/>
    </row>
    <row r="29222" spans="2:5" x14ac:dyDescent="0.35">
      <c r="B29222" s="42"/>
      <c r="C29222" s="2"/>
      <c r="E29222" s="2"/>
    </row>
    <row r="29223" spans="2:5" x14ac:dyDescent="0.35">
      <c r="B29223" s="42"/>
      <c r="C29223" s="2"/>
      <c r="E29223" s="2"/>
    </row>
    <row r="29224" spans="2:5" x14ac:dyDescent="0.35">
      <c r="B29224" s="42"/>
      <c r="C29224" s="2"/>
      <c r="E29224" s="2"/>
    </row>
    <row r="29225" spans="2:5" x14ac:dyDescent="0.35">
      <c r="B29225" s="42"/>
      <c r="C29225" s="2"/>
      <c r="E29225" s="2"/>
    </row>
    <row r="29226" spans="2:5" x14ac:dyDescent="0.35">
      <c r="B29226" s="42"/>
      <c r="C29226" s="2"/>
      <c r="E29226" s="2"/>
    </row>
    <row r="29227" spans="2:5" x14ac:dyDescent="0.35">
      <c r="B29227" s="42"/>
      <c r="C29227" s="2"/>
      <c r="E29227" s="2"/>
    </row>
    <row r="29228" spans="2:5" x14ac:dyDescent="0.35">
      <c r="B29228" s="42"/>
      <c r="C29228" s="2"/>
      <c r="E29228" s="2"/>
    </row>
    <row r="29229" spans="2:5" x14ac:dyDescent="0.35">
      <c r="B29229" s="42"/>
      <c r="C29229" s="2"/>
      <c r="E29229" s="2"/>
    </row>
    <row r="29230" spans="2:5" x14ac:dyDescent="0.35">
      <c r="B29230" s="42"/>
      <c r="C29230" s="2"/>
      <c r="E29230" s="2"/>
    </row>
    <row r="29231" spans="2:5" x14ac:dyDescent="0.35">
      <c r="B29231" s="42"/>
      <c r="C29231" s="2"/>
      <c r="E29231" s="2"/>
    </row>
    <row r="29232" spans="2:5" x14ac:dyDescent="0.35">
      <c r="B29232" s="42"/>
      <c r="C29232" s="2"/>
      <c r="E29232" s="2"/>
    </row>
    <row r="29233" spans="2:5" x14ac:dyDescent="0.35">
      <c r="B29233" s="42"/>
      <c r="C29233" s="2"/>
      <c r="E29233" s="2"/>
    </row>
    <row r="29234" spans="2:5" x14ac:dyDescent="0.35">
      <c r="B29234" s="42"/>
      <c r="C29234" s="2"/>
      <c r="E29234" s="2"/>
    </row>
    <row r="29235" spans="2:5" x14ac:dyDescent="0.35">
      <c r="B29235" s="42"/>
      <c r="C29235" s="2"/>
      <c r="E29235" s="2"/>
    </row>
    <row r="29236" spans="2:5" x14ac:dyDescent="0.35">
      <c r="B29236" s="42"/>
      <c r="C29236" s="2"/>
      <c r="E29236" s="2"/>
    </row>
    <row r="29237" spans="2:5" x14ac:dyDescent="0.35">
      <c r="B29237" s="42"/>
      <c r="C29237" s="2"/>
      <c r="E29237" s="2"/>
    </row>
    <row r="29238" spans="2:5" x14ac:dyDescent="0.35">
      <c r="B29238" s="42"/>
      <c r="C29238" s="2"/>
      <c r="E29238" s="2"/>
    </row>
    <row r="29239" spans="2:5" x14ac:dyDescent="0.35">
      <c r="B29239" s="42"/>
      <c r="C29239" s="2"/>
      <c r="E29239" s="2"/>
    </row>
    <row r="29240" spans="2:5" x14ac:dyDescent="0.35">
      <c r="B29240" s="42"/>
      <c r="C29240" s="2"/>
      <c r="E29240" s="2"/>
    </row>
    <row r="29241" spans="2:5" x14ac:dyDescent="0.35">
      <c r="B29241" s="42"/>
      <c r="C29241" s="2"/>
      <c r="E29241" s="2"/>
    </row>
    <row r="29242" spans="2:5" x14ac:dyDescent="0.35">
      <c r="B29242" s="42"/>
      <c r="C29242" s="2"/>
      <c r="E29242" s="2"/>
    </row>
    <row r="29243" spans="2:5" x14ac:dyDescent="0.35">
      <c r="B29243" s="42"/>
      <c r="C29243" s="2"/>
      <c r="E29243" s="2"/>
    </row>
    <row r="29244" spans="2:5" x14ac:dyDescent="0.35">
      <c r="B29244" s="42"/>
      <c r="C29244" s="2"/>
      <c r="E29244" s="2"/>
    </row>
    <row r="29245" spans="2:5" x14ac:dyDescent="0.35">
      <c r="B29245" s="42"/>
      <c r="C29245" s="2"/>
      <c r="E29245" s="2"/>
    </row>
    <row r="29246" spans="2:5" x14ac:dyDescent="0.35">
      <c r="B29246" s="42"/>
      <c r="C29246" s="2"/>
      <c r="E29246" s="2"/>
    </row>
    <row r="29247" spans="2:5" x14ac:dyDescent="0.35">
      <c r="B29247" s="42"/>
      <c r="C29247" s="2"/>
      <c r="E29247" s="2"/>
    </row>
    <row r="29248" spans="2:5" x14ac:dyDescent="0.35">
      <c r="B29248" s="42"/>
      <c r="C29248" s="2"/>
      <c r="E29248" s="2"/>
    </row>
    <row r="29249" spans="2:5" x14ac:dyDescent="0.35">
      <c r="B29249" s="42"/>
      <c r="C29249" s="2"/>
      <c r="E29249" s="2"/>
    </row>
    <row r="29250" spans="2:5" x14ac:dyDescent="0.35">
      <c r="B29250" s="42"/>
      <c r="C29250" s="2"/>
      <c r="E29250" s="2"/>
    </row>
    <row r="29251" spans="2:5" x14ac:dyDescent="0.35">
      <c r="B29251" s="42"/>
      <c r="C29251" s="2"/>
      <c r="E29251" s="2"/>
    </row>
    <row r="29252" spans="2:5" x14ac:dyDescent="0.35">
      <c r="B29252" s="42"/>
      <c r="C29252" s="2"/>
      <c r="E29252" s="2"/>
    </row>
    <row r="29253" spans="2:5" x14ac:dyDescent="0.35">
      <c r="B29253" s="42"/>
      <c r="C29253" s="2"/>
      <c r="E29253" s="2"/>
    </row>
    <row r="29254" spans="2:5" x14ac:dyDescent="0.35">
      <c r="B29254" s="42"/>
      <c r="C29254" s="2"/>
      <c r="E29254" s="2"/>
    </row>
    <row r="29255" spans="2:5" x14ac:dyDescent="0.35">
      <c r="B29255" s="42"/>
      <c r="C29255" s="2"/>
      <c r="E29255" s="2"/>
    </row>
    <row r="29256" spans="2:5" x14ac:dyDescent="0.35">
      <c r="B29256" s="42"/>
      <c r="C29256" s="2"/>
      <c r="E29256" s="2"/>
    </row>
    <row r="29257" spans="2:5" x14ac:dyDescent="0.35">
      <c r="B29257" s="42"/>
      <c r="C29257" s="2"/>
      <c r="E29257" s="2"/>
    </row>
    <row r="29258" spans="2:5" x14ac:dyDescent="0.35">
      <c r="B29258" s="42"/>
      <c r="C29258" s="2"/>
      <c r="E29258" s="2"/>
    </row>
    <row r="29259" spans="2:5" x14ac:dyDescent="0.35">
      <c r="B29259" s="42"/>
      <c r="C29259" s="2"/>
      <c r="E29259" s="2"/>
    </row>
    <row r="29260" spans="2:5" x14ac:dyDescent="0.35">
      <c r="B29260" s="42"/>
      <c r="C29260" s="2"/>
      <c r="E29260" s="2"/>
    </row>
    <row r="29261" spans="2:5" x14ac:dyDescent="0.35">
      <c r="B29261" s="42"/>
      <c r="C29261" s="2"/>
      <c r="E29261" s="2"/>
    </row>
    <row r="29262" spans="2:5" x14ac:dyDescent="0.35">
      <c r="B29262" s="42"/>
      <c r="C29262" s="2"/>
      <c r="E29262" s="2"/>
    </row>
    <row r="29263" spans="2:5" x14ac:dyDescent="0.35">
      <c r="B29263" s="42"/>
      <c r="C29263" s="2"/>
      <c r="E29263" s="2"/>
    </row>
    <row r="29264" spans="2:5" x14ac:dyDescent="0.35">
      <c r="B29264" s="42"/>
      <c r="C29264" s="2"/>
      <c r="E29264" s="2"/>
    </row>
    <row r="29265" spans="2:5" x14ac:dyDescent="0.35">
      <c r="B29265" s="42"/>
      <c r="C29265" s="2"/>
      <c r="E29265" s="2"/>
    </row>
    <row r="29266" spans="2:5" x14ac:dyDescent="0.35">
      <c r="B29266" s="42"/>
      <c r="C29266" s="2"/>
      <c r="E29266" s="2"/>
    </row>
    <row r="29267" spans="2:5" x14ac:dyDescent="0.35">
      <c r="B29267" s="42"/>
      <c r="C29267" s="2"/>
      <c r="E29267" s="2"/>
    </row>
    <row r="29268" spans="2:5" x14ac:dyDescent="0.35">
      <c r="B29268" s="42"/>
      <c r="C29268" s="2"/>
      <c r="E29268" s="2"/>
    </row>
    <row r="29269" spans="2:5" x14ac:dyDescent="0.35">
      <c r="B29269" s="42"/>
      <c r="C29269" s="2"/>
      <c r="E29269" s="2"/>
    </row>
    <row r="29270" spans="2:5" x14ac:dyDescent="0.35">
      <c r="B29270" s="42"/>
      <c r="C29270" s="2"/>
      <c r="E29270" s="2"/>
    </row>
    <row r="29271" spans="2:5" x14ac:dyDescent="0.35">
      <c r="B29271" s="42"/>
      <c r="C29271" s="2"/>
      <c r="E29271" s="2"/>
    </row>
    <row r="29272" spans="2:5" x14ac:dyDescent="0.35">
      <c r="B29272" s="42"/>
      <c r="C29272" s="2"/>
      <c r="E29272" s="2"/>
    </row>
    <row r="29273" spans="2:5" x14ac:dyDescent="0.35">
      <c r="B29273" s="42"/>
      <c r="C29273" s="2"/>
      <c r="E29273" s="2"/>
    </row>
    <row r="29274" spans="2:5" x14ac:dyDescent="0.35">
      <c r="B29274" s="42"/>
      <c r="C29274" s="2"/>
      <c r="E29274" s="2"/>
    </row>
    <row r="29275" spans="2:5" x14ac:dyDescent="0.35">
      <c r="B29275" s="42"/>
      <c r="C29275" s="2"/>
      <c r="E29275" s="2"/>
    </row>
    <row r="29276" spans="2:5" x14ac:dyDescent="0.35">
      <c r="B29276" s="42"/>
      <c r="C29276" s="2"/>
      <c r="E29276" s="2"/>
    </row>
    <row r="29277" spans="2:5" x14ac:dyDescent="0.35">
      <c r="B29277" s="42"/>
      <c r="C29277" s="2"/>
      <c r="E29277" s="2"/>
    </row>
    <row r="29278" spans="2:5" x14ac:dyDescent="0.35">
      <c r="B29278" s="42"/>
      <c r="C29278" s="2"/>
      <c r="E29278" s="2"/>
    </row>
    <row r="29279" spans="2:5" x14ac:dyDescent="0.35">
      <c r="B29279" s="42"/>
      <c r="C29279" s="2"/>
      <c r="E29279" s="2"/>
    </row>
    <row r="29280" spans="2:5" x14ac:dyDescent="0.35">
      <c r="B29280" s="42"/>
      <c r="C29280" s="2"/>
      <c r="E29280" s="2"/>
    </row>
    <row r="29281" spans="2:5" x14ac:dyDescent="0.35">
      <c r="B29281" s="42"/>
      <c r="C29281" s="2"/>
      <c r="E29281" s="2"/>
    </row>
    <row r="29282" spans="2:5" x14ac:dyDescent="0.35">
      <c r="B29282" s="42"/>
      <c r="C29282" s="2"/>
      <c r="E29282" s="2"/>
    </row>
    <row r="29283" spans="2:5" x14ac:dyDescent="0.35">
      <c r="B29283" s="42"/>
      <c r="C29283" s="2"/>
      <c r="E29283" s="2"/>
    </row>
    <row r="29284" spans="2:5" x14ac:dyDescent="0.35">
      <c r="B29284" s="42"/>
      <c r="C29284" s="2"/>
      <c r="E29284" s="2"/>
    </row>
    <row r="29285" spans="2:5" x14ac:dyDescent="0.35">
      <c r="B29285" s="42"/>
      <c r="C29285" s="2"/>
      <c r="E29285" s="2"/>
    </row>
    <row r="29286" spans="2:5" x14ac:dyDescent="0.35">
      <c r="B29286" s="42"/>
      <c r="C29286" s="2"/>
      <c r="E29286" s="2"/>
    </row>
    <row r="29287" spans="2:5" x14ac:dyDescent="0.35">
      <c r="B29287" s="42"/>
      <c r="C29287" s="2"/>
      <c r="E29287" s="2"/>
    </row>
    <row r="29288" spans="2:5" x14ac:dyDescent="0.35">
      <c r="B29288" s="42"/>
      <c r="C29288" s="2"/>
      <c r="E29288" s="2"/>
    </row>
    <row r="29289" spans="2:5" x14ac:dyDescent="0.35">
      <c r="B29289" s="42"/>
      <c r="C29289" s="2"/>
      <c r="E29289" s="2"/>
    </row>
    <row r="29290" spans="2:5" x14ac:dyDescent="0.35">
      <c r="B29290" s="42"/>
      <c r="C29290" s="2"/>
      <c r="E29290" s="2"/>
    </row>
    <row r="29291" spans="2:5" x14ac:dyDescent="0.35">
      <c r="B29291" s="42"/>
      <c r="C29291" s="2"/>
      <c r="E29291" s="2"/>
    </row>
    <row r="29292" spans="2:5" x14ac:dyDescent="0.35">
      <c r="B29292" s="42"/>
      <c r="C29292" s="2"/>
      <c r="E29292" s="2"/>
    </row>
    <row r="29293" spans="2:5" x14ac:dyDescent="0.35">
      <c r="B29293" s="42"/>
      <c r="C29293" s="2"/>
      <c r="E29293" s="2"/>
    </row>
    <row r="29294" spans="2:5" x14ac:dyDescent="0.35">
      <c r="B29294" s="42"/>
      <c r="C29294" s="2"/>
      <c r="E29294" s="2"/>
    </row>
    <row r="29295" spans="2:5" x14ac:dyDescent="0.35">
      <c r="B29295" s="42"/>
      <c r="C29295" s="2"/>
      <c r="E29295" s="2"/>
    </row>
    <row r="29296" spans="2:5" x14ac:dyDescent="0.35">
      <c r="B29296" s="42"/>
      <c r="C29296" s="2"/>
      <c r="E29296" s="2"/>
    </row>
    <row r="29297" spans="2:5" x14ac:dyDescent="0.35">
      <c r="B29297" s="42"/>
      <c r="C29297" s="2"/>
      <c r="E29297" s="2"/>
    </row>
    <row r="29298" spans="2:5" x14ac:dyDescent="0.35">
      <c r="B29298" s="42"/>
      <c r="C29298" s="2"/>
      <c r="E29298" s="2"/>
    </row>
    <row r="29299" spans="2:5" x14ac:dyDescent="0.35">
      <c r="B29299" s="42"/>
      <c r="C29299" s="2"/>
      <c r="E29299" s="2"/>
    </row>
    <row r="29300" spans="2:5" x14ac:dyDescent="0.35">
      <c r="B29300" s="42"/>
      <c r="C29300" s="2"/>
      <c r="E29300" s="2"/>
    </row>
    <row r="29301" spans="2:5" x14ac:dyDescent="0.35">
      <c r="B29301" s="42"/>
      <c r="C29301" s="2"/>
      <c r="E29301" s="2"/>
    </row>
    <row r="29302" spans="2:5" x14ac:dyDescent="0.35">
      <c r="B29302" s="42"/>
      <c r="C29302" s="2"/>
      <c r="E29302" s="2"/>
    </row>
    <row r="29303" spans="2:5" x14ac:dyDescent="0.35">
      <c r="B29303" s="42"/>
      <c r="C29303" s="2"/>
      <c r="E29303" s="2"/>
    </row>
    <row r="29304" spans="2:5" x14ac:dyDescent="0.35">
      <c r="B29304" s="42"/>
      <c r="C29304" s="2"/>
      <c r="E29304" s="2"/>
    </row>
    <row r="29305" spans="2:5" x14ac:dyDescent="0.35">
      <c r="B29305" s="42"/>
      <c r="C29305" s="2"/>
      <c r="E29305" s="2"/>
    </row>
    <row r="29306" spans="2:5" x14ac:dyDescent="0.35">
      <c r="B29306" s="42"/>
      <c r="C29306" s="2"/>
      <c r="E29306" s="2"/>
    </row>
    <row r="29307" spans="2:5" x14ac:dyDescent="0.35">
      <c r="B29307" s="42"/>
      <c r="C29307" s="2"/>
      <c r="E29307" s="2"/>
    </row>
    <row r="29308" spans="2:5" x14ac:dyDescent="0.35">
      <c r="B29308" s="42"/>
      <c r="C29308" s="2"/>
      <c r="E29308" s="2"/>
    </row>
    <row r="29309" spans="2:5" x14ac:dyDescent="0.35">
      <c r="B29309" s="42"/>
      <c r="C29309" s="2"/>
      <c r="E29309" s="2"/>
    </row>
    <row r="29310" spans="2:5" x14ac:dyDescent="0.35">
      <c r="B29310" s="42"/>
      <c r="C29310" s="2"/>
      <c r="E29310" s="2"/>
    </row>
    <row r="29311" spans="2:5" x14ac:dyDescent="0.35">
      <c r="B29311" s="42"/>
      <c r="C29311" s="2"/>
      <c r="E29311" s="2"/>
    </row>
    <row r="29312" spans="2:5" x14ac:dyDescent="0.35">
      <c r="B29312" s="42"/>
      <c r="C29312" s="2"/>
      <c r="E29312" s="2"/>
    </row>
    <row r="29313" spans="2:5" x14ac:dyDescent="0.35">
      <c r="B29313" s="42"/>
      <c r="C29313" s="2"/>
      <c r="E29313" s="2"/>
    </row>
    <row r="29314" spans="2:5" x14ac:dyDescent="0.35">
      <c r="B29314" s="42"/>
      <c r="C29314" s="2"/>
      <c r="E29314" s="2"/>
    </row>
    <row r="29315" spans="2:5" x14ac:dyDescent="0.35">
      <c r="B29315" s="42"/>
      <c r="C29315" s="2"/>
      <c r="E29315" s="2"/>
    </row>
    <row r="29316" spans="2:5" x14ac:dyDescent="0.35">
      <c r="B29316" s="42"/>
      <c r="C29316" s="2"/>
      <c r="E29316" s="2"/>
    </row>
    <row r="29317" spans="2:5" x14ac:dyDescent="0.35">
      <c r="B29317" s="42"/>
      <c r="C29317" s="2"/>
      <c r="E29317" s="2"/>
    </row>
    <row r="29318" spans="2:5" x14ac:dyDescent="0.35">
      <c r="B29318" s="42"/>
      <c r="C29318" s="2"/>
      <c r="E29318" s="2"/>
    </row>
    <row r="29319" spans="2:5" x14ac:dyDescent="0.35">
      <c r="B29319" s="42"/>
      <c r="C29319" s="2"/>
      <c r="E29319" s="2"/>
    </row>
    <row r="29320" spans="2:5" x14ac:dyDescent="0.35">
      <c r="B29320" s="42"/>
      <c r="C29320" s="2"/>
      <c r="E29320" s="2"/>
    </row>
    <row r="29321" spans="2:5" x14ac:dyDescent="0.35">
      <c r="B29321" s="42"/>
      <c r="C29321" s="2"/>
      <c r="E29321" s="2"/>
    </row>
    <row r="29322" spans="2:5" x14ac:dyDescent="0.35">
      <c r="B29322" s="42"/>
      <c r="C29322" s="2"/>
      <c r="E29322" s="2"/>
    </row>
    <row r="29323" spans="2:5" x14ac:dyDescent="0.35">
      <c r="B29323" s="42"/>
      <c r="C29323" s="2"/>
      <c r="E29323" s="2"/>
    </row>
    <row r="29324" spans="2:5" x14ac:dyDescent="0.35">
      <c r="B29324" s="42"/>
      <c r="C29324" s="2"/>
      <c r="E29324" s="2"/>
    </row>
    <row r="29325" spans="2:5" x14ac:dyDescent="0.35">
      <c r="B29325" s="42"/>
      <c r="C29325" s="2"/>
      <c r="E29325" s="2"/>
    </row>
    <row r="29326" spans="2:5" x14ac:dyDescent="0.35">
      <c r="B29326" s="42"/>
      <c r="C29326" s="2"/>
      <c r="E29326" s="2"/>
    </row>
    <row r="29327" spans="2:5" x14ac:dyDescent="0.35">
      <c r="B29327" s="42"/>
      <c r="C29327" s="2"/>
      <c r="E29327" s="2"/>
    </row>
    <row r="29328" spans="2:5" x14ac:dyDescent="0.35">
      <c r="B29328" s="42"/>
      <c r="C29328" s="2"/>
      <c r="E29328" s="2"/>
    </row>
    <row r="29329" spans="2:5" x14ac:dyDescent="0.35">
      <c r="B29329" s="42"/>
      <c r="C29329" s="2"/>
      <c r="E29329" s="2"/>
    </row>
    <row r="29330" spans="2:5" x14ac:dyDescent="0.35">
      <c r="B29330" s="42"/>
      <c r="C29330" s="2"/>
      <c r="E29330" s="2"/>
    </row>
    <row r="29331" spans="2:5" x14ac:dyDescent="0.35">
      <c r="B29331" s="42"/>
      <c r="C29331" s="2"/>
      <c r="E29331" s="2"/>
    </row>
    <row r="29332" spans="2:5" x14ac:dyDescent="0.35">
      <c r="B29332" s="42"/>
      <c r="C29332" s="2"/>
      <c r="E29332" s="2"/>
    </row>
    <row r="29333" spans="2:5" x14ac:dyDescent="0.35">
      <c r="B29333" s="42"/>
      <c r="C29333" s="2"/>
      <c r="E29333" s="2"/>
    </row>
    <row r="29334" spans="2:5" x14ac:dyDescent="0.35">
      <c r="B29334" s="42"/>
      <c r="C29334" s="2"/>
      <c r="E29334" s="2"/>
    </row>
    <row r="29335" spans="2:5" x14ac:dyDescent="0.35">
      <c r="B29335" s="42"/>
      <c r="C29335" s="2"/>
      <c r="E29335" s="2"/>
    </row>
    <row r="29336" spans="2:5" x14ac:dyDescent="0.35">
      <c r="B29336" s="42"/>
      <c r="C29336" s="2"/>
      <c r="E29336" s="2"/>
    </row>
    <row r="29337" spans="2:5" x14ac:dyDescent="0.35">
      <c r="B29337" s="42"/>
      <c r="C29337" s="2"/>
      <c r="E29337" s="2"/>
    </row>
    <row r="29338" spans="2:5" x14ac:dyDescent="0.35">
      <c r="B29338" s="42"/>
      <c r="C29338" s="2"/>
      <c r="E29338" s="2"/>
    </row>
    <row r="29339" spans="2:5" x14ac:dyDescent="0.35">
      <c r="B29339" s="42"/>
      <c r="C29339" s="2"/>
      <c r="E29339" s="2"/>
    </row>
    <row r="29340" spans="2:5" x14ac:dyDescent="0.35">
      <c r="B29340" s="42"/>
      <c r="C29340" s="2"/>
      <c r="E29340" s="2"/>
    </row>
    <row r="29341" spans="2:5" x14ac:dyDescent="0.35">
      <c r="B29341" s="42"/>
      <c r="C29341" s="2"/>
      <c r="E29341" s="2"/>
    </row>
    <row r="29342" spans="2:5" x14ac:dyDescent="0.35">
      <c r="B29342" s="42"/>
      <c r="C29342" s="2"/>
      <c r="E29342" s="2"/>
    </row>
    <row r="29343" spans="2:5" x14ac:dyDescent="0.35">
      <c r="B29343" s="42"/>
      <c r="C29343" s="2"/>
      <c r="E29343" s="2"/>
    </row>
    <row r="29344" spans="2:5" x14ac:dyDescent="0.35">
      <c r="B29344" s="42"/>
      <c r="C29344" s="2"/>
      <c r="E29344" s="2"/>
    </row>
    <row r="29345" spans="2:5" x14ac:dyDescent="0.35">
      <c r="B29345" s="42"/>
      <c r="C29345" s="2"/>
      <c r="E29345" s="2"/>
    </row>
    <row r="29346" spans="2:5" x14ac:dyDescent="0.35">
      <c r="B29346" s="42"/>
      <c r="C29346" s="2"/>
      <c r="E29346" s="2"/>
    </row>
    <row r="29347" spans="2:5" x14ac:dyDescent="0.35">
      <c r="B29347" s="42"/>
      <c r="C29347" s="2"/>
      <c r="E29347" s="2"/>
    </row>
    <row r="29348" spans="2:5" x14ac:dyDescent="0.35">
      <c r="B29348" s="42"/>
      <c r="C29348" s="2"/>
      <c r="E29348" s="2"/>
    </row>
    <row r="29349" spans="2:5" x14ac:dyDescent="0.35">
      <c r="B29349" s="42"/>
      <c r="C29349" s="2"/>
      <c r="E29349" s="2"/>
    </row>
    <row r="29350" spans="2:5" x14ac:dyDescent="0.35">
      <c r="B29350" s="42"/>
      <c r="C29350" s="2"/>
      <c r="E29350" s="2"/>
    </row>
    <row r="29351" spans="2:5" x14ac:dyDescent="0.35">
      <c r="B29351" s="42"/>
      <c r="C29351" s="2"/>
      <c r="E29351" s="2"/>
    </row>
    <row r="29352" spans="2:5" x14ac:dyDescent="0.35">
      <c r="B29352" s="42"/>
      <c r="C29352" s="2"/>
      <c r="E29352" s="2"/>
    </row>
    <row r="29353" spans="2:5" x14ac:dyDescent="0.35">
      <c r="B29353" s="42"/>
      <c r="C29353" s="2"/>
      <c r="E29353" s="2"/>
    </row>
    <row r="29354" spans="2:5" x14ac:dyDescent="0.35">
      <c r="B29354" s="42"/>
      <c r="C29354" s="2"/>
      <c r="E29354" s="2"/>
    </row>
    <row r="29355" spans="2:5" x14ac:dyDescent="0.35">
      <c r="B29355" s="42"/>
      <c r="C29355" s="2"/>
      <c r="E29355" s="2"/>
    </row>
    <row r="29356" spans="2:5" x14ac:dyDescent="0.35">
      <c r="B29356" s="42"/>
      <c r="C29356" s="2"/>
      <c r="E29356" s="2"/>
    </row>
    <row r="29357" spans="2:5" x14ac:dyDescent="0.35">
      <c r="B29357" s="42"/>
      <c r="C29357" s="2"/>
      <c r="E29357" s="2"/>
    </row>
    <row r="29358" spans="2:5" x14ac:dyDescent="0.35">
      <c r="B29358" s="42"/>
      <c r="C29358" s="2"/>
      <c r="E29358" s="2"/>
    </row>
    <row r="29359" spans="2:5" x14ac:dyDescent="0.35">
      <c r="B29359" s="42"/>
      <c r="C29359" s="2"/>
      <c r="E29359" s="2"/>
    </row>
    <row r="29360" spans="2:5" x14ac:dyDescent="0.35">
      <c r="B29360" s="42"/>
      <c r="C29360" s="2"/>
      <c r="E29360" s="2"/>
    </row>
    <row r="29361" spans="2:5" x14ac:dyDescent="0.35">
      <c r="B29361" s="42"/>
      <c r="C29361" s="2"/>
      <c r="E29361" s="2"/>
    </row>
    <row r="29362" spans="2:5" x14ac:dyDescent="0.35">
      <c r="B29362" s="42"/>
      <c r="C29362" s="2"/>
      <c r="E29362" s="2"/>
    </row>
    <row r="29363" spans="2:5" x14ac:dyDescent="0.35">
      <c r="B29363" s="42"/>
      <c r="C29363" s="2"/>
      <c r="E29363" s="2"/>
    </row>
    <row r="29364" spans="2:5" x14ac:dyDescent="0.35">
      <c r="B29364" s="42"/>
      <c r="C29364" s="2"/>
      <c r="E29364" s="2"/>
    </row>
    <row r="29365" spans="2:5" x14ac:dyDescent="0.35">
      <c r="B29365" s="42"/>
      <c r="C29365" s="2"/>
      <c r="E29365" s="2"/>
    </row>
    <row r="29366" spans="2:5" x14ac:dyDescent="0.35">
      <c r="B29366" s="42"/>
      <c r="C29366" s="2"/>
      <c r="E29366" s="2"/>
    </row>
    <row r="29367" spans="2:5" x14ac:dyDescent="0.35">
      <c r="B29367" s="42"/>
      <c r="C29367" s="2"/>
      <c r="E29367" s="2"/>
    </row>
    <row r="29368" spans="2:5" x14ac:dyDescent="0.35">
      <c r="B29368" s="42"/>
      <c r="C29368" s="2"/>
      <c r="E29368" s="2"/>
    </row>
    <row r="29369" spans="2:5" x14ac:dyDescent="0.35">
      <c r="B29369" s="42"/>
      <c r="C29369" s="2"/>
      <c r="E29369" s="2"/>
    </row>
    <row r="29370" spans="2:5" x14ac:dyDescent="0.35">
      <c r="B29370" s="42"/>
      <c r="C29370" s="2"/>
      <c r="E29370" s="2"/>
    </row>
    <row r="29371" spans="2:5" x14ac:dyDescent="0.35">
      <c r="B29371" s="42"/>
      <c r="C29371" s="2"/>
      <c r="E29371" s="2"/>
    </row>
    <row r="29372" spans="2:5" x14ac:dyDescent="0.35">
      <c r="B29372" s="42"/>
      <c r="C29372" s="2"/>
      <c r="E29372" s="2"/>
    </row>
    <row r="29373" spans="2:5" x14ac:dyDescent="0.35">
      <c r="B29373" s="42"/>
      <c r="C29373" s="2"/>
      <c r="E29373" s="2"/>
    </row>
    <row r="29374" spans="2:5" x14ac:dyDescent="0.35">
      <c r="B29374" s="42"/>
      <c r="C29374" s="2"/>
      <c r="E29374" s="2"/>
    </row>
    <row r="29375" spans="2:5" x14ac:dyDescent="0.35">
      <c r="B29375" s="42"/>
      <c r="C29375" s="2"/>
      <c r="E29375" s="2"/>
    </row>
    <row r="29376" spans="2:5" x14ac:dyDescent="0.35">
      <c r="B29376" s="42"/>
      <c r="C29376" s="2"/>
      <c r="E29376" s="2"/>
    </row>
    <row r="29377" spans="2:5" x14ac:dyDescent="0.35">
      <c r="B29377" s="42"/>
      <c r="C29377" s="2"/>
      <c r="E29377" s="2"/>
    </row>
    <row r="29378" spans="2:5" x14ac:dyDescent="0.35">
      <c r="B29378" s="42"/>
      <c r="C29378" s="2"/>
      <c r="E29378" s="2"/>
    </row>
    <row r="29379" spans="2:5" x14ac:dyDescent="0.35">
      <c r="B29379" s="42"/>
      <c r="C29379" s="2"/>
      <c r="E29379" s="2"/>
    </row>
    <row r="29380" spans="2:5" x14ac:dyDescent="0.35">
      <c r="B29380" s="42"/>
      <c r="C29380" s="2"/>
      <c r="E29380" s="2"/>
    </row>
    <row r="29381" spans="2:5" x14ac:dyDescent="0.35">
      <c r="B29381" s="42"/>
      <c r="C29381" s="2"/>
      <c r="E29381" s="2"/>
    </row>
    <row r="29382" spans="2:5" x14ac:dyDescent="0.35">
      <c r="B29382" s="42"/>
      <c r="C29382" s="2"/>
      <c r="E29382" s="2"/>
    </row>
    <row r="29383" spans="2:5" x14ac:dyDescent="0.35">
      <c r="B29383" s="42"/>
      <c r="C29383" s="2"/>
      <c r="E29383" s="2"/>
    </row>
    <row r="29384" spans="2:5" x14ac:dyDescent="0.35">
      <c r="B29384" s="42"/>
      <c r="C29384" s="2"/>
      <c r="E29384" s="2"/>
    </row>
    <row r="29385" spans="2:5" x14ac:dyDescent="0.35">
      <c r="B29385" s="42"/>
      <c r="C29385" s="2"/>
      <c r="E29385" s="2"/>
    </row>
    <row r="29386" spans="2:5" x14ac:dyDescent="0.35">
      <c r="B29386" s="42"/>
      <c r="C29386" s="2"/>
      <c r="E29386" s="2"/>
    </row>
    <row r="29387" spans="2:5" x14ac:dyDescent="0.35">
      <c r="B29387" s="42"/>
      <c r="C29387" s="2"/>
      <c r="E29387" s="2"/>
    </row>
    <row r="29388" spans="2:5" x14ac:dyDescent="0.35">
      <c r="B29388" s="42"/>
      <c r="C29388" s="2"/>
      <c r="E29388" s="2"/>
    </row>
    <row r="29389" spans="2:5" x14ac:dyDescent="0.35">
      <c r="B29389" s="42"/>
      <c r="C29389" s="2"/>
      <c r="E29389" s="2"/>
    </row>
    <row r="29390" spans="2:5" x14ac:dyDescent="0.35">
      <c r="B29390" s="42"/>
      <c r="C29390" s="2"/>
      <c r="E29390" s="2"/>
    </row>
    <row r="29391" spans="2:5" x14ac:dyDescent="0.35">
      <c r="B29391" s="42"/>
      <c r="C29391" s="2"/>
      <c r="E29391" s="2"/>
    </row>
    <row r="29392" spans="2:5" x14ac:dyDescent="0.35">
      <c r="B29392" s="42"/>
      <c r="C29392" s="2"/>
      <c r="E29392" s="2"/>
    </row>
    <row r="29393" spans="2:5" x14ac:dyDescent="0.35">
      <c r="B29393" s="42"/>
      <c r="C29393" s="2"/>
      <c r="E29393" s="2"/>
    </row>
    <row r="29394" spans="2:5" x14ac:dyDescent="0.35">
      <c r="B29394" s="42"/>
      <c r="C29394" s="2"/>
      <c r="E29394" s="2"/>
    </row>
    <row r="29395" spans="2:5" x14ac:dyDescent="0.35">
      <c r="B29395" s="42"/>
      <c r="C29395" s="2"/>
      <c r="E29395" s="2"/>
    </row>
    <row r="29396" spans="2:5" x14ac:dyDescent="0.35">
      <c r="B29396" s="42"/>
      <c r="C29396" s="2"/>
      <c r="E29396" s="2"/>
    </row>
    <row r="29397" spans="2:5" x14ac:dyDescent="0.35">
      <c r="B29397" s="42"/>
      <c r="C29397" s="2"/>
      <c r="E29397" s="2"/>
    </row>
    <row r="29398" spans="2:5" x14ac:dyDescent="0.35">
      <c r="B29398" s="42"/>
      <c r="C29398" s="2"/>
      <c r="E29398" s="2"/>
    </row>
    <row r="29399" spans="2:5" x14ac:dyDescent="0.35">
      <c r="B29399" s="42"/>
      <c r="C29399" s="2"/>
      <c r="E29399" s="2"/>
    </row>
    <row r="29400" spans="2:5" x14ac:dyDescent="0.35">
      <c r="B29400" s="42"/>
      <c r="C29400" s="2"/>
      <c r="E29400" s="2"/>
    </row>
    <row r="29401" spans="2:5" x14ac:dyDescent="0.35">
      <c r="B29401" s="42"/>
      <c r="C29401" s="2"/>
      <c r="E29401" s="2"/>
    </row>
    <row r="29402" spans="2:5" x14ac:dyDescent="0.35">
      <c r="B29402" s="42"/>
      <c r="C29402" s="2"/>
      <c r="E29402" s="2"/>
    </row>
    <row r="29403" spans="2:5" x14ac:dyDescent="0.35">
      <c r="B29403" s="42"/>
      <c r="C29403" s="2"/>
      <c r="E29403" s="2"/>
    </row>
    <row r="29404" spans="2:5" x14ac:dyDescent="0.35">
      <c r="B29404" s="42"/>
      <c r="C29404" s="2"/>
      <c r="E29404" s="2"/>
    </row>
    <row r="29405" spans="2:5" x14ac:dyDescent="0.35">
      <c r="B29405" s="42"/>
      <c r="C29405" s="2"/>
      <c r="E29405" s="2"/>
    </row>
    <row r="29406" spans="2:5" x14ac:dyDescent="0.35">
      <c r="B29406" s="42"/>
      <c r="C29406" s="2"/>
      <c r="E29406" s="2"/>
    </row>
    <row r="29407" spans="2:5" x14ac:dyDescent="0.35">
      <c r="B29407" s="42"/>
      <c r="C29407" s="2"/>
      <c r="E29407" s="2"/>
    </row>
    <row r="29408" spans="2:5" x14ac:dyDescent="0.35">
      <c r="B29408" s="42"/>
      <c r="C29408" s="2"/>
      <c r="E29408" s="2"/>
    </row>
    <row r="29409" spans="2:5" x14ac:dyDescent="0.35">
      <c r="B29409" s="42"/>
      <c r="C29409" s="2"/>
      <c r="E29409" s="2"/>
    </row>
    <row r="29410" spans="2:5" x14ac:dyDescent="0.35">
      <c r="B29410" s="42"/>
      <c r="C29410" s="2"/>
      <c r="E29410" s="2"/>
    </row>
    <row r="29411" spans="2:5" x14ac:dyDescent="0.35">
      <c r="B29411" s="42"/>
      <c r="C29411" s="2"/>
      <c r="E29411" s="2"/>
    </row>
    <row r="29412" spans="2:5" x14ac:dyDescent="0.35">
      <c r="B29412" s="42"/>
      <c r="C29412" s="2"/>
      <c r="E29412" s="2"/>
    </row>
    <row r="29413" spans="2:5" x14ac:dyDescent="0.35">
      <c r="B29413" s="42"/>
      <c r="C29413" s="2"/>
      <c r="E29413" s="2"/>
    </row>
    <row r="29414" spans="2:5" x14ac:dyDescent="0.35">
      <c r="B29414" s="42"/>
      <c r="C29414" s="2"/>
      <c r="E29414" s="2"/>
    </row>
    <row r="29415" spans="2:5" x14ac:dyDescent="0.35">
      <c r="B29415" s="42"/>
      <c r="C29415" s="2"/>
      <c r="E29415" s="2"/>
    </row>
    <row r="29416" spans="2:5" x14ac:dyDescent="0.35">
      <c r="B29416" s="42"/>
      <c r="C29416" s="2"/>
      <c r="E29416" s="2"/>
    </row>
    <row r="29417" spans="2:5" x14ac:dyDescent="0.35">
      <c r="B29417" s="42"/>
      <c r="C29417" s="2"/>
      <c r="E29417" s="2"/>
    </row>
    <row r="29418" spans="2:5" x14ac:dyDescent="0.35">
      <c r="B29418" s="42"/>
      <c r="C29418" s="2"/>
      <c r="E29418" s="2"/>
    </row>
    <row r="29419" spans="2:5" x14ac:dyDescent="0.35">
      <c r="B29419" s="42"/>
      <c r="C29419" s="2"/>
      <c r="E29419" s="2"/>
    </row>
    <row r="29420" spans="2:5" x14ac:dyDescent="0.35">
      <c r="B29420" s="42"/>
      <c r="C29420" s="2"/>
      <c r="E29420" s="2"/>
    </row>
    <row r="29421" spans="2:5" x14ac:dyDescent="0.35">
      <c r="B29421" s="42"/>
      <c r="C29421" s="2"/>
      <c r="E29421" s="2"/>
    </row>
    <row r="29422" spans="2:5" x14ac:dyDescent="0.35">
      <c r="B29422" s="42"/>
      <c r="C29422" s="2"/>
      <c r="E29422" s="2"/>
    </row>
    <row r="29423" spans="2:5" x14ac:dyDescent="0.35">
      <c r="B29423" s="42"/>
      <c r="C29423" s="2"/>
      <c r="E29423" s="2"/>
    </row>
    <row r="29424" spans="2:5" x14ac:dyDescent="0.35">
      <c r="B29424" s="42"/>
      <c r="C29424" s="2"/>
      <c r="E29424" s="2"/>
    </row>
    <row r="29425" spans="2:5" x14ac:dyDescent="0.35">
      <c r="B29425" s="42"/>
      <c r="C29425" s="2"/>
      <c r="E29425" s="2"/>
    </row>
    <row r="29426" spans="2:5" x14ac:dyDescent="0.35">
      <c r="B29426" s="42"/>
      <c r="C29426" s="2"/>
      <c r="E29426" s="2"/>
    </row>
    <row r="29427" spans="2:5" x14ac:dyDescent="0.35">
      <c r="B29427" s="42"/>
      <c r="C29427" s="2"/>
      <c r="E29427" s="2"/>
    </row>
    <row r="29428" spans="2:5" x14ac:dyDescent="0.35">
      <c r="B29428" s="42"/>
      <c r="C29428" s="2"/>
      <c r="E29428" s="2"/>
    </row>
    <row r="29429" spans="2:5" x14ac:dyDescent="0.35">
      <c r="B29429" s="42"/>
      <c r="C29429" s="2"/>
      <c r="E29429" s="2"/>
    </row>
    <row r="29430" spans="2:5" x14ac:dyDescent="0.35">
      <c r="B29430" s="42"/>
      <c r="C29430" s="2"/>
      <c r="E29430" s="2"/>
    </row>
    <row r="29431" spans="2:5" x14ac:dyDescent="0.35">
      <c r="B29431" s="42"/>
      <c r="C29431" s="2"/>
      <c r="E29431" s="2"/>
    </row>
    <row r="29432" spans="2:5" x14ac:dyDescent="0.35">
      <c r="B29432" s="42"/>
      <c r="C29432" s="2"/>
      <c r="E29432" s="2"/>
    </row>
    <row r="29433" spans="2:5" x14ac:dyDescent="0.35">
      <c r="B29433" s="42"/>
      <c r="C29433" s="2"/>
      <c r="E29433" s="2"/>
    </row>
    <row r="29434" spans="2:5" x14ac:dyDescent="0.35">
      <c r="B29434" s="42"/>
      <c r="C29434" s="2"/>
      <c r="E29434" s="2"/>
    </row>
    <row r="29435" spans="2:5" x14ac:dyDescent="0.35">
      <c r="B29435" s="42"/>
      <c r="C29435" s="2"/>
      <c r="E29435" s="2"/>
    </row>
    <row r="29436" spans="2:5" x14ac:dyDescent="0.35">
      <c r="B29436" s="42"/>
      <c r="C29436" s="2"/>
      <c r="E29436" s="2"/>
    </row>
    <row r="29437" spans="2:5" x14ac:dyDescent="0.35">
      <c r="B29437" s="42"/>
      <c r="C29437" s="2"/>
      <c r="E29437" s="2"/>
    </row>
    <row r="29438" spans="2:5" x14ac:dyDescent="0.35">
      <c r="B29438" s="42"/>
      <c r="C29438" s="2"/>
      <c r="E29438" s="2"/>
    </row>
    <row r="29439" spans="2:5" x14ac:dyDescent="0.35">
      <c r="B29439" s="42"/>
      <c r="C29439" s="2"/>
      <c r="E29439" s="2"/>
    </row>
    <row r="29440" spans="2:5" x14ac:dyDescent="0.35">
      <c r="B29440" s="42"/>
      <c r="C29440" s="2"/>
      <c r="E29440" s="2"/>
    </row>
    <row r="29441" spans="2:5" x14ac:dyDescent="0.35">
      <c r="B29441" s="42"/>
      <c r="C29441" s="2"/>
      <c r="E29441" s="2"/>
    </row>
    <row r="29442" spans="2:5" x14ac:dyDescent="0.35">
      <c r="B29442" s="42"/>
      <c r="C29442" s="2"/>
      <c r="E29442" s="2"/>
    </row>
    <row r="29443" spans="2:5" x14ac:dyDescent="0.35">
      <c r="B29443" s="42"/>
      <c r="C29443" s="2"/>
      <c r="E29443" s="2"/>
    </row>
    <row r="29444" spans="2:5" x14ac:dyDescent="0.35">
      <c r="B29444" s="42"/>
      <c r="C29444" s="2"/>
      <c r="E29444" s="2"/>
    </row>
    <row r="29445" spans="2:5" x14ac:dyDescent="0.35">
      <c r="B29445" s="42"/>
      <c r="C29445" s="2"/>
      <c r="E29445" s="2"/>
    </row>
    <row r="29446" spans="2:5" x14ac:dyDescent="0.35">
      <c r="B29446" s="42"/>
      <c r="C29446" s="2"/>
      <c r="E29446" s="2"/>
    </row>
    <row r="29447" spans="2:5" x14ac:dyDescent="0.35">
      <c r="B29447" s="42"/>
      <c r="C29447" s="2"/>
      <c r="E29447" s="2"/>
    </row>
    <row r="29448" spans="2:5" x14ac:dyDescent="0.35">
      <c r="B29448" s="42"/>
      <c r="C29448" s="2"/>
      <c r="E29448" s="2"/>
    </row>
    <row r="29449" spans="2:5" x14ac:dyDescent="0.35">
      <c r="B29449" s="42"/>
      <c r="C29449" s="2"/>
      <c r="E29449" s="2"/>
    </row>
    <row r="29450" spans="2:5" x14ac:dyDescent="0.35">
      <c r="B29450" s="42"/>
      <c r="C29450" s="2"/>
      <c r="E29450" s="2"/>
    </row>
    <row r="29451" spans="2:5" x14ac:dyDescent="0.35">
      <c r="B29451" s="42"/>
      <c r="C29451" s="2"/>
      <c r="E29451" s="2"/>
    </row>
    <row r="29452" spans="2:5" x14ac:dyDescent="0.35">
      <c r="B29452" s="42"/>
      <c r="C29452" s="2"/>
      <c r="E29452" s="2"/>
    </row>
    <row r="29453" spans="2:5" x14ac:dyDescent="0.35">
      <c r="B29453" s="42"/>
      <c r="C29453" s="2"/>
      <c r="E29453" s="2"/>
    </row>
    <row r="29454" spans="2:5" x14ac:dyDescent="0.35">
      <c r="B29454" s="42"/>
      <c r="C29454" s="2"/>
      <c r="E29454" s="2"/>
    </row>
    <row r="29455" spans="2:5" x14ac:dyDescent="0.35">
      <c r="B29455" s="42"/>
      <c r="C29455" s="2"/>
      <c r="E29455" s="2"/>
    </row>
    <row r="29456" spans="2:5" x14ac:dyDescent="0.35">
      <c r="B29456" s="42"/>
      <c r="C29456" s="2"/>
      <c r="E29456" s="2"/>
    </row>
    <row r="29457" spans="2:5" x14ac:dyDescent="0.35">
      <c r="B29457" s="42"/>
      <c r="C29457" s="2"/>
      <c r="E29457" s="2"/>
    </row>
    <row r="29458" spans="2:5" x14ac:dyDescent="0.35">
      <c r="B29458" s="42"/>
      <c r="C29458" s="2"/>
      <c r="E29458" s="2"/>
    </row>
    <row r="29459" spans="2:5" x14ac:dyDescent="0.35">
      <c r="B29459" s="42"/>
      <c r="C29459" s="2"/>
      <c r="E29459" s="2"/>
    </row>
    <row r="29460" spans="2:5" x14ac:dyDescent="0.35">
      <c r="B29460" s="42"/>
      <c r="C29460" s="2"/>
      <c r="E29460" s="2"/>
    </row>
    <row r="29461" spans="2:5" x14ac:dyDescent="0.35">
      <c r="B29461" s="42"/>
      <c r="C29461" s="2"/>
      <c r="E29461" s="2"/>
    </row>
    <row r="29462" spans="2:5" x14ac:dyDescent="0.35">
      <c r="B29462" s="42"/>
      <c r="C29462" s="2"/>
      <c r="E29462" s="2"/>
    </row>
    <row r="29463" spans="2:5" x14ac:dyDescent="0.35">
      <c r="B29463" s="42"/>
      <c r="C29463" s="2"/>
      <c r="E29463" s="2"/>
    </row>
    <row r="29464" spans="2:5" x14ac:dyDescent="0.35">
      <c r="B29464" s="42"/>
      <c r="C29464" s="2"/>
      <c r="E29464" s="2"/>
    </row>
    <row r="29465" spans="2:5" x14ac:dyDescent="0.35">
      <c r="B29465" s="42"/>
      <c r="C29465" s="2"/>
      <c r="E29465" s="2"/>
    </row>
    <row r="29466" spans="2:5" x14ac:dyDescent="0.35">
      <c r="B29466" s="42"/>
      <c r="C29466" s="2"/>
      <c r="E29466" s="2"/>
    </row>
    <row r="29467" spans="2:5" x14ac:dyDescent="0.35">
      <c r="B29467" s="42"/>
      <c r="C29467" s="2"/>
      <c r="E29467" s="2"/>
    </row>
    <row r="29468" spans="2:5" x14ac:dyDescent="0.35">
      <c r="B29468" s="42"/>
      <c r="C29468" s="2"/>
      <c r="E29468" s="2"/>
    </row>
    <row r="29469" spans="2:5" x14ac:dyDescent="0.35">
      <c r="B29469" s="42"/>
      <c r="C29469" s="2"/>
      <c r="E29469" s="2"/>
    </row>
    <row r="29470" spans="2:5" x14ac:dyDescent="0.35">
      <c r="B29470" s="42"/>
      <c r="C29470" s="2"/>
      <c r="E29470" s="2"/>
    </row>
    <row r="29471" spans="2:5" x14ac:dyDescent="0.35">
      <c r="B29471" s="42"/>
      <c r="C29471" s="2"/>
      <c r="E29471" s="2"/>
    </row>
    <row r="29472" spans="2:5" x14ac:dyDescent="0.35">
      <c r="B29472" s="42"/>
      <c r="C29472" s="2"/>
      <c r="E29472" s="2"/>
    </row>
    <row r="29473" spans="2:5" x14ac:dyDescent="0.35">
      <c r="B29473" s="42"/>
      <c r="C29473" s="2"/>
      <c r="E29473" s="2"/>
    </row>
    <row r="29474" spans="2:5" x14ac:dyDescent="0.35">
      <c r="B29474" s="42"/>
      <c r="C29474" s="2"/>
      <c r="E29474" s="2"/>
    </row>
    <row r="29475" spans="2:5" x14ac:dyDescent="0.35">
      <c r="B29475" s="42"/>
      <c r="C29475" s="2"/>
      <c r="E29475" s="2"/>
    </row>
    <row r="29476" spans="2:5" x14ac:dyDescent="0.35">
      <c r="B29476" s="42"/>
      <c r="C29476" s="2"/>
      <c r="E29476" s="2"/>
    </row>
    <row r="29477" spans="2:5" x14ac:dyDescent="0.35">
      <c r="B29477" s="42"/>
      <c r="C29477" s="2"/>
      <c r="E29477" s="2"/>
    </row>
    <row r="29478" spans="2:5" x14ac:dyDescent="0.35">
      <c r="B29478" s="42"/>
      <c r="C29478" s="2"/>
      <c r="E29478" s="2"/>
    </row>
    <row r="29479" spans="2:5" x14ac:dyDescent="0.35">
      <c r="B29479" s="42"/>
      <c r="C29479" s="2"/>
      <c r="E29479" s="2"/>
    </row>
    <row r="29480" spans="2:5" x14ac:dyDescent="0.35">
      <c r="B29480" s="42"/>
      <c r="C29480" s="2"/>
      <c r="E29480" s="2"/>
    </row>
    <row r="29481" spans="2:5" x14ac:dyDescent="0.35">
      <c r="B29481" s="42"/>
      <c r="C29481" s="2"/>
      <c r="E29481" s="2"/>
    </row>
    <row r="29482" spans="2:5" x14ac:dyDescent="0.35">
      <c r="B29482" s="42"/>
      <c r="C29482" s="2"/>
      <c r="E29482" s="2"/>
    </row>
    <row r="29483" spans="2:5" x14ac:dyDescent="0.35">
      <c r="B29483" s="42"/>
      <c r="C29483" s="2"/>
      <c r="E29483" s="2"/>
    </row>
    <row r="29484" spans="2:5" x14ac:dyDescent="0.35">
      <c r="B29484" s="42"/>
      <c r="C29484" s="2"/>
      <c r="E29484" s="2"/>
    </row>
    <row r="29485" spans="2:5" x14ac:dyDescent="0.35">
      <c r="B29485" s="42"/>
      <c r="C29485" s="2"/>
      <c r="E29485" s="2"/>
    </row>
    <row r="29486" spans="2:5" x14ac:dyDescent="0.35">
      <c r="B29486" s="42"/>
      <c r="C29486" s="2"/>
      <c r="E29486" s="2"/>
    </row>
    <row r="29487" spans="2:5" x14ac:dyDescent="0.35">
      <c r="B29487" s="42"/>
      <c r="C29487" s="2"/>
      <c r="E29487" s="2"/>
    </row>
    <row r="29488" spans="2:5" x14ac:dyDescent="0.35">
      <c r="B29488" s="42"/>
      <c r="C29488" s="2"/>
      <c r="E29488" s="2"/>
    </row>
    <row r="29489" spans="2:5" x14ac:dyDescent="0.35">
      <c r="B29489" s="42"/>
      <c r="C29489" s="2"/>
      <c r="E29489" s="2"/>
    </row>
    <row r="29490" spans="2:5" x14ac:dyDescent="0.35">
      <c r="B29490" s="42"/>
      <c r="C29490" s="2"/>
      <c r="E29490" s="2"/>
    </row>
    <row r="29491" spans="2:5" x14ac:dyDescent="0.35">
      <c r="B29491" s="42"/>
      <c r="C29491" s="2"/>
      <c r="E29491" s="2"/>
    </row>
    <row r="29492" spans="2:5" x14ac:dyDescent="0.35">
      <c r="B29492" s="42"/>
      <c r="C29492" s="2"/>
      <c r="E29492" s="2"/>
    </row>
    <row r="29493" spans="2:5" x14ac:dyDescent="0.35">
      <c r="B29493" s="42"/>
      <c r="C29493" s="2"/>
      <c r="E29493" s="2"/>
    </row>
    <row r="29494" spans="2:5" x14ac:dyDescent="0.35">
      <c r="B29494" s="42"/>
      <c r="C29494" s="2"/>
      <c r="E29494" s="2"/>
    </row>
    <row r="29495" spans="2:5" x14ac:dyDescent="0.35">
      <c r="B29495" s="42"/>
      <c r="C29495" s="2"/>
      <c r="E29495" s="2"/>
    </row>
    <row r="29496" spans="2:5" x14ac:dyDescent="0.35">
      <c r="B29496" s="42"/>
      <c r="C29496" s="2"/>
      <c r="E29496" s="2"/>
    </row>
    <row r="29497" spans="2:5" x14ac:dyDescent="0.35">
      <c r="B29497" s="42"/>
      <c r="C29497" s="2"/>
      <c r="E29497" s="2"/>
    </row>
    <row r="29498" spans="2:5" x14ac:dyDescent="0.35">
      <c r="B29498" s="42"/>
      <c r="C29498" s="2"/>
      <c r="E29498" s="2"/>
    </row>
    <row r="29499" spans="2:5" x14ac:dyDescent="0.35">
      <c r="B29499" s="42"/>
      <c r="C29499" s="2"/>
      <c r="E29499" s="2"/>
    </row>
    <row r="29500" spans="2:5" x14ac:dyDescent="0.35">
      <c r="B29500" s="42"/>
      <c r="C29500" s="2"/>
      <c r="E29500" s="2"/>
    </row>
    <row r="29501" spans="2:5" x14ac:dyDescent="0.35">
      <c r="B29501" s="42"/>
      <c r="C29501" s="2"/>
      <c r="E29501" s="2"/>
    </row>
    <row r="29502" spans="2:5" x14ac:dyDescent="0.35">
      <c r="B29502" s="42"/>
      <c r="C29502" s="2"/>
      <c r="E29502" s="2"/>
    </row>
    <row r="29503" spans="2:5" x14ac:dyDescent="0.35">
      <c r="B29503" s="42"/>
      <c r="C29503" s="2"/>
      <c r="E29503" s="2"/>
    </row>
    <row r="29504" spans="2:5" x14ac:dyDescent="0.35">
      <c r="B29504" s="42"/>
      <c r="C29504" s="2"/>
      <c r="E29504" s="2"/>
    </row>
    <row r="29505" spans="2:5" x14ac:dyDescent="0.35">
      <c r="B29505" s="42"/>
      <c r="C29505" s="2"/>
      <c r="E29505" s="2"/>
    </row>
    <row r="29506" spans="2:5" x14ac:dyDescent="0.35">
      <c r="B29506" s="42"/>
      <c r="C29506" s="2"/>
      <c r="E29506" s="2"/>
    </row>
    <row r="29507" spans="2:5" x14ac:dyDescent="0.35">
      <c r="B29507" s="42"/>
      <c r="C29507" s="2"/>
      <c r="E29507" s="2"/>
    </row>
    <row r="29508" spans="2:5" x14ac:dyDescent="0.35">
      <c r="B29508" s="42"/>
      <c r="C29508" s="2"/>
      <c r="E29508" s="2"/>
    </row>
    <row r="29509" spans="2:5" x14ac:dyDescent="0.35">
      <c r="B29509" s="42"/>
      <c r="C29509" s="2"/>
      <c r="E29509" s="2"/>
    </row>
    <row r="29510" spans="2:5" x14ac:dyDescent="0.35">
      <c r="B29510" s="42"/>
      <c r="C29510" s="2"/>
      <c r="E29510" s="2"/>
    </row>
    <row r="29511" spans="2:5" x14ac:dyDescent="0.35">
      <c r="B29511" s="42"/>
      <c r="C29511" s="2"/>
      <c r="E29511" s="2"/>
    </row>
    <row r="29512" spans="2:5" x14ac:dyDescent="0.35">
      <c r="B29512" s="42"/>
      <c r="C29512" s="2"/>
      <c r="E29512" s="2"/>
    </row>
    <row r="29513" spans="2:5" x14ac:dyDescent="0.35">
      <c r="B29513" s="42"/>
      <c r="C29513" s="2"/>
      <c r="E29513" s="2"/>
    </row>
    <row r="29514" spans="2:5" x14ac:dyDescent="0.35">
      <c r="B29514" s="42"/>
      <c r="C29514" s="2"/>
      <c r="E29514" s="2"/>
    </row>
    <row r="29515" spans="2:5" x14ac:dyDescent="0.35">
      <c r="B29515" s="42"/>
      <c r="C29515" s="2"/>
      <c r="E29515" s="2"/>
    </row>
    <row r="29516" spans="2:5" x14ac:dyDescent="0.35">
      <c r="B29516" s="42"/>
      <c r="C29516" s="2"/>
      <c r="E29516" s="2"/>
    </row>
    <row r="29517" spans="2:5" x14ac:dyDescent="0.35">
      <c r="B29517" s="42"/>
      <c r="C29517" s="2"/>
      <c r="E29517" s="2"/>
    </row>
    <row r="29518" spans="2:5" x14ac:dyDescent="0.35">
      <c r="B29518" s="42"/>
      <c r="C29518" s="2"/>
      <c r="E29518" s="2"/>
    </row>
    <row r="29519" spans="2:5" x14ac:dyDescent="0.35">
      <c r="B29519" s="42"/>
      <c r="C29519" s="2"/>
      <c r="E29519" s="2"/>
    </row>
    <row r="29520" spans="2:5" x14ac:dyDescent="0.35">
      <c r="B29520" s="42"/>
      <c r="C29520" s="2"/>
      <c r="E29520" s="2"/>
    </row>
    <row r="29521" spans="2:5" x14ac:dyDescent="0.35">
      <c r="B29521" s="42"/>
      <c r="C29521" s="2"/>
      <c r="E29521" s="2"/>
    </row>
    <row r="29522" spans="2:5" x14ac:dyDescent="0.35">
      <c r="B29522" s="42"/>
      <c r="C29522" s="2"/>
      <c r="E29522" s="2"/>
    </row>
    <row r="29523" spans="2:5" x14ac:dyDescent="0.35">
      <c r="B29523" s="42"/>
      <c r="C29523" s="2"/>
      <c r="E29523" s="2"/>
    </row>
    <row r="29524" spans="2:5" x14ac:dyDescent="0.35">
      <c r="B29524" s="42"/>
      <c r="C29524" s="2"/>
      <c r="E29524" s="2"/>
    </row>
    <row r="29525" spans="2:5" x14ac:dyDescent="0.35">
      <c r="B29525" s="42"/>
      <c r="C29525" s="2"/>
      <c r="E29525" s="2"/>
    </row>
    <row r="29526" spans="2:5" x14ac:dyDescent="0.35">
      <c r="B29526" s="42"/>
      <c r="C29526" s="2"/>
      <c r="E29526" s="2"/>
    </row>
    <row r="29527" spans="2:5" x14ac:dyDescent="0.35">
      <c r="B29527" s="42"/>
      <c r="C29527" s="2"/>
      <c r="E29527" s="2"/>
    </row>
    <row r="29528" spans="2:5" x14ac:dyDescent="0.35">
      <c r="B29528" s="42"/>
      <c r="C29528" s="2"/>
      <c r="E29528" s="2"/>
    </row>
    <row r="29529" spans="2:5" x14ac:dyDescent="0.35">
      <c r="B29529" s="42"/>
      <c r="C29529" s="2"/>
      <c r="E29529" s="2"/>
    </row>
    <row r="29530" spans="2:5" x14ac:dyDescent="0.35">
      <c r="B29530" s="42"/>
      <c r="C29530" s="2"/>
      <c r="E29530" s="2"/>
    </row>
    <row r="29531" spans="2:5" x14ac:dyDescent="0.35">
      <c r="B29531" s="42"/>
      <c r="C29531" s="2"/>
      <c r="E29531" s="2"/>
    </row>
    <row r="29532" spans="2:5" x14ac:dyDescent="0.35">
      <c r="B29532" s="42"/>
      <c r="C29532" s="2"/>
      <c r="E29532" s="2"/>
    </row>
    <row r="29533" spans="2:5" x14ac:dyDescent="0.35">
      <c r="B29533" s="42"/>
      <c r="C29533" s="2"/>
      <c r="E29533" s="2"/>
    </row>
    <row r="29534" spans="2:5" x14ac:dyDescent="0.35">
      <c r="B29534" s="42"/>
      <c r="C29534" s="2"/>
      <c r="E29534" s="2"/>
    </row>
    <row r="29535" spans="2:5" x14ac:dyDescent="0.35">
      <c r="B29535" s="42"/>
      <c r="C29535" s="2"/>
      <c r="E29535" s="2"/>
    </row>
    <row r="29536" spans="2:5" x14ac:dyDescent="0.35">
      <c r="B29536" s="42"/>
      <c r="C29536" s="2"/>
      <c r="E29536" s="2"/>
    </row>
    <row r="29537" spans="2:5" x14ac:dyDescent="0.35">
      <c r="B29537" s="42"/>
      <c r="C29537" s="2"/>
      <c r="E29537" s="2"/>
    </row>
    <row r="29538" spans="2:5" x14ac:dyDescent="0.35">
      <c r="B29538" s="42"/>
      <c r="C29538" s="2"/>
      <c r="E29538" s="2"/>
    </row>
    <row r="29539" spans="2:5" x14ac:dyDescent="0.35">
      <c r="B29539" s="42"/>
      <c r="C29539" s="2"/>
      <c r="E29539" s="2"/>
    </row>
    <row r="29540" spans="2:5" x14ac:dyDescent="0.35">
      <c r="B29540" s="42"/>
      <c r="C29540" s="2"/>
      <c r="E29540" s="2"/>
    </row>
    <row r="29541" spans="2:5" x14ac:dyDescent="0.35">
      <c r="B29541" s="42"/>
      <c r="C29541" s="2"/>
      <c r="E29541" s="2"/>
    </row>
    <row r="29542" spans="2:5" x14ac:dyDescent="0.35">
      <c r="B29542" s="42"/>
      <c r="C29542" s="2"/>
      <c r="E29542" s="2"/>
    </row>
    <row r="29543" spans="2:5" x14ac:dyDescent="0.35">
      <c r="B29543" s="42"/>
      <c r="C29543" s="2"/>
      <c r="E29543" s="2"/>
    </row>
    <row r="29544" spans="2:5" x14ac:dyDescent="0.35">
      <c r="B29544" s="42"/>
      <c r="C29544" s="2"/>
      <c r="E29544" s="2"/>
    </row>
    <row r="29545" spans="2:5" x14ac:dyDescent="0.35">
      <c r="B29545" s="42"/>
      <c r="C29545" s="2"/>
      <c r="E29545" s="2"/>
    </row>
    <row r="29546" spans="2:5" x14ac:dyDescent="0.35">
      <c r="B29546" s="42"/>
      <c r="C29546" s="2"/>
      <c r="E29546" s="2"/>
    </row>
    <row r="29547" spans="2:5" x14ac:dyDescent="0.35">
      <c r="B29547" s="42"/>
      <c r="C29547" s="2"/>
      <c r="E29547" s="2"/>
    </row>
    <row r="29548" spans="2:5" x14ac:dyDescent="0.35">
      <c r="B29548" s="42"/>
      <c r="C29548" s="2"/>
      <c r="E29548" s="2"/>
    </row>
    <row r="29549" spans="2:5" x14ac:dyDescent="0.35">
      <c r="B29549" s="42"/>
      <c r="C29549" s="2"/>
      <c r="E29549" s="2"/>
    </row>
    <row r="29550" spans="2:5" x14ac:dyDescent="0.35">
      <c r="B29550" s="42"/>
      <c r="C29550" s="2"/>
      <c r="E29550" s="2"/>
    </row>
    <row r="29551" spans="2:5" x14ac:dyDescent="0.35">
      <c r="B29551" s="42"/>
      <c r="C29551" s="2"/>
      <c r="E29551" s="2"/>
    </row>
    <row r="29552" spans="2:5" x14ac:dyDescent="0.35">
      <c r="B29552" s="42"/>
      <c r="C29552" s="2"/>
      <c r="E29552" s="2"/>
    </row>
    <row r="29553" spans="2:5" x14ac:dyDescent="0.35">
      <c r="B29553" s="42"/>
      <c r="C29553" s="2"/>
      <c r="E29553" s="2"/>
    </row>
    <row r="29554" spans="2:5" x14ac:dyDescent="0.35">
      <c r="B29554" s="42"/>
      <c r="C29554" s="2"/>
      <c r="E29554" s="2"/>
    </row>
    <row r="29555" spans="2:5" x14ac:dyDescent="0.35">
      <c r="B29555" s="42"/>
      <c r="C29555" s="2"/>
      <c r="E29555" s="2"/>
    </row>
    <row r="29556" spans="2:5" x14ac:dyDescent="0.35">
      <c r="B29556" s="42"/>
      <c r="C29556" s="2"/>
      <c r="E29556" s="2"/>
    </row>
    <row r="29557" spans="2:5" x14ac:dyDescent="0.35">
      <c r="B29557" s="42"/>
      <c r="C29557" s="2"/>
      <c r="E29557" s="2"/>
    </row>
    <row r="29558" spans="2:5" x14ac:dyDescent="0.35">
      <c r="B29558" s="42"/>
      <c r="C29558" s="2"/>
      <c r="E29558" s="2"/>
    </row>
    <row r="29559" spans="2:5" x14ac:dyDescent="0.35">
      <c r="B29559" s="42"/>
      <c r="C29559" s="2"/>
      <c r="E29559" s="2"/>
    </row>
    <row r="29560" spans="2:5" x14ac:dyDescent="0.35">
      <c r="B29560" s="42"/>
      <c r="C29560" s="2"/>
      <c r="E29560" s="2"/>
    </row>
    <row r="29561" spans="2:5" x14ac:dyDescent="0.35">
      <c r="B29561" s="42"/>
      <c r="C29561" s="2"/>
      <c r="E29561" s="2"/>
    </row>
    <row r="29562" spans="2:5" x14ac:dyDescent="0.35">
      <c r="B29562" s="42"/>
      <c r="C29562" s="2"/>
      <c r="E29562" s="2"/>
    </row>
    <row r="29563" spans="2:5" x14ac:dyDescent="0.35">
      <c r="B29563" s="42"/>
      <c r="C29563" s="2"/>
      <c r="E29563" s="2"/>
    </row>
    <row r="29564" spans="2:5" x14ac:dyDescent="0.35">
      <c r="B29564" s="42"/>
      <c r="C29564" s="2"/>
      <c r="E29564" s="2"/>
    </row>
    <row r="29565" spans="2:5" x14ac:dyDescent="0.35">
      <c r="B29565" s="42"/>
      <c r="C29565" s="2"/>
      <c r="E29565" s="2"/>
    </row>
    <row r="29566" spans="2:5" x14ac:dyDescent="0.35">
      <c r="B29566" s="42"/>
      <c r="C29566" s="2"/>
      <c r="E29566" s="2"/>
    </row>
    <row r="29567" spans="2:5" x14ac:dyDescent="0.35">
      <c r="B29567" s="42"/>
      <c r="C29567" s="2"/>
      <c r="E29567" s="2"/>
    </row>
    <row r="29568" spans="2:5" x14ac:dyDescent="0.35">
      <c r="B29568" s="42"/>
      <c r="C29568" s="2"/>
      <c r="E29568" s="2"/>
    </row>
    <row r="29569" spans="2:5" x14ac:dyDescent="0.35">
      <c r="B29569" s="42"/>
      <c r="C29569" s="2"/>
      <c r="E29569" s="2"/>
    </row>
    <row r="29570" spans="2:5" x14ac:dyDescent="0.35">
      <c r="B29570" s="42"/>
      <c r="C29570" s="2"/>
      <c r="E29570" s="2"/>
    </row>
    <row r="29571" spans="2:5" x14ac:dyDescent="0.35">
      <c r="B29571" s="42"/>
      <c r="C29571" s="2"/>
      <c r="E29571" s="2"/>
    </row>
    <row r="29572" spans="2:5" x14ac:dyDescent="0.35">
      <c r="B29572" s="42"/>
      <c r="C29572" s="2"/>
      <c r="E29572" s="2"/>
    </row>
    <row r="29573" spans="2:5" x14ac:dyDescent="0.35">
      <c r="B29573" s="42"/>
      <c r="C29573" s="2"/>
      <c r="E29573" s="2"/>
    </row>
    <row r="29574" spans="2:5" x14ac:dyDescent="0.35">
      <c r="B29574" s="42"/>
      <c r="C29574" s="2"/>
      <c r="E29574" s="2"/>
    </row>
    <row r="29575" spans="2:5" x14ac:dyDescent="0.35">
      <c r="B29575" s="42"/>
      <c r="C29575" s="2"/>
      <c r="E29575" s="2"/>
    </row>
    <row r="29576" spans="2:5" x14ac:dyDescent="0.35">
      <c r="B29576" s="42"/>
      <c r="C29576" s="2"/>
      <c r="E29576" s="2"/>
    </row>
    <row r="29577" spans="2:5" x14ac:dyDescent="0.35">
      <c r="B29577" s="42"/>
      <c r="C29577" s="2"/>
      <c r="E29577" s="2"/>
    </row>
    <row r="29578" spans="2:5" x14ac:dyDescent="0.35">
      <c r="B29578" s="42"/>
      <c r="C29578" s="2"/>
      <c r="E29578" s="2"/>
    </row>
    <row r="29579" spans="2:5" x14ac:dyDescent="0.35">
      <c r="B29579" s="42"/>
      <c r="C29579" s="2"/>
      <c r="E29579" s="2"/>
    </row>
    <row r="29580" spans="2:5" x14ac:dyDescent="0.35">
      <c r="B29580" s="42"/>
      <c r="C29580" s="2"/>
      <c r="E29580" s="2"/>
    </row>
    <row r="29581" spans="2:5" x14ac:dyDescent="0.35">
      <c r="B29581" s="42"/>
      <c r="C29581" s="2"/>
      <c r="E29581" s="2"/>
    </row>
    <row r="29582" spans="2:5" x14ac:dyDescent="0.35">
      <c r="B29582" s="42"/>
      <c r="C29582" s="2"/>
      <c r="E29582" s="2"/>
    </row>
    <row r="29583" spans="2:5" x14ac:dyDescent="0.35">
      <c r="B29583" s="42"/>
      <c r="C29583" s="2"/>
      <c r="E29583" s="2"/>
    </row>
    <row r="29584" spans="2:5" x14ac:dyDescent="0.35">
      <c r="B29584" s="42"/>
      <c r="C29584" s="2"/>
      <c r="E29584" s="2"/>
    </row>
    <row r="29585" spans="2:5" x14ac:dyDescent="0.35">
      <c r="B29585" s="42"/>
      <c r="C29585" s="2"/>
      <c r="E29585" s="2"/>
    </row>
    <row r="29586" spans="2:5" x14ac:dyDescent="0.35">
      <c r="B29586" s="42"/>
      <c r="C29586" s="2"/>
      <c r="E29586" s="2"/>
    </row>
    <row r="29587" spans="2:5" x14ac:dyDescent="0.35">
      <c r="B29587" s="42"/>
      <c r="C29587" s="2"/>
      <c r="E29587" s="2"/>
    </row>
    <row r="29588" spans="2:5" x14ac:dyDescent="0.35">
      <c r="B29588" s="42"/>
      <c r="C29588" s="2"/>
      <c r="E29588" s="2"/>
    </row>
    <row r="29589" spans="2:5" x14ac:dyDescent="0.35">
      <c r="B29589" s="42"/>
      <c r="C29589" s="2"/>
      <c r="E29589" s="2"/>
    </row>
    <row r="29590" spans="2:5" x14ac:dyDescent="0.35">
      <c r="B29590" s="42"/>
      <c r="C29590" s="2"/>
      <c r="E29590" s="2"/>
    </row>
    <row r="29591" spans="2:5" x14ac:dyDescent="0.35">
      <c r="B29591" s="42"/>
      <c r="C29591" s="2"/>
      <c r="E29591" s="2"/>
    </row>
    <row r="29592" spans="2:5" x14ac:dyDescent="0.35">
      <c r="B29592" s="42"/>
      <c r="C29592" s="2"/>
      <c r="E29592" s="2"/>
    </row>
    <row r="29593" spans="2:5" x14ac:dyDescent="0.35">
      <c r="B29593" s="42"/>
      <c r="C29593" s="2"/>
      <c r="E29593" s="2"/>
    </row>
    <row r="29594" spans="2:5" x14ac:dyDescent="0.35">
      <c r="B29594" s="42"/>
      <c r="C29594" s="2"/>
      <c r="E29594" s="2"/>
    </row>
    <row r="29595" spans="2:5" x14ac:dyDescent="0.35">
      <c r="B29595" s="42"/>
      <c r="C29595" s="2"/>
      <c r="E29595" s="2"/>
    </row>
    <row r="29596" spans="2:5" x14ac:dyDescent="0.35">
      <c r="B29596" s="42"/>
      <c r="C29596" s="2"/>
      <c r="E29596" s="2"/>
    </row>
    <row r="29597" spans="2:5" x14ac:dyDescent="0.35">
      <c r="B29597" s="42"/>
      <c r="C29597" s="2"/>
      <c r="E29597" s="2"/>
    </row>
    <row r="29598" spans="2:5" x14ac:dyDescent="0.35">
      <c r="B29598" s="42"/>
      <c r="C29598" s="2"/>
      <c r="E29598" s="2"/>
    </row>
    <row r="29599" spans="2:5" x14ac:dyDescent="0.35">
      <c r="B29599" s="42"/>
      <c r="C29599" s="2"/>
      <c r="E29599" s="2"/>
    </row>
    <row r="29600" spans="2:5" x14ac:dyDescent="0.35">
      <c r="B29600" s="42"/>
      <c r="C29600" s="2"/>
      <c r="E29600" s="2"/>
    </row>
    <row r="29601" spans="2:5" x14ac:dyDescent="0.35">
      <c r="B29601" s="42"/>
      <c r="C29601" s="2"/>
      <c r="E29601" s="2"/>
    </row>
    <row r="29602" spans="2:5" x14ac:dyDescent="0.35">
      <c r="B29602" s="42"/>
      <c r="C29602" s="2"/>
      <c r="E29602" s="2"/>
    </row>
    <row r="29603" spans="2:5" x14ac:dyDescent="0.35">
      <c r="B29603" s="42"/>
      <c r="C29603" s="2"/>
      <c r="E29603" s="2"/>
    </row>
    <row r="29604" spans="2:5" x14ac:dyDescent="0.35">
      <c r="B29604" s="42"/>
      <c r="C29604" s="2"/>
      <c r="E29604" s="2"/>
    </row>
    <row r="29605" spans="2:5" x14ac:dyDescent="0.35">
      <c r="B29605" s="42"/>
      <c r="C29605" s="2"/>
      <c r="E29605" s="2"/>
    </row>
    <row r="29606" spans="2:5" x14ac:dyDescent="0.35">
      <c r="B29606" s="42"/>
      <c r="C29606" s="2"/>
      <c r="E29606" s="2"/>
    </row>
    <row r="29607" spans="2:5" x14ac:dyDescent="0.35">
      <c r="B29607" s="42"/>
      <c r="C29607" s="2"/>
      <c r="E29607" s="2"/>
    </row>
    <row r="29608" spans="2:5" x14ac:dyDescent="0.35">
      <c r="B29608" s="42"/>
      <c r="C29608" s="2"/>
      <c r="E29608" s="2"/>
    </row>
    <row r="29609" spans="2:5" x14ac:dyDescent="0.35">
      <c r="B29609" s="42"/>
      <c r="C29609" s="2"/>
      <c r="E29609" s="2"/>
    </row>
    <row r="29610" spans="2:5" x14ac:dyDescent="0.35">
      <c r="B29610" s="42"/>
      <c r="C29610" s="2"/>
      <c r="E29610" s="2"/>
    </row>
    <row r="29611" spans="2:5" x14ac:dyDescent="0.35">
      <c r="B29611" s="42"/>
      <c r="C29611" s="2"/>
      <c r="E29611" s="2"/>
    </row>
    <row r="29612" spans="2:5" x14ac:dyDescent="0.35">
      <c r="B29612" s="41"/>
    </row>
  </sheetData>
  <dataValidations count="11">
    <dataValidation type="list" allowBlank="1" showInputMessage="1" showErrorMessage="1" sqref="I42 I101 I121" xr:uid="{60BC5919-FDC5-4B1E-8258-B2F5C93E0148}">
      <formula1>"Ground,Reservoir,Raw,Treated,Unsure"</formula1>
    </dataValidation>
    <dataValidation type="list" allowBlank="1" showInputMessage="1" showErrorMessage="1" sqref="I43:I45 I102:I104" xr:uid="{BE4C15F3-33F9-485D-8BEB-CDFE5781E375}">
      <formula1>"Groundwater,Reservoir,Raw,Treated"</formula1>
    </dataValidation>
    <dataValidation type="list" allowBlank="1" showInputMessage="1" showErrorMessage="1" sqref="K15:K18 K74:K77 K117 K124 K170:K172 K181" xr:uid="{0BFBF8A6-DD2D-45C9-A91A-1BF5E4607035}">
      <formula1>"1960s,1970s,1980s,1990s,2000s,2010s,2020s,2030s,2040s/Unknown"</formula1>
    </dataValidation>
    <dataValidation type="list" allowBlank="1" showInputMessage="1" showErrorMessage="1" sqref="K9:K46 K68:K118 K120:K121 K125:K132 K134:K136 K138 K140:K148 K150:K155 K157:K169 K173:K180 K182" xr:uid="{BA1E8A79-DC75-45A9-86A9-AE737F95352F}">
      <formula1>"1960s,1970s,1980s,1990s,2000s,2010s,2020s,2030s,2040s"</formula1>
    </dataValidation>
    <dataValidation type="list" allowBlank="1" showInputMessage="1" showErrorMessage="1" sqref="I9:I25 I27:I60 I68:I84 I86:I110 I112:I120 I124:I125 I127:I130 I132:I143 I145:I154 I157:I159 I161:I176 I178:I182" xr:uid="{DE2014A9-7D19-44CB-8B7E-3B60A0DB26B6}">
      <formula1>"Groundwater,Reservoir,Raw,Treated,Other/Unknown"</formula1>
    </dataValidation>
    <dataValidation type="list" allowBlank="1" showInputMessage="1" showErrorMessage="1" sqref="I41 I100 I178" xr:uid="{D8AF6737-C9DE-4B8D-AD83-7B5DCADDAEFC}">
      <formula1>"Groundwater,Reservoir,Raw,Treated,Unknown"</formula1>
    </dataValidation>
    <dataValidation type="list" allowBlank="1" showInputMessage="1" showErrorMessage="1" sqref="G9:G61 G68:G121 G124:G125 G127:G138 G140:G154 G157:G205" xr:uid="{FF097E7D-DA38-43B3-AE62-58D3375F3E18}">
      <formula1>"IPR,DPR,IPR+DPR,Unsure"</formula1>
    </dataValidation>
    <dataValidation type="list" allowBlank="1" showInputMessage="1" showErrorMessage="1" sqref="H9:H61 H68:H119 H121:H136 H139:H182" xr:uid="{6925BBBA-069B-4A89-A1BD-B44BBF63784C}">
      <formula1>"RW from WW,Stormwater,Other"</formula1>
    </dataValidation>
    <dataValidation type="list" allowBlank="1" showInputMessage="1" showErrorMessage="1" sqref="E9:E61 E68:E354" xr:uid="{0194929A-8774-491A-9473-02B8A65AA140}">
      <formula1>"Exploring,Planned,Construction,Operating"</formula1>
    </dataValidation>
    <dataValidation type="list" allowBlank="1" showInputMessage="1" showErrorMessage="1" sqref="K133" xr:uid="{F8A5364B-344C-4E00-8633-7AD072CC47E4}">
      <formula1>"1960s,1970s,1980s,1990s,2000s,2010s,2020s,2030s,2040s/unknown"</formula1>
    </dataValidation>
    <dataValidation type="list" allowBlank="1" showInputMessage="1" showErrorMessage="1" sqref="I181" xr:uid="{879D98D5-0D31-42C9-A258-F6437CC27D4D}">
      <formula1>"Groundwater,Reservoir,Raw,Treated,Other"</formula1>
    </dataValidation>
  </dataValidations>
  <pageMargins left="0.70866141732283472" right="0.70866141732283472" top="0.74803149606299213" bottom="0.74803149606299213" header="0.31496062992125984" footer="0.31496062992125984"/>
  <pageSetup scale="22" fitToHeight="0" orientation="portrait" horizontalDpi="300" verticalDpi="300"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38BBB-17FC-4C27-999E-3727C928F48B}">
  <dimension ref="B1:K430"/>
  <sheetViews>
    <sheetView topLeftCell="A90" zoomScale="60" zoomScaleNormal="60" workbookViewId="0">
      <selection activeCell="E93" sqref="E93"/>
    </sheetView>
  </sheetViews>
  <sheetFormatPr defaultRowHeight="15.5" x14ac:dyDescent="0.35"/>
  <cols>
    <col min="2" max="2" width="11.90625" style="40" customWidth="1"/>
    <col min="3" max="3" width="13.1796875" style="57" customWidth="1"/>
    <col min="4" max="4" width="13.453125" style="2" hidden="1" customWidth="1"/>
    <col min="5" max="5" width="13.6328125" style="57" customWidth="1"/>
    <col min="6" max="6" width="13.6328125" style="2" customWidth="1"/>
    <col min="7" max="7" width="14.453125" style="2" customWidth="1"/>
    <col min="8" max="8" width="12.1796875" style="2" customWidth="1"/>
    <col min="9" max="9" width="11.453125" style="2" customWidth="1"/>
    <col min="10" max="11" width="10.08984375" style="2" customWidth="1"/>
  </cols>
  <sheetData>
    <row r="1" spans="2:11" x14ac:dyDescent="0.35">
      <c r="B1" s="43"/>
      <c r="C1" s="2"/>
      <c r="E1" s="2"/>
    </row>
    <row r="2" spans="2:11" x14ac:dyDescent="0.35">
      <c r="B2" s="42"/>
      <c r="C2" s="2"/>
      <c r="E2" s="2"/>
    </row>
    <row r="3" spans="2:11" ht="62" x14ac:dyDescent="0.35">
      <c r="B3" s="39" t="s">
        <v>254</v>
      </c>
      <c r="C3" s="4" t="s">
        <v>184</v>
      </c>
      <c r="D3" s="4" t="s">
        <v>186</v>
      </c>
      <c r="E3" s="4" t="s">
        <v>5</v>
      </c>
      <c r="F3" s="4" t="s">
        <v>292</v>
      </c>
      <c r="G3" s="4" t="s">
        <v>6</v>
      </c>
      <c r="H3" s="4" t="s">
        <v>7</v>
      </c>
      <c r="I3" s="4" t="s">
        <v>185</v>
      </c>
      <c r="J3" s="4" t="s">
        <v>8</v>
      </c>
      <c r="K3" s="4" t="s">
        <v>25</v>
      </c>
    </row>
    <row r="4" spans="2:11" x14ac:dyDescent="0.35">
      <c r="B4" s="288"/>
      <c r="C4" s="286"/>
      <c r="D4" s="286"/>
      <c r="E4" s="286"/>
      <c r="F4" s="286"/>
      <c r="G4" s="286"/>
      <c r="H4" s="286"/>
      <c r="I4" s="286"/>
      <c r="J4" s="286"/>
      <c r="K4" s="286"/>
    </row>
    <row r="5" spans="2:11" x14ac:dyDescent="0.35">
      <c r="B5" s="288"/>
      <c r="C5" s="286"/>
      <c r="D5" s="286"/>
      <c r="E5" s="286"/>
      <c r="F5" s="286"/>
      <c r="G5" s="286"/>
      <c r="H5" s="286"/>
      <c r="I5" s="286"/>
      <c r="J5" s="286"/>
      <c r="K5" s="286"/>
    </row>
    <row r="6" spans="2:11" ht="81.5" customHeight="1" x14ac:dyDescent="0.35">
      <c r="B6" s="39"/>
      <c r="C6" s="4"/>
      <c r="D6" s="4"/>
      <c r="E6" s="4"/>
      <c r="F6" s="4"/>
      <c r="G6" s="4"/>
      <c r="H6" s="4"/>
      <c r="I6" s="4"/>
      <c r="J6" s="4"/>
      <c r="K6" s="4"/>
    </row>
    <row r="7" spans="2:11" ht="145" x14ac:dyDescent="0.35">
      <c r="B7" s="114" t="s">
        <v>1129</v>
      </c>
      <c r="C7" s="1">
        <v>1</v>
      </c>
      <c r="D7" s="1"/>
      <c r="E7" s="1" t="s">
        <v>195</v>
      </c>
      <c r="F7" s="1">
        <v>150000</v>
      </c>
      <c r="G7" s="1" t="s">
        <v>144</v>
      </c>
      <c r="H7" s="1" t="s">
        <v>1314</v>
      </c>
      <c r="I7" s="1" t="s">
        <v>1103</v>
      </c>
      <c r="J7" s="1" t="s">
        <v>1128</v>
      </c>
      <c r="K7" s="1" t="s">
        <v>82</v>
      </c>
    </row>
    <row r="8" spans="2:11" ht="124" x14ac:dyDescent="0.35">
      <c r="B8" s="114" t="s">
        <v>1102</v>
      </c>
      <c r="C8" s="1">
        <v>11</v>
      </c>
      <c r="D8" s="1"/>
      <c r="E8" s="1" t="s">
        <v>195</v>
      </c>
      <c r="F8" s="1">
        <v>400000</v>
      </c>
      <c r="G8" s="1" t="s">
        <v>144</v>
      </c>
      <c r="H8" s="1" t="s">
        <v>117</v>
      </c>
      <c r="I8" s="1" t="s">
        <v>164</v>
      </c>
      <c r="J8" s="1">
        <v>2010</v>
      </c>
      <c r="K8" s="1" t="s">
        <v>86</v>
      </c>
    </row>
    <row r="9" spans="2:11" ht="93" x14ac:dyDescent="0.35">
      <c r="B9" s="263" t="s">
        <v>1108</v>
      </c>
      <c r="C9" s="9">
        <v>1</v>
      </c>
      <c r="D9" s="9"/>
      <c r="E9" s="9" t="s">
        <v>194</v>
      </c>
      <c r="F9" s="9">
        <v>2000000</v>
      </c>
      <c r="G9" s="9" t="s">
        <v>144</v>
      </c>
      <c r="H9" s="9" t="s">
        <v>145</v>
      </c>
      <c r="I9" s="9" t="s">
        <v>146</v>
      </c>
      <c r="J9" s="9" t="s">
        <v>1105</v>
      </c>
      <c r="K9" s="9" t="s">
        <v>87</v>
      </c>
    </row>
    <row r="10" spans="2:11" ht="155" x14ac:dyDescent="0.35">
      <c r="B10" s="263" t="s">
        <v>1378</v>
      </c>
      <c r="C10" s="9">
        <v>21</v>
      </c>
      <c r="D10" s="9"/>
      <c r="E10" s="9" t="s">
        <v>195</v>
      </c>
      <c r="F10" s="9">
        <v>3000000</v>
      </c>
      <c r="G10" s="9" t="s">
        <v>144</v>
      </c>
      <c r="H10" s="9" t="s">
        <v>145</v>
      </c>
      <c r="I10" s="9" t="s">
        <v>440</v>
      </c>
      <c r="J10" s="9"/>
      <c r="K10" s="9" t="s">
        <v>87</v>
      </c>
    </row>
    <row r="11" spans="2:11" ht="409.5" x14ac:dyDescent="0.35">
      <c r="B11" s="263" t="s">
        <v>1382</v>
      </c>
      <c r="C11" s="9">
        <v>0</v>
      </c>
      <c r="D11" s="9"/>
      <c r="E11" s="9" t="s">
        <v>195</v>
      </c>
      <c r="F11" s="9">
        <v>0</v>
      </c>
      <c r="G11" s="9" t="s">
        <v>144</v>
      </c>
      <c r="H11" s="9" t="s">
        <v>145</v>
      </c>
      <c r="I11" s="9" t="s">
        <v>155</v>
      </c>
      <c r="J11" s="9" t="s">
        <v>1385</v>
      </c>
      <c r="K11" s="9" t="s">
        <v>87</v>
      </c>
    </row>
    <row r="12" spans="2:11" ht="108.5" x14ac:dyDescent="0.35">
      <c r="B12" s="263" t="s">
        <v>1443</v>
      </c>
      <c r="C12" s="9">
        <v>2</v>
      </c>
      <c r="D12" s="9"/>
      <c r="E12" s="9" t="s">
        <v>100</v>
      </c>
      <c r="F12" s="9">
        <v>150000</v>
      </c>
      <c r="G12" s="9" t="s">
        <v>144</v>
      </c>
      <c r="H12" s="9" t="s">
        <v>145</v>
      </c>
      <c r="I12" s="9" t="s">
        <v>155</v>
      </c>
      <c r="J12" s="9" t="s">
        <v>1445</v>
      </c>
      <c r="K12" s="9" t="s">
        <v>399</v>
      </c>
    </row>
    <row r="13" spans="2:11" ht="130.5" x14ac:dyDescent="0.35">
      <c r="B13" s="114" t="s">
        <v>1135</v>
      </c>
      <c r="C13" s="47">
        <v>4</v>
      </c>
      <c r="D13" s="1"/>
      <c r="E13" s="1" t="s">
        <v>194</v>
      </c>
      <c r="F13" s="47">
        <v>55000</v>
      </c>
      <c r="G13" s="1" t="s">
        <v>144</v>
      </c>
      <c r="H13" s="1" t="s">
        <v>145</v>
      </c>
      <c r="I13" s="1" t="s">
        <v>440</v>
      </c>
      <c r="J13" s="1" t="s">
        <v>1348</v>
      </c>
      <c r="K13" s="1" t="s">
        <v>399</v>
      </c>
    </row>
    <row r="14" spans="2:11" x14ac:dyDescent="0.35">
      <c r="B14" s="114" t="s">
        <v>1510</v>
      </c>
      <c r="C14" s="47"/>
      <c r="D14" s="1"/>
      <c r="E14" s="1"/>
      <c r="F14" s="47">
        <v>5000</v>
      </c>
      <c r="G14" s="1"/>
      <c r="H14" s="1"/>
      <c r="I14" s="1"/>
      <c r="J14" s="1"/>
      <c r="K14" s="1"/>
    </row>
    <row r="15" spans="2:11" ht="77.5" x14ac:dyDescent="0.35">
      <c r="B15" s="114" t="s">
        <v>1158</v>
      </c>
      <c r="C15" s="47">
        <v>1</v>
      </c>
      <c r="D15" s="1"/>
      <c r="E15" s="1" t="s">
        <v>195</v>
      </c>
      <c r="F15" s="47">
        <v>51177</v>
      </c>
      <c r="G15" s="1" t="s">
        <v>163</v>
      </c>
      <c r="H15" s="1" t="s">
        <v>145</v>
      </c>
      <c r="I15" s="1" t="s">
        <v>146</v>
      </c>
      <c r="J15" s="1" t="s">
        <v>1161</v>
      </c>
      <c r="K15" s="1" t="s">
        <v>86</v>
      </c>
    </row>
    <row r="16" spans="2:11" ht="43.5" x14ac:dyDescent="0.35">
      <c r="B16" s="114" t="s">
        <v>1324</v>
      </c>
      <c r="C16" s="47">
        <v>1</v>
      </c>
      <c r="D16" s="1"/>
      <c r="E16" s="1" t="s">
        <v>178</v>
      </c>
      <c r="F16" s="47">
        <v>105000</v>
      </c>
      <c r="G16" s="1" t="s">
        <v>337</v>
      </c>
      <c r="H16" s="1" t="s">
        <v>145</v>
      </c>
      <c r="I16" s="1" t="s">
        <v>1330</v>
      </c>
      <c r="J16" s="1"/>
      <c r="K16" s="1" t="s">
        <v>399</v>
      </c>
    </row>
    <row r="17" spans="2:11" ht="246.5" x14ac:dyDescent="0.35">
      <c r="B17" s="114" t="s">
        <v>1125</v>
      </c>
      <c r="C17" s="1">
        <v>1</v>
      </c>
      <c r="D17" s="1"/>
      <c r="E17" s="1" t="s">
        <v>194</v>
      </c>
      <c r="F17" s="215">
        <v>325000</v>
      </c>
      <c r="G17" s="1" t="s">
        <v>144</v>
      </c>
      <c r="H17" s="1" t="s">
        <v>145</v>
      </c>
      <c r="I17" s="1" t="s">
        <v>155</v>
      </c>
      <c r="J17" s="1" t="s">
        <v>1321</v>
      </c>
      <c r="K17" s="1" t="s">
        <v>399</v>
      </c>
    </row>
    <row r="18" spans="2:11" ht="108.5" x14ac:dyDescent="0.35">
      <c r="B18" s="114" t="s">
        <v>1121</v>
      </c>
      <c r="C18" s="1">
        <v>1</v>
      </c>
      <c r="D18" s="1"/>
      <c r="E18" s="1" t="s">
        <v>195</v>
      </c>
      <c r="F18" s="1">
        <v>10000</v>
      </c>
      <c r="G18" s="1" t="s">
        <v>144</v>
      </c>
      <c r="H18" s="1" t="s">
        <v>145</v>
      </c>
      <c r="I18" s="1" t="s">
        <v>164</v>
      </c>
      <c r="J18" s="1">
        <v>2018</v>
      </c>
      <c r="K18" s="1" t="s">
        <v>86</v>
      </c>
    </row>
    <row r="19" spans="2:11" ht="124" x14ac:dyDescent="0.35">
      <c r="B19" s="264" t="s">
        <v>1032</v>
      </c>
      <c r="C19" s="1">
        <v>1</v>
      </c>
      <c r="D19" s="1"/>
      <c r="E19" s="1" t="s">
        <v>178</v>
      </c>
      <c r="F19" s="1">
        <v>16000</v>
      </c>
      <c r="G19" s="1" t="s">
        <v>144</v>
      </c>
      <c r="H19" s="1" t="s">
        <v>145</v>
      </c>
      <c r="I19" s="1" t="s">
        <v>155</v>
      </c>
      <c r="J19" s="1" t="s">
        <v>87</v>
      </c>
      <c r="K19" s="1" t="s">
        <v>87</v>
      </c>
    </row>
    <row r="20" spans="2:11" ht="124" x14ac:dyDescent="0.35">
      <c r="B20" s="114" t="s">
        <v>873</v>
      </c>
      <c r="C20" s="1">
        <v>1</v>
      </c>
      <c r="D20" s="1"/>
      <c r="E20" s="1" t="s">
        <v>195</v>
      </c>
      <c r="F20" s="1">
        <v>85000</v>
      </c>
      <c r="G20" s="1" t="s">
        <v>144</v>
      </c>
      <c r="H20" s="1" t="s">
        <v>145</v>
      </c>
      <c r="I20" s="1" t="s">
        <v>290</v>
      </c>
      <c r="J20" s="1"/>
      <c r="K20" s="1" t="s">
        <v>87</v>
      </c>
    </row>
    <row r="21" spans="2:11" ht="116" x14ac:dyDescent="0.35">
      <c r="B21" s="114" t="s">
        <v>888</v>
      </c>
      <c r="C21" s="1">
        <v>3</v>
      </c>
      <c r="D21" s="1"/>
      <c r="E21" s="1" t="s">
        <v>178</v>
      </c>
      <c r="F21" s="47">
        <v>39414</v>
      </c>
      <c r="G21" s="1" t="s">
        <v>144</v>
      </c>
      <c r="H21" s="1"/>
      <c r="I21" s="1" t="s">
        <v>155</v>
      </c>
      <c r="J21" s="1" t="s">
        <v>890</v>
      </c>
      <c r="K21" s="1" t="s">
        <v>87</v>
      </c>
    </row>
    <row r="22" spans="2:11" ht="108.5" x14ac:dyDescent="0.35">
      <c r="B22" s="114" t="s">
        <v>1437</v>
      </c>
      <c r="C22" s="1"/>
      <c r="D22" s="1"/>
      <c r="E22" s="1" t="s">
        <v>100</v>
      </c>
      <c r="F22" s="47"/>
      <c r="G22" s="1" t="s">
        <v>144</v>
      </c>
      <c r="H22" s="1" t="s">
        <v>145</v>
      </c>
      <c r="I22" s="1" t="s">
        <v>146</v>
      </c>
      <c r="J22" s="1"/>
      <c r="K22" s="1" t="s">
        <v>399</v>
      </c>
    </row>
    <row r="23" spans="2:11" ht="319" x14ac:dyDescent="0.35">
      <c r="B23" s="114" t="s">
        <v>1079</v>
      </c>
      <c r="C23" s="1">
        <v>2</v>
      </c>
      <c r="D23" s="1"/>
      <c r="E23" s="1" t="s">
        <v>178</v>
      </c>
      <c r="F23" s="47">
        <v>700000</v>
      </c>
      <c r="G23" s="1" t="s">
        <v>144</v>
      </c>
      <c r="H23" s="1" t="s">
        <v>145</v>
      </c>
      <c r="I23" s="1" t="s">
        <v>155</v>
      </c>
      <c r="J23" s="1" t="s">
        <v>1434</v>
      </c>
      <c r="K23" s="1" t="s">
        <v>87</v>
      </c>
    </row>
    <row r="24" spans="2:11" ht="124" x14ac:dyDescent="0.35">
      <c r="B24" s="114" t="s">
        <v>1142</v>
      </c>
      <c r="C24" s="1">
        <v>1</v>
      </c>
      <c r="D24" s="1"/>
      <c r="E24" s="1" t="s">
        <v>195</v>
      </c>
      <c r="F24" s="47">
        <v>300000</v>
      </c>
      <c r="G24" s="1" t="s">
        <v>144</v>
      </c>
      <c r="H24" s="1" t="s">
        <v>145</v>
      </c>
      <c r="I24" s="1" t="s">
        <v>290</v>
      </c>
      <c r="J24" s="1" t="s">
        <v>1146</v>
      </c>
      <c r="K24" s="1" t="s">
        <v>86</v>
      </c>
    </row>
    <row r="25" spans="2:11" ht="108.5" x14ac:dyDescent="0.35">
      <c r="B25" s="114" t="s">
        <v>1060</v>
      </c>
      <c r="C25" s="1">
        <v>15</v>
      </c>
      <c r="D25" s="1"/>
      <c r="E25" s="1" t="s">
        <v>195</v>
      </c>
      <c r="F25" s="47">
        <v>500000</v>
      </c>
      <c r="G25" s="1" t="s">
        <v>144</v>
      </c>
      <c r="H25" s="1" t="s">
        <v>145</v>
      </c>
      <c r="I25" s="1" t="s">
        <v>146</v>
      </c>
      <c r="J25" s="1">
        <v>2000</v>
      </c>
      <c r="K25" s="1" t="s">
        <v>85</v>
      </c>
    </row>
    <row r="26" spans="2:11" ht="139.5" x14ac:dyDescent="0.35">
      <c r="B26" s="114" t="s">
        <v>370</v>
      </c>
      <c r="C26" s="265">
        <v>1</v>
      </c>
      <c r="D26" s="1"/>
      <c r="E26" s="1" t="s">
        <v>195</v>
      </c>
      <c r="F26" s="265">
        <v>600000</v>
      </c>
      <c r="G26" s="1" t="s">
        <v>144</v>
      </c>
      <c r="H26" s="1" t="s">
        <v>145</v>
      </c>
      <c r="I26" s="1" t="s">
        <v>155</v>
      </c>
      <c r="J26" s="1">
        <v>2018</v>
      </c>
      <c r="K26" s="1" t="s">
        <v>86</v>
      </c>
    </row>
    <row r="27" spans="2:11" ht="108.5" x14ac:dyDescent="0.35">
      <c r="B27" s="114" t="s">
        <v>1155</v>
      </c>
      <c r="C27" s="265"/>
      <c r="D27" s="1"/>
      <c r="E27" s="1" t="s">
        <v>195</v>
      </c>
      <c r="F27" s="47" t="s">
        <v>1447</v>
      </c>
      <c r="G27" s="1" t="s">
        <v>144</v>
      </c>
      <c r="H27" s="1"/>
      <c r="I27" s="1" t="s">
        <v>155</v>
      </c>
      <c r="J27" s="1">
        <v>2015</v>
      </c>
      <c r="K27" s="1" t="s">
        <v>86</v>
      </c>
    </row>
    <row r="28" spans="2:11" ht="62" x14ac:dyDescent="0.35">
      <c r="B28" s="114" t="s">
        <v>1042</v>
      </c>
      <c r="C28" s="47">
        <v>3</v>
      </c>
      <c r="D28" s="1"/>
      <c r="E28" s="1" t="s">
        <v>195</v>
      </c>
      <c r="F28" s="266">
        <v>1300000</v>
      </c>
      <c r="G28" s="1" t="s">
        <v>144</v>
      </c>
      <c r="H28" s="1" t="s">
        <v>145</v>
      </c>
      <c r="I28" s="1" t="s">
        <v>290</v>
      </c>
      <c r="J28" s="1">
        <v>2003</v>
      </c>
      <c r="K28" s="1" t="s">
        <v>85</v>
      </c>
    </row>
    <row r="29" spans="2:11" ht="124" x14ac:dyDescent="0.35">
      <c r="B29" s="114" t="s">
        <v>1451</v>
      </c>
      <c r="C29" s="47">
        <v>1</v>
      </c>
      <c r="D29" s="1"/>
      <c r="E29" s="1" t="s">
        <v>195</v>
      </c>
      <c r="F29" s="267">
        <v>123822</v>
      </c>
      <c r="G29" s="1" t="s">
        <v>163</v>
      </c>
      <c r="H29" s="1" t="s">
        <v>165</v>
      </c>
      <c r="I29" s="1" t="s">
        <v>146</v>
      </c>
      <c r="J29" s="1" t="s">
        <v>1458</v>
      </c>
      <c r="K29" s="1" t="s">
        <v>85</v>
      </c>
    </row>
    <row r="30" spans="2:11" ht="139.5" x14ac:dyDescent="0.35">
      <c r="B30" s="114" t="s">
        <v>1336</v>
      </c>
      <c r="C30" s="47"/>
      <c r="D30" s="1"/>
      <c r="E30" s="1" t="s">
        <v>194</v>
      </c>
      <c r="F30" s="267">
        <v>252000</v>
      </c>
      <c r="G30" s="1" t="s">
        <v>144</v>
      </c>
      <c r="H30" s="1" t="s">
        <v>145</v>
      </c>
      <c r="I30" s="1" t="s">
        <v>146</v>
      </c>
      <c r="J30" s="1" t="s">
        <v>1343</v>
      </c>
      <c r="K30" s="1" t="s">
        <v>87</v>
      </c>
    </row>
    <row r="31" spans="2:11" ht="174" x14ac:dyDescent="0.35">
      <c r="B31" s="114" t="s">
        <v>759</v>
      </c>
      <c r="C31" s="47" t="s">
        <v>1189</v>
      </c>
      <c r="D31" s="47"/>
      <c r="E31" s="47" t="s">
        <v>195</v>
      </c>
      <c r="F31" s="47" t="s">
        <v>1190</v>
      </c>
      <c r="G31" s="1" t="s">
        <v>144</v>
      </c>
      <c r="H31" s="1" t="s">
        <v>145</v>
      </c>
      <c r="I31" s="1" t="s">
        <v>155</v>
      </c>
      <c r="J31" s="1">
        <v>2003</v>
      </c>
      <c r="K31" s="1" t="s">
        <v>85</v>
      </c>
    </row>
    <row r="32" spans="2:11" ht="62" x14ac:dyDescent="0.35">
      <c r="B32" s="114" t="s">
        <v>760</v>
      </c>
      <c r="C32" s="1"/>
      <c r="D32" s="1"/>
      <c r="E32" s="1"/>
      <c r="F32" s="1"/>
      <c r="G32" s="1"/>
      <c r="H32" s="1"/>
      <c r="I32" s="1"/>
      <c r="J32" s="1"/>
      <c r="K32" s="1"/>
    </row>
    <row r="33" spans="2:11" ht="77.5" x14ac:dyDescent="0.35">
      <c r="B33" s="114" t="s">
        <v>824</v>
      </c>
      <c r="C33" s="1"/>
      <c r="D33" s="1"/>
      <c r="E33" s="1"/>
      <c r="F33" s="1"/>
      <c r="G33" s="1"/>
      <c r="H33" s="1"/>
      <c r="I33" s="1"/>
      <c r="J33" s="1"/>
      <c r="K33" s="1"/>
    </row>
    <row r="34" spans="2:11" ht="111" x14ac:dyDescent="0.6">
      <c r="B34" s="114" t="s">
        <v>1170</v>
      </c>
      <c r="C34" s="47">
        <v>1</v>
      </c>
      <c r="D34" s="269" t="s">
        <v>1172</v>
      </c>
      <c r="E34" s="47" t="s">
        <v>195</v>
      </c>
      <c r="F34" s="47">
        <v>0</v>
      </c>
      <c r="G34" s="47" t="s">
        <v>144</v>
      </c>
      <c r="H34" s="47" t="s">
        <v>145</v>
      </c>
      <c r="I34" s="47" t="s">
        <v>290</v>
      </c>
      <c r="J34" s="47" t="s">
        <v>1356</v>
      </c>
      <c r="K34" s="47" t="s">
        <v>85</v>
      </c>
    </row>
    <row r="35" spans="2:11" ht="95.5" x14ac:dyDescent="0.6">
      <c r="B35" s="114" t="s">
        <v>1209</v>
      </c>
      <c r="C35" s="47">
        <v>1</v>
      </c>
      <c r="D35" s="188"/>
      <c r="E35" s="1" t="s">
        <v>178</v>
      </c>
      <c r="F35" s="1">
        <v>11000</v>
      </c>
      <c r="G35" s="1" t="s">
        <v>144</v>
      </c>
      <c r="H35" s="1" t="s">
        <v>145</v>
      </c>
      <c r="I35" s="1" t="s">
        <v>155</v>
      </c>
      <c r="J35" s="1">
        <v>2026</v>
      </c>
      <c r="K35" s="1" t="s">
        <v>87</v>
      </c>
    </row>
    <row r="36" spans="2:11" ht="174" x14ac:dyDescent="0.35">
      <c r="B36" s="114" t="s">
        <v>1132</v>
      </c>
      <c r="C36" s="1">
        <v>1</v>
      </c>
      <c r="D36" s="1"/>
      <c r="E36" s="1" t="s">
        <v>195</v>
      </c>
      <c r="F36" s="1">
        <v>10000</v>
      </c>
      <c r="G36" s="1" t="s">
        <v>163</v>
      </c>
      <c r="H36" s="1" t="s">
        <v>165</v>
      </c>
      <c r="I36" s="1" t="s">
        <v>164</v>
      </c>
      <c r="J36" s="1" t="s">
        <v>1351</v>
      </c>
      <c r="K36" s="1" t="s">
        <v>87</v>
      </c>
    </row>
    <row r="37" spans="2:11" ht="124" x14ac:dyDescent="0.35">
      <c r="B37" s="114" t="s">
        <v>1114</v>
      </c>
      <c r="C37" s="10">
        <v>2</v>
      </c>
      <c r="D37" s="1"/>
      <c r="E37" s="1" t="s">
        <v>178</v>
      </c>
      <c r="F37" s="10">
        <v>220000</v>
      </c>
      <c r="G37" s="1" t="s">
        <v>144</v>
      </c>
      <c r="H37" s="1" t="s">
        <v>145</v>
      </c>
      <c r="I37" s="1" t="s">
        <v>155</v>
      </c>
      <c r="J37" s="1"/>
      <c r="K37" s="10" t="s">
        <v>902</v>
      </c>
    </row>
    <row r="38" spans="2:11" ht="139.5" x14ac:dyDescent="0.35">
      <c r="B38" s="264" t="s">
        <v>1066</v>
      </c>
      <c r="C38" s="47"/>
      <c r="D38" s="47"/>
      <c r="E38" s="47" t="s">
        <v>194</v>
      </c>
      <c r="F38" s="47">
        <v>0</v>
      </c>
      <c r="G38" s="47" t="s">
        <v>144</v>
      </c>
      <c r="H38" s="47" t="s">
        <v>1070</v>
      </c>
      <c r="I38" s="47" t="s">
        <v>155</v>
      </c>
      <c r="J38" s="47">
        <v>2026</v>
      </c>
      <c r="K38" s="47" t="s">
        <v>87</v>
      </c>
    </row>
    <row r="39" spans="2:11" ht="145" x14ac:dyDescent="0.35">
      <c r="B39" s="114" t="s">
        <v>957</v>
      </c>
      <c r="C39" s="47">
        <v>1</v>
      </c>
      <c r="D39" s="1"/>
      <c r="E39" s="1" t="s">
        <v>194</v>
      </c>
      <c r="F39" s="1">
        <v>67000</v>
      </c>
      <c r="G39" s="1" t="s">
        <v>337</v>
      </c>
      <c r="H39" s="1" t="s">
        <v>145</v>
      </c>
      <c r="I39" s="1" t="s">
        <v>884</v>
      </c>
      <c r="J39" s="126" t="s">
        <v>960</v>
      </c>
      <c r="K39" s="1" t="s">
        <v>87</v>
      </c>
    </row>
    <row r="40" spans="2:11" ht="159.5" x14ac:dyDescent="0.35">
      <c r="B40" s="114" t="s">
        <v>748</v>
      </c>
      <c r="C40" s="47" t="s">
        <v>1191</v>
      </c>
      <c r="D40" s="47"/>
      <c r="E40" s="47" t="s">
        <v>195</v>
      </c>
      <c r="F40" s="47" t="s">
        <v>1192</v>
      </c>
      <c r="G40" s="1" t="s">
        <v>144</v>
      </c>
      <c r="H40" s="1" t="s">
        <v>145</v>
      </c>
      <c r="I40" s="1" t="s">
        <v>155</v>
      </c>
      <c r="J40" s="1">
        <v>2019</v>
      </c>
      <c r="K40" s="1" t="s">
        <v>86</v>
      </c>
    </row>
    <row r="41" spans="2:11" ht="290" x14ac:dyDescent="0.35">
      <c r="B41" s="114" t="s">
        <v>749</v>
      </c>
      <c r="C41" s="47" t="s">
        <v>753</v>
      </c>
      <c r="D41" s="47"/>
      <c r="E41" s="47"/>
      <c r="F41" s="47" t="s">
        <v>753</v>
      </c>
      <c r="G41" s="1"/>
      <c r="H41" s="1"/>
      <c r="I41" s="1"/>
      <c r="J41" s="1">
        <v>1962</v>
      </c>
      <c r="K41" s="1" t="s">
        <v>81</v>
      </c>
    </row>
    <row r="42" spans="2:11" ht="84" x14ac:dyDescent="0.5">
      <c r="B42" s="114" t="s">
        <v>1149</v>
      </c>
      <c r="C42" s="10">
        <v>1</v>
      </c>
      <c r="D42" s="1"/>
      <c r="E42" s="1" t="s">
        <v>100</v>
      </c>
      <c r="F42" s="270" t="s">
        <v>1152</v>
      </c>
      <c r="G42" s="270" t="s">
        <v>1152</v>
      </c>
      <c r="H42" s="1" t="s">
        <v>145</v>
      </c>
      <c r="I42" s="270" t="s">
        <v>1153</v>
      </c>
      <c r="J42" s="1"/>
      <c r="K42" s="1" t="s">
        <v>902</v>
      </c>
    </row>
    <row r="43" spans="2:11" ht="155" x14ac:dyDescent="0.5">
      <c r="B43" s="264" t="s">
        <v>1360</v>
      </c>
      <c r="C43" s="271">
        <v>0</v>
      </c>
      <c r="D43" s="271"/>
      <c r="E43" s="271" t="s">
        <v>100</v>
      </c>
      <c r="F43" s="272">
        <v>0</v>
      </c>
      <c r="G43" s="272" t="s">
        <v>144</v>
      </c>
      <c r="H43" s="271" t="s">
        <v>145</v>
      </c>
      <c r="I43" s="272" t="s">
        <v>1365</v>
      </c>
      <c r="J43" s="72" t="s">
        <v>1367</v>
      </c>
      <c r="K43" s="47" t="s">
        <v>87</v>
      </c>
    </row>
    <row r="44" spans="2:11" ht="93" x14ac:dyDescent="0.35">
      <c r="B44" s="114" t="s">
        <v>1096</v>
      </c>
      <c r="C44" s="271">
        <v>1</v>
      </c>
      <c r="D44" s="9"/>
      <c r="E44" s="9" t="s">
        <v>100</v>
      </c>
      <c r="F44" s="271">
        <v>90000</v>
      </c>
      <c r="G44" s="9" t="s">
        <v>163</v>
      </c>
      <c r="H44" s="9" t="s">
        <v>145</v>
      </c>
      <c r="I44" s="9" t="s">
        <v>164</v>
      </c>
      <c r="J44" s="164"/>
      <c r="K44" s="2" t="s">
        <v>902</v>
      </c>
    </row>
    <row r="45" spans="2:11" ht="46.5" x14ac:dyDescent="0.35">
      <c r="B45" s="114" t="s">
        <v>1048</v>
      </c>
      <c r="C45" s="268">
        <v>1</v>
      </c>
      <c r="D45" s="1"/>
      <c r="E45" s="10" t="s">
        <v>178</v>
      </c>
      <c r="F45" s="47">
        <v>113500</v>
      </c>
      <c r="G45" s="1" t="s">
        <v>144</v>
      </c>
      <c r="H45" s="1" t="s">
        <v>145</v>
      </c>
      <c r="I45" s="1" t="s">
        <v>155</v>
      </c>
      <c r="J45" s="164" t="s">
        <v>1366</v>
      </c>
      <c r="K45" s="2" t="s">
        <v>87</v>
      </c>
    </row>
    <row r="46" spans="2:11" ht="130.5" x14ac:dyDescent="0.35">
      <c r="B46" s="114" t="s">
        <v>535</v>
      </c>
      <c r="C46" s="273" t="s">
        <v>1187</v>
      </c>
      <c r="D46" s="1"/>
      <c r="E46" s="1" t="s">
        <v>100</v>
      </c>
      <c r="F46" s="1" t="s">
        <v>1182</v>
      </c>
      <c r="G46" s="274" t="s">
        <v>144</v>
      </c>
      <c r="H46" s="1" t="s">
        <v>145</v>
      </c>
      <c r="I46" s="274" t="s">
        <v>884</v>
      </c>
      <c r="J46" s="164"/>
      <c r="K46" s="1" t="s">
        <v>377</v>
      </c>
    </row>
    <row r="47" spans="2:11" ht="108.5" x14ac:dyDescent="0.35">
      <c r="B47" s="114" t="s">
        <v>328</v>
      </c>
      <c r="C47" s="68">
        <v>1</v>
      </c>
      <c r="D47" s="68"/>
      <c r="E47" s="9" t="s">
        <v>100</v>
      </c>
      <c r="F47" s="1">
        <v>30000</v>
      </c>
      <c r="G47" s="1" t="s">
        <v>144</v>
      </c>
      <c r="H47" s="1" t="s">
        <v>145</v>
      </c>
      <c r="I47" s="1" t="s">
        <v>155</v>
      </c>
      <c r="J47" s="225" t="s">
        <v>1367</v>
      </c>
      <c r="K47" s="1" t="s">
        <v>399</v>
      </c>
    </row>
    <row r="48" spans="2:11" ht="72.5" x14ac:dyDescent="0.35">
      <c r="B48" s="114" t="s">
        <v>493</v>
      </c>
      <c r="C48" s="47">
        <v>2</v>
      </c>
      <c r="D48" s="1"/>
      <c r="E48" s="1" t="s">
        <v>178</v>
      </c>
      <c r="F48" s="1">
        <v>115000</v>
      </c>
      <c r="G48" s="1" t="s">
        <v>144</v>
      </c>
      <c r="H48" s="1" t="s">
        <v>145</v>
      </c>
      <c r="I48" s="1" t="s">
        <v>155</v>
      </c>
      <c r="J48" s="1" t="s">
        <v>490</v>
      </c>
      <c r="K48" s="1" t="s">
        <v>87</v>
      </c>
    </row>
    <row r="49" spans="2:11" ht="93" x14ac:dyDescent="0.35">
      <c r="B49" s="114" t="s">
        <v>443</v>
      </c>
      <c r="C49" s="1">
        <v>1</v>
      </c>
      <c r="D49" s="1"/>
      <c r="E49" s="1" t="s">
        <v>100</v>
      </c>
      <c r="F49" s="1">
        <v>1700000</v>
      </c>
      <c r="G49" s="1" t="s">
        <v>337</v>
      </c>
      <c r="H49" s="1" t="s">
        <v>145</v>
      </c>
      <c r="I49" s="1" t="s">
        <v>440</v>
      </c>
      <c r="J49" s="1" t="s">
        <v>441</v>
      </c>
      <c r="K49" s="1" t="s">
        <v>377</v>
      </c>
    </row>
    <row r="50" spans="2:11" ht="231" x14ac:dyDescent="0.5">
      <c r="B50" s="114" t="s">
        <v>505</v>
      </c>
      <c r="C50" s="1">
        <v>1</v>
      </c>
      <c r="D50" s="1"/>
      <c r="E50" s="1" t="s">
        <v>195</v>
      </c>
      <c r="F50" s="1">
        <v>15000</v>
      </c>
      <c r="G50" s="1" t="s">
        <v>163</v>
      </c>
      <c r="H50" s="1" t="s">
        <v>145</v>
      </c>
      <c r="I50" s="282" t="s">
        <v>519</v>
      </c>
      <c r="J50" s="1">
        <v>2016</v>
      </c>
      <c r="K50" s="1" t="s">
        <v>86</v>
      </c>
    </row>
    <row r="51" spans="2:11" ht="77.5" x14ac:dyDescent="0.35">
      <c r="B51" s="114" t="s">
        <v>285</v>
      </c>
      <c r="C51" s="1">
        <v>5</v>
      </c>
      <c r="D51" s="1">
        <v>1</v>
      </c>
      <c r="E51" s="1" t="s">
        <v>195</v>
      </c>
      <c r="F51" s="215">
        <v>600000</v>
      </c>
      <c r="G51" s="1" t="s">
        <v>163</v>
      </c>
      <c r="H51" s="1" t="s">
        <v>145</v>
      </c>
      <c r="I51" s="1" t="s">
        <v>290</v>
      </c>
      <c r="J51" s="1">
        <v>2013</v>
      </c>
      <c r="K51" s="1" t="s">
        <v>86</v>
      </c>
    </row>
    <row r="52" spans="2:11" ht="116" x14ac:dyDescent="0.35">
      <c r="B52" s="114" t="s">
        <v>660</v>
      </c>
      <c r="C52" s="1">
        <v>1</v>
      </c>
      <c r="D52" s="1"/>
      <c r="E52" s="1" t="s">
        <v>178</v>
      </c>
      <c r="F52" s="1">
        <v>3982400</v>
      </c>
      <c r="G52" s="1" t="s">
        <v>163</v>
      </c>
      <c r="H52" s="1" t="s">
        <v>145</v>
      </c>
      <c r="I52" s="1" t="s">
        <v>290</v>
      </c>
      <c r="J52" s="1" t="s">
        <v>1509</v>
      </c>
      <c r="K52" s="1" t="s">
        <v>399</v>
      </c>
    </row>
    <row r="53" spans="2:11" ht="282" x14ac:dyDescent="0.55000000000000004">
      <c r="B53" s="114" t="s">
        <v>662</v>
      </c>
      <c r="C53" s="1"/>
      <c r="D53" s="1"/>
      <c r="E53" s="1" t="s">
        <v>100</v>
      </c>
      <c r="F53" s="1"/>
      <c r="G53" s="1" t="s">
        <v>337</v>
      </c>
      <c r="H53" s="1" t="s">
        <v>145</v>
      </c>
      <c r="I53" s="276" t="s">
        <v>670</v>
      </c>
      <c r="J53" s="1" t="s">
        <v>666</v>
      </c>
      <c r="K53" s="1" t="s">
        <v>399</v>
      </c>
    </row>
    <row r="54" spans="2:11" ht="124" x14ac:dyDescent="0.35">
      <c r="B54" s="114" t="s">
        <v>348</v>
      </c>
      <c r="C54" s="47">
        <v>6</v>
      </c>
      <c r="D54" s="1">
        <v>2</v>
      </c>
      <c r="E54" s="1" t="s">
        <v>195</v>
      </c>
      <c r="F54" s="1">
        <v>298000</v>
      </c>
      <c r="G54" s="1" t="s">
        <v>144</v>
      </c>
      <c r="H54" s="1" t="s">
        <v>145</v>
      </c>
      <c r="I54" s="1" t="s">
        <v>146</v>
      </c>
      <c r="J54" s="1">
        <v>2003</v>
      </c>
      <c r="K54" s="1" t="s">
        <v>86</v>
      </c>
    </row>
    <row r="55" spans="2:11" ht="170.5" x14ac:dyDescent="0.35">
      <c r="B55" s="114" t="s">
        <v>483</v>
      </c>
      <c r="C55" s="1">
        <v>1</v>
      </c>
      <c r="D55" s="1"/>
      <c r="E55" s="1" t="s">
        <v>100</v>
      </c>
      <c r="F55" s="1">
        <v>580000</v>
      </c>
      <c r="G55" s="1" t="s">
        <v>163</v>
      </c>
      <c r="H55" s="1" t="s">
        <v>145</v>
      </c>
      <c r="I55" s="1" t="s">
        <v>164</v>
      </c>
      <c r="J55" s="1" t="s">
        <v>487</v>
      </c>
      <c r="K55" s="1" t="s">
        <v>488</v>
      </c>
    </row>
    <row r="56" spans="2:11" ht="139.5" x14ac:dyDescent="0.35">
      <c r="B56" s="114" t="s">
        <v>1218</v>
      </c>
      <c r="C56" s="47" t="s">
        <v>276</v>
      </c>
      <c r="D56" s="1">
        <v>1</v>
      </c>
      <c r="E56" s="1" t="s">
        <v>194</v>
      </c>
      <c r="F56" s="1"/>
      <c r="G56" s="1" t="s">
        <v>144</v>
      </c>
      <c r="H56" s="1" t="s">
        <v>145</v>
      </c>
      <c r="I56" s="1" t="s">
        <v>146</v>
      </c>
      <c r="J56" s="1">
        <v>2026</v>
      </c>
      <c r="K56" s="1" t="s">
        <v>87</v>
      </c>
    </row>
    <row r="57" spans="2:11" ht="155" x14ac:dyDescent="0.35">
      <c r="B57" s="114" t="s">
        <v>1424</v>
      </c>
      <c r="C57" s="47"/>
      <c r="D57" s="1"/>
      <c r="E57" s="1" t="s">
        <v>178</v>
      </c>
      <c r="F57" s="1">
        <v>330000</v>
      </c>
      <c r="G57" s="1" t="s">
        <v>163</v>
      </c>
      <c r="H57" s="1" t="s">
        <v>145</v>
      </c>
      <c r="I57" s="1" t="s">
        <v>164</v>
      </c>
      <c r="J57" s="1"/>
      <c r="K57" s="1" t="s">
        <v>399</v>
      </c>
    </row>
    <row r="58" spans="2:11" ht="139.5" x14ac:dyDescent="0.35">
      <c r="B58" s="114" t="s">
        <v>1420</v>
      </c>
      <c r="C58" s="47"/>
      <c r="D58" s="1"/>
      <c r="E58" s="277" t="s">
        <v>178</v>
      </c>
      <c r="F58" s="1">
        <v>330000</v>
      </c>
      <c r="G58" s="1" t="s">
        <v>163</v>
      </c>
      <c r="H58" s="1" t="s">
        <v>145</v>
      </c>
      <c r="I58" s="1" t="s">
        <v>164</v>
      </c>
      <c r="J58" s="1"/>
      <c r="K58" s="1" t="s">
        <v>399</v>
      </c>
    </row>
    <row r="59" spans="2:11" ht="186" x14ac:dyDescent="0.35">
      <c r="B59" s="114" t="s">
        <v>1421</v>
      </c>
      <c r="C59" s="47"/>
      <c r="D59" s="1"/>
      <c r="E59" s="1" t="s">
        <v>100</v>
      </c>
      <c r="F59" s="1">
        <v>140000</v>
      </c>
      <c r="G59" s="1" t="s">
        <v>163</v>
      </c>
      <c r="H59" s="1" t="s">
        <v>1432</v>
      </c>
      <c r="I59" s="1" t="s">
        <v>164</v>
      </c>
      <c r="J59" s="1"/>
      <c r="K59" s="1" t="s">
        <v>1459</v>
      </c>
    </row>
    <row r="60" spans="2:11" ht="155" x14ac:dyDescent="0.35">
      <c r="B60" s="114" t="s">
        <v>1422</v>
      </c>
      <c r="C60" s="47"/>
      <c r="D60" s="1"/>
      <c r="E60" s="1" t="s">
        <v>194</v>
      </c>
      <c r="F60" s="1">
        <v>660000</v>
      </c>
      <c r="G60" s="1" t="s">
        <v>163</v>
      </c>
      <c r="H60" s="47" t="s">
        <v>1477</v>
      </c>
      <c r="I60" s="1" t="s">
        <v>164</v>
      </c>
      <c r="J60" s="1"/>
      <c r="K60" s="1" t="s">
        <v>399</v>
      </c>
    </row>
    <row r="61" spans="2:11" ht="139.5" x14ac:dyDescent="0.35">
      <c r="B61" s="278" t="s">
        <v>1423</v>
      </c>
      <c r="C61" s="10"/>
      <c r="D61" s="10"/>
      <c r="E61" s="10" t="s">
        <v>195</v>
      </c>
      <c r="F61" s="10">
        <v>0</v>
      </c>
      <c r="G61" s="1" t="s">
        <v>1478</v>
      </c>
      <c r="H61" s="10" t="s">
        <v>145</v>
      </c>
      <c r="I61" s="10" t="s">
        <v>164</v>
      </c>
      <c r="J61" s="10" t="s">
        <v>1480</v>
      </c>
      <c r="K61" s="10" t="s">
        <v>1481</v>
      </c>
    </row>
    <row r="62" spans="2:11" ht="77.5" x14ac:dyDescent="0.35">
      <c r="B62" s="114" t="s">
        <v>1465</v>
      </c>
      <c r="C62" s="47"/>
      <c r="D62" s="1"/>
      <c r="E62" s="1"/>
      <c r="F62" s="1" t="s">
        <v>1467</v>
      </c>
      <c r="G62" s="1" t="s">
        <v>144</v>
      </c>
      <c r="H62" s="1"/>
      <c r="I62" s="1" t="s">
        <v>146</v>
      </c>
      <c r="J62" s="10" t="s">
        <v>1486</v>
      </c>
      <c r="K62" s="47" t="s">
        <v>399</v>
      </c>
    </row>
    <row r="63" spans="2:11" ht="77.5" x14ac:dyDescent="0.35">
      <c r="B63" s="114" t="s">
        <v>616</v>
      </c>
      <c r="C63" s="1">
        <v>7</v>
      </c>
      <c r="D63" s="1" t="s">
        <v>240</v>
      </c>
      <c r="E63" s="9" t="s">
        <v>178</v>
      </c>
      <c r="F63" s="1">
        <v>50000</v>
      </c>
      <c r="G63" s="1" t="s">
        <v>144</v>
      </c>
      <c r="H63" s="1" t="s">
        <v>145</v>
      </c>
      <c r="I63" s="1" t="s">
        <v>155</v>
      </c>
      <c r="J63" s="1">
        <v>2031</v>
      </c>
      <c r="K63" s="1" t="s">
        <v>399</v>
      </c>
    </row>
    <row r="64" spans="2:11" ht="409.5" x14ac:dyDescent="0.35">
      <c r="B64" s="114" t="s">
        <v>452</v>
      </c>
      <c r="C64" s="1">
        <v>6</v>
      </c>
      <c r="D64" s="1">
        <v>1</v>
      </c>
      <c r="E64" s="1" t="s">
        <v>178</v>
      </c>
      <c r="F64" s="1">
        <v>170000</v>
      </c>
      <c r="G64" s="1" t="s">
        <v>163</v>
      </c>
      <c r="H64" s="1" t="s">
        <v>145</v>
      </c>
      <c r="I64" s="1" t="s">
        <v>164</v>
      </c>
      <c r="J64" s="1" t="s">
        <v>449</v>
      </c>
      <c r="K64" s="1" t="s">
        <v>399</v>
      </c>
    </row>
    <row r="65" spans="2:11" ht="93" x14ac:dyDescent="0.35">
      <c r="B65" s="114" t="s">
        <v>301</v>
      </c>
      <c r="C65" s="1">
        <v>71</v>
      </c>
      <c r="D65" s="1">
        <v>1</v>
      </c>
      <c r="E65" s="1" t="s">
        <v>195</v>
      </c>
      <c r="F65" s="215">
        <v>2200000</v>
      </c>
      <c r="G65" s="1" t="s">
        <v>144</v>
      </c>
      <c r="H65" s="1" t="s">
        <v>145</v>
      </c>
      <c r="I65" s="1" t="s">
        <v>146</v>
      </c>
      <c r="J65" s="1">
        <v>2009</v>
      </c>
      <c r="K65" s="1" t="s">
        <v>86</v>
      </c>
    </row>
    <row r="66" spans="2:11" ht="93" x14ac:dyDescent="0.35">
      <c r="B66" s="114" t="s">
        <v>253</v>
      </c>
      <c r="C66" s="1">
        <v>1</v>
      </c>
      <c r="D66" s="1">
        <v>1</v>
      </c>
      <c r="E66" s="1" t="s">
        <v>195</v>
      </c>
      <c r="F66" s="1">
        <v>2000000</v>
      </c>
      <c r="G66" s="1" t="s">
        <v>144</v>
      </c>
      <c r="H66" s="1" t="s">
        <v>145</v>
      </c>
      <c r="I66" s="1" t="s">
        <v>155</v>
      </c>
      <c r="J66" s="1">
        <v>2017</v>
      </c>
      <c r="K66" s="1" t="s">
        <v>86</v>
      </c>
    </row>
    <row r="67" spans="2:11" ht="124" x14ac:dyDescent="0.35">
      <c r="B67" s="114" t="s">
        <v>389</v>
      </c>
      <c r="C67" s="10">
        <v>1</v>
      </c>
      <c r="D67" s="1"/>
      <c r="E67" s="1" t="s">
        <v>100</v>
      </c>
      <c r="F67" s="1">
        <v>0</v>
      </c>
      <c r="G67" s="1" t="s">
        <v>163</v>
      </c>
      <c r="H67" s="1" t="s">
        <v>145</v>
      </c>
      <c r="I67" s="1" t="s">
        <v>165</v>
      </c>
      <c r="J67" s="1"/>
      <c r="K67" s="1"/>
    </row>
    <row r="68" spans="2:11" ht="101.5" x14ac:dyDescent="0.35">
      <c r="B68" s="114" t="s">
        <v>1089</v>
      </c>
      <c r="C68" s="1"/>
      <c r="D68" s="1"/>
      <c r="E68" s="1" t="s">
        <v>100</v>
      </c>
      <c r="F68" s="1">
        <v>109000</v>
      </c>
      <c r="G68" s="1" t="s">
        <v>337</v>
      </c>
      <c r="H68" s="1" t="s">
        <v>145</v>
      </c>
      <c r="I68" s="279" t="s">
        <v>1087</v>
      </c>
      <c r="J68" s="1"/>
      <c r="K68" s="1"/>
    </row>
    <row r="69" spans="2:11" ht="186" x14ac:dyDescent="0.35">
      <c r="B69" s="114" t="s">
        <v>524</v>
      </c>
      <c r="C69" s="1">
        <v>2</v>
      </c>
      <c r="D69" s="1">
        <v>1</v>
      </c>
      <c r="E69" s="1" t="s">
        <v>178</v>
      </c>
      <c r="F69" s="1">
        <v>400000</v>
      </c>
      <c r="G69" s="1" t="s">
        <v>144</v>
      </c>
      <c r="H69" s="1" t="s">
        <v>145</v>
      </c>
      <c r="I69" s="1" t="s">
        <v>155</v>
      </c>
      <c r="J69" s="46" t="s">
        <v>531</v>
      </c>
      <c r="K69" s="1" t="s">
        <v>87</v>
      </c>
    </row>
    <row r="70" spans="2:11" ht="170.5" x14ac:dyDescent="0.35">
      <c r="B70" s="114" t="s">
        <v>1396</v>
      </c>
      <c r="C70" s="1">
        <v>0</v>
      </c>
      <c r="D70" s="1"/>
      <c r="E70" s="1" t="s">
        <v>100</v>
      </c>
      <c r="F70" s="1">
        <v>412000</v>
      </c>
      <c r="G70" s="1" t="s">
        <v>144</v>
      </c>
      <c r="H70" s="1" t="s">
        <v>145</v>
      </c>
      <c r="I70" s="1" t="s">
        <v>440</v>
      </c>
      <c r="J70" s="46" t="s">
        <v>1399</v>
      </c>
      <c r="K70" s="1" t="s">
        <v>399</v>
      </c>
    </row>
    <row r="71" spans="2:11" ht="62" x14ac:dyDescent="0.35">
      <c r="B71" s="114" t="s">
        <v>1410</v>
      </c>
      <c r="C71" s="1">
        <v>1</v>
      </c>
      <c r="D71" s="1"/>
      <c r="E71" s="1" t="s">
        <v>100</v>
      </c>
      <c r="F71" s="1">
        <v>300000</v>
      </c>
      <c r="G71" s="1" t="s">
        <v>144</v>
      </c>
      <c r="H71" s="1" t="s">
        <v>145</v>
      </c>
      <c r="I71" s="1" t="s">
        <v>146</v>
      </c>
      <c r="J71" s="46"/>
      <c r="K71" s="1" t="s">
        <v>377</v>
      </c>
    </row>
    <row r="72" spans="2:11" ht="263.5" x14ac:dyDescent="0.35">
      <c r="B72" s="114" t="s">
        <v>1406</v>
      </c>
      <c r="C72" s="1">
        <v>3</v>
      </c>
      <c r="D72" s="1"/>
      <c r="E72" s="1" t="s">
        <v>100</v>
      </c>
      <c r="F72" s="215">
        <v>100000</v>
      </c>
      <c r="G72" s="1" t="s">
        <v>337</v>
      </c>
      <c r="H72" s="1" t="s">
        <v>145</v>
      </c>
      <c r="I72" s="1" t="s">
        <v>440</v>
      </c>
      <c r="J72" s="46" t="s">
        <v>1404</v>
      </c>
      <c r="K72" s="1" t="s">
        <v>377</v>
      </c>
    </row>
    <row r="73" spans="2:11" ht="124" x14ac:dyDescent="0.35">
      <c r="B73" s="114" t="s">
        <v>1471</v>
      </c>
      <c r="C73" s="1">
        <v>1</v>
      </c>
      <c r="D73" s="1"/>
      <c r="E73" s="1" t="s">
        <v>100</v>
      </c>
      <c r="F73" s="215" t="s">
        <v>1475</v>
      </c>
      <c r="G73" s="1" t="s">
        <v>163</v>
      </c>
      <c r="H73" s="1" t="s">
        <v>145</v>
      </c>
      <c r="I73" s="1" t="s">
        <v>290</v>
      </c>
      <c r="J73" s="46" t="s">
        <v>1476</v>
      </c>
      <c r="K73" s="1" t="s">
        <v>488</v>
      </c>
    </row>
    <row r="74" spans="2:11" ht="87" x14ac:dyDescent="0.35">
      <c r="B74" s="114" t="s">
        <v>407</v>
      </c>
      <c r="C74" s="1">
        <v>1</v>
      </c>
      <c r="D74" s="1"/>
      <c r="E74" s="1" t="s">
        <v>194</v>
      </c>
      <c r="F74" s="280">
        <v>711404</v>
      </c>
      <c r="G74" s="1" t="s">
        <v>144</v>
      </c>
      <c r="H74" s="1" t="s">
        <v>145</v>
      </c>
      <c r="I74" s="1" t="s">
        <v>146</v>
      </c>
      <c r="J74" s="1" t="s">
        <v>415</v>
      </c>
      <c r="K74" s="1" t="s">
        <v>87</v>
      </c>
    </row>
    <row r="75" spans="2:11" ht="31" x14ac:dyDescent="0.35">
      <c r="B75" s="114" t="s">
        <v>1280</v>
      </c>
      <c r="C75" s="1"/>
      <c r="D75" s="1"/>
      <c r="E75" s="1"/>
      <c r="F75" s="280">
        <v>627193</v>
      </c>
      <c r="G75" s="1"/>
      <c r="H75" s="1"/>
      <c r="I75" s="1"/>
      <c r="J75" s="1"/>
      <c r="K75" s="1" t="s">
        <v>399</v>
      </c>
    </row>
    <row r="76" spans="2:11" ht="139.5" x14ac:dyDescent="0.35">
      <c r="B76" s="114" t="s">
        <v>1506</v>
      </c>
      <c r="C76" s="1"/>
      <c r="D76" s="1"/>
      <c r="E76" s="1"/>
      <c r="F76" s="280"/>
      <c r="G76" s="1"/>
      <c r="H76" s="1"/>
      <c r="I76" s="1"/>
      <c r="J76" s="1"/>
      <c r="K76" s="1"/>
    </row>
    <row r="77" spans="2:11" ht="116" x14ac:dyDescent="0.35">
      <c r="B77" s="114" t="s">
        <v>420</v>
      </c>
      <c r="C77" s="1" t="s">
        <v>1186</v>
      </c>
      <c r="D77" s="1"/>
      <c r="E77" s="1" t="s">
        <v>100</v>
      </c>
      <c r="F77" s="273">
        <v>1000000</v>
      </c>
      <c r="G77" s="1" t="s">
        <v>163</v>
      </c>
      <c r="H77" s="1" t="s">
        <v>145</v>
      </c>
      <c r="I77" s="1" t="s">
        <v>164</v>
      </c>
      <c r="J77" s="1" t="s">
        <v>1174</v>
      </c>
      <c r="K77" s="1" t="s">
        <v>377</v>
      </c>
    </row>
    <row r="78" spans="2:11" ht="93" x14ac:dyDescent="0.35">
      <c r="B78" s="114" t="s">
        <v>426</v>
      </c>
      <c r="C78" s="273">
        <v>3</v>
      </c>
      <c r="D78" s="1"/>
      <c r="E78" s="1" t="s">
        <v>100</v>
      </c>
      <c r="F78" s="1">
        <v>1700000</v>
      </c>
      <c r="G78" s="1" t="s">
        <v>163</v>
      </c>
      <c r="H78" s="1" t="s">
        <v>145</v>
      </c>
      <c r="I78" s="1" t="s">
        <v>164</v>
      </c>
      <c r="J78" s="1" t="s">
        <v>1179</v>
      </c>
      <c r="K78" s="1" t="s">
        <v>399</v>
      </c>
    </row>
    <row r="79" spans="2:11" ht="231" x14ac:dyDescent="0.5">
      <c r="B79" s="114" t="s">
        <v>544</v>
      </c>
      <c r="C79" s="1" t="s">
        <v>1186</v>
      </c>
      <c r="D79" s="1"/>
      <c r="E79" s="1" t="s">
        <v>100</v>
      </c>
      <c r="F79" s="273" t="s">
        <v>1184</v>
      </c>
      <c r="G79" s="281" t="s">
        <v>539</v>
      </c>
      <c r="H79" s="1" t="s">
        <v>145</v>
      </c>
      <c r="I79" s="275" t="s">
        <v>519</v>
      </c>
      <c r="J79" s="1" t="s">
        <v>1183</v>
      </c>
      <c r="K79" s="1" t="s">
        <v>399</v>
      </c>
    </row>
    <row r="80" spans="2:11" ht="141" x14ac:dyDescent="0.5">
      <c r="B80" s="114" t="s">
        <v>557</v>
      </c>
      <c r="C80" s="1">
        <v>1</v>
      </c>
      <c r="D80" s="1"/>
      <c r="E80" s="1" t="s">
        <v>100</v>
      </c>
      <c r="F80" s="1" t="s">
        <v>1485</v>
      </c>
      <c r="G80" s="281" t="s">
        <v>539</v>
      </c>
      <c r="H80" s="1" t="s">
        <v>145</v>
      </c>
      <c r="I80" s="282" t="s">
        <v>1484</v>
      </c>
      <c r="J80" s="1" t="s">
        <v>1483</v>
      </c>
      <c r="K80" s="1" t="s">
        <v>399</v>
      </c>
    </row>
    <row r="81" spans="2:11" ht="124" x14ac:dyDescent="0.35">
      <c r="B81" s="114" t="s">
        <v>471</v>
      </c>
      <c r="C81" s="1">
        <v>5</v>
      </c>
      <c r="D81" s="1"/>
      <c r="E81" s="1" t="s">
        <v>195</v>
      </c>
      <c r="F81" s="1">
        <v>3680000</v>
      </c>
      <c r="G81" s="1" t="s">
        <v>144</v>
      </c>
      <c r="H81" s="1" t="s">
        <v>145</v>
      </c>
      <c r="I81" s="1" t="s">
        <v>146</v>
      </c>
      <c r="J81" s="1">
        <v>2008</v>
      </c>
      <c r="K81" s="1" t="s">
        <v>85</v>
      </c>
    </row>
    <row r="82" spans="2:11" ht="46.5" x14ac:dyDescent="0.35">
      <c r="B82" s="114" t="s">
        <v>550</v>
      </c>
      <c r="C82" s="1">
        <v>1</v>
      </c>
      <c r="D82" s="1"/>
      <c r="E82" s="1" t="s">
        <v>195</v>
      </c>
      <c r="F82" s="1">
        <v>5920000</v>
      </c>
      <c r="G82" s="1" t="s">
        <v>144</v>
      </c>
      <c r="H82" s="1" t="s">
        <v>145</v>
      </c>
      <c r="I82" s="1" t="s">
        <v>146</v>
      </c>
      <c r="J82" s="1">
        <v>2002</v>
      </c>
      <c r="K82" s="1" t="s">
        <v>85</v>
      </c>
    </row>
    <row r="83" spans="2:11" ht="77.5" x14ac:dyDescent="0.35">
      <c r="B83" s="114" t="s">
        <v>597</v>
      </c>
      <c r="C83" s="1">
        <v>6</v>
      </c>
      <c r="D83" s="1"/>
      <c r="E83" s="1" t="s">
        <v>194</v>
      </c>
      <c r="F83" s="1">
        <v>44000</v>
      </c>
      <c r="G83" s="1" t="s">
        <v>144</v>
      </c>
      <c r="H83" s="1" t="s">
        <v>145</v>
      </c>
      <c r="I83" s="1" t="s">
        <v>155</v>
      </c>
      <c r="J83" s="1">
        <v>2024</v>
      </c>
      <c r="K83" s="1" t="s">
        <v>87</v>
      </c>
    </row>
    <row r="84" spans="2:11" ht="108.5" x14ac:dyDescent="0.35">
      <c r="B84" s="114" t="s">
        <v>307</v>
      </c>
      <c r="C84" s="10">
        <v>1</v>
      </c>
      <c r="D84" s="10" t="s">
        <v>310</v>
      </c>
      <c r="E84" s="1" t="s">
        <v>100</v>
      </c>
      <c r="F84" s="215">
        <v>4240000</v>
      </c>
      <c r="G84" s="1" t="s">
        <v>144</v>
      </c>
      <c r="H84" s="1" t="s">
        <v>145</v>
      </c>
      <c r="I84" s="1" t="s">
        <v>146</v>
      </c>
      <c r="J84" s="10" t="s">
        <v>398</v>
      </c>
      <c r="K84" s="1" t="s">
        <v>399</v>
      </c>
    </row>
    <row r="85" spans="2:11" ht="124" x14ac:dyDescent="0.35">
      <c r="B85" s="114" t="s">
        <v>384</v>
      </c>
      <c r="C85" s="47">
        <v>50</v>
      </c>
      <c r="D85" s="1"/>
      <c r="E85" s="1" t="s">
        <v>195</v>
      </c>
      <c r="F85" s="47">
        <v>1900000</v>
      </c>
      <c r="G85" s="1" t="s">
        <v>144</v>
      </c>
      <c r="H85" s="1" t="s">
        <v>145</v>
      </c>
      <c r="I85" s="1" t="s">
        <v>146</v>
      </c>
      <c r="J85" s="1">
        <v>2013</v>
      </c>
      <c r="K85" s="1" t="s">
        <v>86</v>
      </c>
    </row>
    <row r="86" spans="2:11" ht="252" x14ac:dyDescent="0.5">
      <c r="B86" s="114" t="s">
        <v>262</v>
      </c>
      <c r="C86" s="1">
        <v>4</v>
      </c>
      <c r="D86" s="1"/>
      <c r="E86" s="1" t="s">
        <v>100</v>
      </c>
      <c r="F86" s="1">
        <v>270000</v>
      </c>
      <c r="G86" s="1" t="s">
        <v>114</v>
      </c>
      <c r="H86" s="1" t="s">
        <v>145</v>
      </c>
      <c r="I86" s="275" t="s">
        <v>622</v>
      </c>
      <c r="J86" s="1" t="s">
        <v>377</v>
      </c>
      <c r="K86" s="1" t="s">
        <v>377</v>
      </c>
    </row>
    <row r="87" spans="2:11" ht="93" x14ac:dyDescent="0.35">
      <c r="B87" s="114" t="s">
        <v>316</v>
      </c>
      <c r="C87" s="62">
        <v>1</v>
      </c>
      <c r="D87" s="64">
        <v>1</v>
      </c>
      <c r="E87" s="1" t="s">
        <v>178</v>
      </c>
      <c r="F87" s="1">
        <v>20062</v>
      </c>
      <c r="G87" s="1" t="s">
        <v>144</v>
      </c>
      <c r="H87" s="1" t="s">
        <v>145</v>
      </c>
      <c r="I87" s="1" t="s">
        <v>146</v>
      </c>
      <c r="J87" s="1" t="s">
        <v>317</v>
      </c>
      <c r="K87" s="1" t="s">
        <v>87</v>
      </c>
    </row>
    <row r="88" spans="2:11" ht="108.5" x14ac:dyDescent="0.35">
      <c r="B88" s="114" t="s">
        <v>460</v>
      </c>
      <c r="C88" s="1">
        <v>1</v>
      </c>
      <c r="D88" s="1"/>
      <c r="E88" s="1" t="s">
        <v>195</v>
      </c>
      <c r="F88" s="1">
        <v>460000</v>
      </c>
      <c r="G88" s="1" t="s">
        <v>163</v>
      </c>
      <c r="H88" s="1" t="s">
        <v>145</v>
      </c>
      <c r="I88" s="1" t="s">
        <v>164</v>
      </c>
      <c r="J88" s="1">
        <v>1968</v>
      </c>
      <c r="K88" s="1" t="s">
        <v>81</v>
      </c>
    </row>
    <row r="89" spans="2:11" ht="62" x14ac:dyDescent="0.35">
      <c r="B89" s="114" t="s">
        <v>325</v>
      </c>
      <c r="C89" s="47">
        <v>2</v>
      </c>
      <c r="D89" s="1">
        <v>1</v>
      </c>
      <c r="E89" s="1" t="s">
        <v>195</v>
      </c>
      <c r="F89" s="1">
        <v>70000</v>
      </c>
      <c r="G89" s="1" t="s">
        <v>144</v>
      </c>
      <c r="H89" s="1" t="s">
        <v>145</v>
      </c>
      <c r="I89" s="1" t="s">
        <v>155</v>
      </c>
      <c r="J89" s="1">
        <v>2002</v>
      </c>
      <c r="K89" s="1" t="s">
        <v>85</v>
      </c>
    </row>
    <row r="90" spans="2:11" ht="108.5" x14ac:dyDescent="0.35">
      <c r="B90" s="114" t="s">
        <v>364</v>
      </c>
      <c r="C90" s="1">
        <v>2</v>
      </c>
      <c r="D90" s="1">
        <v>1</v>
      </c>
      <c r="E90" s="1" t="s">
        <v>194</v>
      </c>
      <c r="F90" s="1">
        <v>52000</v>
      </c>
      <c r="G90" s="1" t="s">
        <v>144</v>
      </c>
      <c r="H90" s="1" t="s">
        <v>145</v>
      </c>
      <c r="I90" s="1" t="s">
        <v>155</v>
      </c>
      <c r="J90" s="1">
        <v>2026</v>
      </c>
      <c r="K90" s="1" t="s">
        <v>87</v>
      </c>
    </row>
    <row r="91" spans="2:11" ht="62" x14ac:dyDescent="0.35">
      <c r="B91" s="114" t="s">
        <v>330</v>
      </c>
      <c r="C91" s="283">
        <v>2</v>
      </c>
      <c r="D91" s="62"/>
      <c r="E91" s="1" t="s">
        <v>100</v>
      </c>
      <c r="F91" s="287">
        <v>62735</v>
      </c>
      <c r="G91" s="1" t="s">
        <v>163</v>
      </c>
      <c r="H91" s="1" t="s">
        <v>145</v>
      </c>
      <c r="I91" s="1" t="s">
        <v>164</v>
      </c>
      <c r="J91" s="47" t="s">
        <v>812</v>
      </c>
      <c r="K91" s="1" t="s">
        <v>399</v>
      </c>
    </row>
    <row r="92" spans="2:11" ht="108.5" x14ac:dyDescent="0.35">
      <c r="B92" s="114" t="s">
        <v>651</v>
      </c>
      <c r="C92" s="283">
        <v>5</v>
      </c>
      <c r="D92" s="1"/>
      <c r="E92" s="1" t="s">
        <v>178</v>
      </c>
      <c r="F92" s="47">
        <v>110000</v>
      </c>
      <c r="G92" s="1" t="s">
        <v>144</v>
      </c>
      <c r="H92" s="1" t="s">
        <v>145</v>
      </c>
      <c r="I92" s="1" t="s">
        <v>146</v>
      </c>
      <c r="J92" s="1">
        <v>2028</v>
      </c>
      <c r="K92" s="1" t="s">
        <v>87</v>
      </c>
    </row>
    <row r="93" spans="2:11" ht="93" x14ac:dyDescent="0.35">
      <c r="B93" s="114" t="s">
        <v>341</v>
      </c>
      <c r="C93" s="1">
        <v>1</v>
      </c>
      <c r="D93" s="1"/>
      <c r="E93" s="1" t="s">
        <v>195</v>
      </c>
      <c r="F93" s="47">
        <v>23000</v>
      </c>
      <c r="G93" s="1" t="s">
        <v>144</v>
      </c>
      <c r="H93" s="1" t="s">
        <v>145</v>
      </c>
      <c r="I93" s="1" t="s">
        <v>155</v>
      </c>
      <c r="J93" s="1">
        <v>1985</v>
      </c>
      <c r="K93" s="1" t="s">
        <v>83</v>
      </c>
    </row>
    <row r="94" spans="2:11" ht="93" x14ac:dyDescent="0.35">
      <c r="B94" s="114" t="s">
        <v>339</v>
      </c>
      <c r="C94" s="1">
        <v>0</v>
      </c>
      <c r="D94" s="1"/>
      <c r="E94" s="1" t="s">
        <v>194</v>
      </c>
      <c r="F94" s="47">
        <v>77000</v>
      </c>
      <c r="G94" s="1" t="s">
        <v>163</v>
      </c>
      <c r="H94" s="1" t="s">
        <v>145</v>
      </c>
      <c r="I94" s="1" t="s">
        <v>164</v>
      </c>
      <c r="J94" s="1" t="s">
        <v>810</v>
      </c>
      <c r="K94" s="265" t="s">
        <v>87</v>
      </c>
    </row>
    <row r="95" spans="2:11" ht="377" x14ac:dyDescent="0.35">
      <c r="B95" s="114" t="s">
        <v>574</v>
      </c>
      <c r="C95" s="47">
        <v>6</v>
      </c>
      <c r="D95" s="1"/>
      <c r="E95" s="1" t="s">
        <v>195</v>
      </c>
      <c r="F95" s="1">
        <v>95000</v>
      </c>
      <c r="G95" s="1" t="s">
        <v>144</v>
      </c>
      <c r="H95" s="268" t="s">
        <v>582</v>
      </c>
      <c r="I95" s="1" t="s">
        <v>155</v>
      </c>
      <c r="J95" s="1" t="s">
        <v>583</v>
      </c>
      <c r="K95" s="1" t="s">
        <v>87</v>
      </c>
    </row>
    <row r="96" spans="2:11" ht="108.5" x14ac:dyDescent="0.35">
      <c r="B96" s="114" t="s">
        <v>584</v>
      </c>
      <c r="C96" s="265">
        <v>23</v>
      </c>
      <c r="D96" s="1"/>
      <c r="E96" s="1" t="s">
        <v>195</v>
      </c>
      <c r="F96" s="265">
        <v>2500000</v>
      </c>
      <c r="G96" s="1" t="s">
        <v>144</v>
      </c>
      <c r="H96" s="1" t="s">
        <v>145</v>
      </c>
      <c r="I96" s="1" t="s">
        <v>155</v>
      </c>
      <c r="J96" s="1">
        <v>2008</v>
      </c>
      <c r="K96" s="1" t="s">
        <v>85</v>
      </c>
    </row>
    <row r="97" spans="2:11" ht="170.5" x14ac:dyDescent="0.35">
      <c r="B97" s="114" t="s">
        <v>1500</v>
      </c>
      <c r="C97" s="47">
        <v>1</v>
      </c>
      <c r="D97" s="1"/>
      <c r="E97" s="1" t="s">
        <v>100</v>
      </c>
      <c r="F97" s="47">
        <v>43000</v>
      </c>
      <c r="G97" s="1" t="s">
        <v>144</v>
      </c>
      <c r="H97" s="1" t="s">
        <v>145</v>
      </c>
      <c r="I97" s="1" t="s">
        <v>146</v>
      </c>
      <c r="J97" s="1"/>
      <c r="K97" s="1" t="s">
        <v>399</v>
      </c>
    </row>
    <row r="98" spans="2:11" ht="203" x14ac:dyDescent="0.35">
      <c r="B98" s="114" t="s">
        <v>626</v>
      </c>
      <c r="C98" s="265">
        <v>1</v>
      </c>
      <c r="D98" s="1"/>
      <c r="E98" s="1" t="s">
        <v>195</v>
      </c>
      <c r="F98" s="1">
        <v>90000</v>
      </c>
      <c r="G98" s="1" t="s">
        <v>144</v>
      </c>
      <c r="H98" s="47" t="s">
        <v>1512</v>
      </c>
      <c r="I98" s="1" t="s">
        <v>155</v>
      </c>
      <c r="J98" s="1">
        <v>2024</v>
      </c>
      <c r="K98" s="1" t="s">
        <v>87</v>
      </c>
    </row>
    <row r="99" spans="2:11" ht="93" x14ac:dyDescent="0.35">
      <c r="B99" s="114" t="s">
        <v>822</v>
      </c>
      <c r="C99" s="265">
        <v>2</v>
      </c>
      <c r="D99" s="1"/>
      <c r="E99" s="1" t="s">
        <v>195</v>
      </c>
      <c r="F99" s="1">
        <v>600000</v>
      </c>
      <c r="G99" s="1" t="s">
        <v>144</v>
      </c>
      <c r="H99" s="1" t="s">
        <v>145</v>
      </c>
      <c r="I99" s="1" t="s">
        <v>155</v>
      </c>
      <c r="J99" s="1">
        <v>2024</v>
      </c>
      <c r="K99" s="1" t="s">
        <v>87</v>
      </c>
    </row>
    <row r="100" spans="2:11" ht="93" x14ac:dyDescent="0.35">
      <c r="B100" s="114" t="s">
        <v>512</v>
      </c>
      <c r="C100" s="265">
        <v>15</v>
      </c>
      <c r="D100" s="1">
        <v>1</v>
      </c>
      <c r="E100" s="265" t="s">
        <v>178</v>
      </c>
      <c r="F100" s="1">
        <v>150000</v>
      </c>
      <c r="G100" s="1" t="s">
        <v>144</v>
      </c>
      <c r="H100" s="1" t="s">
        <v>145</v>
      </c>
      <c r="I100" s="1" t="s">
        <v>146</v>
      </c>
      <c r="J100" s="1">
        <v>2027</v>
      </c>
      <c r="K100" s="1" t="s">
        <v>87</v>
      </c>
    </row>
    <row r="101" spans="2:11" ht="139.5" x14ac:dyDescent="0.35">
      <c r="B101" s="264" t="s">
        <v>844</v>
      </c>
      <c r="C101" s="10">
        <v>4</v>
      </c>
      <c r="D101" s="47"/>
      <c r="E101" s="47" t="s">
        <v>195</v>
      </c>
      <c r="F101" s="47">
        <v>157418</v>
      </c>
      <c r="G101" s="47" t="s">
        <v>144</v>
      </c>
      <c r="H101" s="47" t="s">
        <v>145</v>
      </c>
      <c r="I101" s="47" t="s">
        <v>146</v>
      </c>
      <c r="J101" s="47">
        <v>2015</v>
      </c>
      <c r="K101" s="47" t="s">
        <v>86</v>
      </c>
    </row>
    <row r="102" spans="2:11" ht="188.5" x14ac:dyDescent="0.35">
      <c r="B102" s="114" t="s">
        <v>797</v>
      </c>
      <c r="C102" s="1">
        <v>1</v>
      </c>
      <c r="D102" s="1"/>
      <c r="E102" s="1" t="s">
        <v>100</v>
      </c>
      <c r="F102" s="1">
        <v>2000</v>
      </c>
      <c r="G102" s="1" t="s">
        <v>163</v>
      </c>
      <c r="H102" s="1" t="s">
        <v>145</v>
      </c>
      <c r="I102" s="1" t="s">
        <v>164</v>
      </c>
      <c r="J102" s="1" t="s">
        <v>795</v>
      </c>
      <c r="K102" s="1" t="s">
        <v>399</v>
      </c>
    </row>
    <row r="103" spans="2:11" ht="77.5" x14ac:dyDescent="0.35">
      <c r="B103" s="114" t="s">
        <v>853</v>
      </c>
      <c r="C103" s="1">
        <v>1</v>
      </c>
      <c r="D103" s="1"/>
      <c r="E103" s="1" t="s">
        <v>195</v>
      </c>
      <c r="F103" s="1">
        <v>5500</v>
      </c>
      <c r="G103" s="1" t="s">
        <v>144</v>
      </c>
      <c r="H103" s="1" t="s">
        <v>145</v>
      </c>
      <c r="I103" s="1" t="s">
        <v>155</v>
      </c>
      <c r="J103" s="1" t="s">
        <v>858</v>
      </c>
      <c r="K103" s="1" t="s">
        <v>86</v>
      </c>
    </row>
    <row r="104" spans="2:11" ht="93" x14ac:dyDescent="0.35">
      <c r="B104" s="114" t="s">
        <v>897</v>
      </c>
      <c r="C104" s="1">
        <v>1</v>
      </c>
      <c r="D104" s="1"/>
      <c r="E104" s="1" t="s">
        <v>178</v>
      </c>
      <c r="F104" s="47">
        <v>0</v>
      </c>
      <c r="G104" s="1" t="s">
        <v>144</v>
      </c>
      <c r="H104" s="1" t="s">
        <v>145</v>
      </c>
      <c r="I104" s="1" t="s">
        <v>155</v>
      </c>
      <c r="J104" s="1"/>
      <c r="K104" s="1" t="s">
        <v>902</v>
      </c>
    </row>
    <row r="105" spans="2:11" ht="170.5" x14ac:dyDescent="0.35">
      <c r="B105" s="114" t="s">
        <v>972</v>
      </c>
      <c r="C105" s="1">
        <v>4</v>
      </c>
      <c r="D105" s="1"/>
      <c r="E105" s="1" t="s">
        <v>178</v>
      </c>
      <c r="F105" s="1">
        <v>700000</v>
      </c>
      <c r="G105" s="1" t="s">
        <v>144</v>
      </c>
      <c r="H105" s="1" t="s">
        <v>145</v>
      </c>
      <c r="I105" s="1" t="s">
        <v>146</v>
      </c>
      <c r="J105" s="1">
        <v>2033</v>
      </c>
      <c r="K105" s="1" t="s">
        <v>399</v>
      </c>
    </row>
    <row r="106" spans="2:11" ht="124" x14ac:dyDescent="0.35">
      <c r="B106" s="114" t="s">
        <v>974</v>
      </c>
      <c r="C106" s="1">
        <v>1</v>
      </c>
      <c r="D106" s="1"/>
      <c r="E106" s="1" t="s">
        <v>178</v>
      </c>
      <c r="F106" s="1">
        <v>140000</v>
      </c>
      <c r="G106" s="1" t="s">
        <v>144</v>
      </c>
      <c r="H106" s="1" t="s">
        <v>145</v>
      </c>
      <c r="I106" s="1" t="s">
        <v>440</v>
      </c>
      <c r="J106" s="1">
        <v>2030</v>
      </c>
      <c r="K106" s="1" t="s">
        <v>399</v>
      </c>
    </row>
    <row r="107" spans="2:11" ht="77.5" x14ac:dyDescent="0.35">
      <c r="B107" s="114" t="s">
        <v>862</v>
      </c>
      <c r="C107" s="1"/>
      <c r="D107" s="1"/>
      <c r="E107" s="1" t="s">
        <v>194</v>
      </c>
      <c r="F107" s="47">
        <v>0</v>
      </c>
      <c r="G107" s="1" t="s">
        <v>144</v>
      </c>
      <c r="H107" s="1" t="s">
        <v>145</v>
      </c>
      <c r="I107" s="1" t="s">
        <v>155</v>
      </c>
      <c r="J107" s="1" t="s">
        <v>866</v>
      </c>
      <c r="K107" s="1" t="s">
        <v>87</v>
      </c>
    </row>
    <row r="108" spans="2:11" ht="108.5" x14ac:dyDescent="0.35">
      <c r="B108" s="114" t="s">
        <v>806</v>
      </c>
      <c r="C108" s="47">
        <v>3</v>
      </c>
      <c r="D108" s="1"/>
      <c r="E108" s="1" t="s">
        <v>100</v>
      </c>
      <c r="F108" s="1">
        <v>200000</v>
      </c>
      <c r="G108" s="1" t="s">
        <v>144</v>
      </c>
      <c r="H108" s="1" t="s">
        <v>145</v>
      </c>
      <c r="I108" s="1" t="s">
        <v>146</v>
      </c>
      <c r="J108" s="130" t="s">
        <v>985</v>
      </c>
      <c r="K108" s="1" t="s">
        <v>399</v>
      </c>
    </row>
    <row r="109" spans="2:11" ht="155" x14ac:dyDescent="0.35">
      <c r="B109" s="114" t="s">
        <v>1468</v>
      </c>
      <c r="C109" s="1"/>
      <c r="D109" s="1"/>
      <c r="E109" s="1" t="s">
        <v>100</v>
      </c>
      <c r="F109" s="1">
        <v>13400</v>
      </c>
      <c r="G109" s="1" t="s">
        <v>163</v>
      </c>
      <c r="H109" s="1" t="s">
        <v>145</v>
      </c>
      <c r="I109" s="1" t="s">
        <v>164</v>
      </c>
      <c r="J109" s="1"/>
      <c r="K109" s="1" t="s">
        <v>399</v>
      </c>
    </row>
    <row r="110" spans="2:11" ht="155" x14ac:dyDescent="0.35">
      <c r="B110" s="114" t="s">
        <v>1469</v>
      </c>
      <c r="C110" s="1"/>
      <c r="D110" s="1"/>
      <c r="E110" s="1" t="s">
        <v>178</v>
      </c>
      <c r="F110" s="1">
        <v>270000</v>
      </c>
      <c r="G110" s="1" t="s">
        <v>144</v>
      </c>
      <c r="H110" s="1" t="s">
        <v>145</v>
      </c>
      <c r="I110" s="1" t="s">
        <v>155</v>
      </c>
      <c r="J110" s="1" t="s">
        <v>838</v>
      </c>
      <c r="K110" s="1" t="s">
        <v>87</v>
      </c>
    </row>
    <row r="111" spans="2:11" ht="148" x14ac:dyDescent="0.45">
      <c r="B111" s="114" t="s">
        <v>1494</v>
      </c>
      <c r="C111" s="1"/>
      <c r="D111" s="1"/>
      <c r="E111" s="1" t="s">
        <v>100</v>
      </c>
      <c r="F111" s="1">
        <v>716600</v>
      </c>
      <c r="G111" s="1" t="s">
        <v>114</v>
      </c>
      <c r="H111" s="1" t="s">
        <v>145</v>
      </c>
      <c r="I111" s="284" t="s">
        <v>837</v>
      </c>
      <c r="J111" s="1" t="s">
        <v>842</v>
      </c>
      <c r="K111" s="1" t="s">
        <v>377</v>
      </c>
    </row>
    <row r="112" spans="2:11" ht="108.5" x14ac:dyDescent="0.35">
      <c r="B112" s="114" t="s">
        <v>946</v>
      </c>
      <c r="C112" s="1">
        <v>1</v>
      </c>
      <c r="D112" s="1"/>
      <c r="E112" s="1" t="s">
        <v>194</v>
      </c>
      <c r="F112" s="1">
        <v>600000</v>
      </c>
      <c r="G112" s="1" t="s">
        <v>337</v>
      </c>
      <c r="H112" s="1" t="s">
        <v>145</v>
      </c>
      <c r="I112" s="1" t="s">
        <v>164</v>
      </c>
      <c r="J112" s="1">
        <v>2029</v>
      </c>
      <c r="K112" s="1" t="s">
        <v>87</v>
      </c>
    </row>
    <row r="113" spans="2:11" ht="93" x14ac:dyDescent="0.35">
      <c r="B113" s="114" t="s">
        <v>989</v>
      </c>
      <c r="C113" s="1">
        <v>1</v>
      </c>
      <c r="D113" s="1"/>
      <c r="E113" s="1" t="s">
        <v>195</v>
      </c>
      <c r="F113" s="1">
        <v>38700</v>
      </c>
      <c r="G113" s="1" t="s">
        <v>163</v>
      </c>
      <c r="H113" s="1" t="s">
        <v>145</v>
      </c>
      <c r="I113" s="1" t="s">
        <v>164</v>
      </c>
      <c r="J113" s="1">
        <v>2022</v>
      </c>
      <c r="K113" s="1" t="s">
        <v>87</v>
      </c>
    </row>
    <row r="114" spans="2:11" ht="46.5" x14ac:dyDescent="0.35">
      <c r="B114" s="114" t="s">
        <v>879</v>
      </c>
      <c r="C114" s="47">
        <v>1</v>
      </c>
      <c r="D114" s="1"/>
      <c r="E114" s="1" t="s">
        <v>195</v>
      </c>
      <c r="F114" s="1">
        <v>170000</v>
      </c>
      <c r="G114" s="1" t="s">
        <v>144</v>
      </c>
      <c r="H114" s="1" t="s">
        <v>145</v>
      </c>
      <c r="I114" s="1" t="s">
        <v>884</v>
      </c>
      <c r="J114" s="126">
        <v>44560</v>
      </c>
      <c r="K114" s="1" t="s">
        <v>87</v>
      </c>
    </row>
    <row r="115" spans="2:11" ht="62" x14ac:dyDescent="0.35">
      <c r="B115" s="114" t="s">
        <v>927</v>
      </c>
      <c r="C115" s="47">
        <v>1</v>
      </c>
      <c r="D115" s="1"/>
      <c r="E115" s="1" t="s">
        <v>195</v>
      </c>
      <c r="F115" s="285">
        <v>245230</v>
      </c>
      <c r="G115" s="1" t="s">
        <v>144</v>
      </c>
      <c r="H115" s="1" t="s">
        <v>145</v>
      </c>
      <c r="I115" s="47" t="s">
        <v>155</v>
      </c>
      <c r="J115" s="1">
        <v>1998</v>
      </c>
      <c r="K115" s="1" t="s">
        <v>84</v>
      </c>
    </row>
    <row r="116" spans="2:11" ht="87" x14ac:dyDescent="0.35">
      <c r="B116" s="114" t="s">
        <v>928</v>
      </c>
      <c r="C116" s="47">
        <v>1</v>
      </c>
      <c r="D116" s="1"/>
      <c r="E116" s="1" t="s">
        <v>178</v>
      </c>
      <c r="F116" s="285">
        <v>245230</v>
      </c>
      <c r="G116" s="1" t="s">
        <v>163</v>
      </c>
      <c r="H116" s="1" t="s">
        <v>145</v>
      </c>
      <c r="I116" s="281" t="s">
        <v>930</v>
      </c>
      <c r="J116" s="1" t="s">
        <v>932</v>
      </c>
      <c r="K116" s="1" t="s">
        <v>87</v>
      </c>
    </row>
    <row r="117" spans="2:11" ht="101.5" x14ac:dyDescent="0.35">
      <c r="B117" s="114" t="s">
        <v>781</v>
      </c>
      <c r="C117" s="47">
        <v>100</v>
      </c>
      <c r="D117" s="1"/>
      <c r="E117" s="1" t="s">
        <v>178</v>
      </c>
      <c r="F117" s="47">
        <v>15000000</v>
      </c>
      <c r="G117" s="1" t="s">
        <v>337</v>
      </c>
      <c r="H117" s="1" t="s">
        <v>145</v>
      </c>
      <c r="I117" s="281" t="s">
        <v>785</v>
      </c>
      <c r="J117" s="1">
        <v>2032</v>
      </c>
      <c r="K117" s="1" t="s">
        <v>399</v>
      </c>
    </row>
    <row r="118" spans="2:11" ht="101.5" x14ac:dyDescent="0.35">
      <c r="B118" s="114" t="s">
        <v>905</v>
      </c>
      <c r="C118" s="47">
        <v>11</v>
      </c>
      <c r="D118" s="1"/>
      <c r="E118" s="1" t="s">
        <v>195</v>
      </c>
      <c r="F118" s="268" t="s">
        <v>913</v>
      </c>
      <c r="G118" s="1" t="s">
        <v>144</v>
      </c>
      <c r="H118" s="1" t="s">
        <v>145</v>
      </c>
      <c r="I118" s="47" t="s">
        <v>155</v>
      </c>
      <c r="J118" s="1">
        <v>1995</v>
      </c>
      <c r="K118" s="1" t="s">
        <v>84</v>
      </c>
    </row>
    <row r="119" spans="2:11" ht="87" x14ac:dyDescent="0.35">
      <c r="B119" s="114" t="s">
        <v>1248</v>
      </c>
      <c r="C119" s="268" t="s">
        <v>941</v>
      </c>
      <c r="D119" s="1"/>
      <c r="E119" s="1" t="s">
        <v>100</v>
      </c>
      <c r="F119" s="268" t="s">
        <v>954</v>
      </c>
      <c r="G119" s="1" t="s">
        <v>163</v>
      </c>
      <c r="H119" s="1" t="s">
        <v>145</v>
      </c>
      <c r="I119" s="47" t="s">
        <v>165</v>
      </c>
      <c r="J119" s="1"/>
      <c r="K119" s="1" t="s">
        <v>902</v>
      </c>
    </row>
    <row r="120" spans="2:11" ht="170.5" x14ac:dyDescent="0.35">
      <c r="B120" s="114" t="s">
        <v>915</v>
      </c>
      <c r="C120" s="47">
        <v>2</v>
      </c>
      <c r="D120" s="1"/>
      <c r="E120" s="1" t="s">
        <v>195</v>
      </c>
      <c r="F120" s="47">
        <v>2000000</v>
      </c>
      <c r="G120" s="1" t="s">
        <v>144</v>
      </c>
      <c r="H120" s="1" t="s">
        <v>145</v>
      </c>
      <c r="I120" s="47" t="s">
        <v>146</v>
      </c>
      <c r="J120" s="1">
        <v>1978</v>
      </c>
      <c r="K120" s="1" t="s">
        <v>82</v>
      </c>
    </row>
    <row r="121" spans="2:11" ht="170.5" x14ac:dyDescent="0.35">
      <c r="B121" s="114" t="s">
        <v>775</v>
      </c>
      <c r="C121" s="265">
        <v>12</v>
      </c>
      <c r="D121" s="1"/>
      <c r="E121" s="1" t="s">
        <v>195</v>
      </c>
      <c r="F121" s="47">
        <v>140000</v>
      </c>
      <c r="G121" s="1" t="s">
        <v>163</v>
      </c>
      <c r="H121" s="1" t="s">
        <v>145</v>
      </c>
      <c r="I121" s="1" t="s">
        <v>290</v>
      </c>
      <c r="J121" s="1" t="s">
        <v>772</v>
      </c>
      <c r="K121" s="1" t="s">
        <v>86</v>
      </c>
    </row>
    <row r="122" spans="2:11" ht="203" x14ac:dyDescent="0.35">
      <c r="B122" s="114" t="s">
        <v>777</v>
      </c>
      <c r="C122" s="47">
        <v>14</v>
      </c>
      <c r="D122" s="286" t="s">
        <v>820</v>
      </c>
      <c r="E122" s="1" t="s">
        <v>195</v>
      </c>
      <c r="F122" s="47">
        <v>141700</v>
      </c>
      <c r="G122" s="1" t="s">
        <v>144</v>
      </c>
      <c r="H122" s="1" t="s">
        <v>145</v>
      </c>
      <c r="I122" s="1" t="s">
        <v>146</v>
      </c>
      <c r="J122" s="1" t="s">
        <v>774</v>
      </c>
      <c r="K122" s="1" t="s">
        <v>86</v>
      </c>
    </row>
    <row r="123" spans="2:11" ht="108.5" x14ac:dyDescent="0.35">
      <c r="B123" s="114" t="s">
        <v>569</v>
      </c>
      <c r="C123" s="265">
        <v>1</v>
      </c>
      <c r="D123" s="1"/>
      <c r="E123" s="1" t="s">
        <v>100</v>
      </c>
      <c r="F123" s="1">
        <v>35000</v>
      </c>
      <c r="G123" s="1" t="s">
        <v>163</v>
      </c>
      <c r="H123" s="1" t="s">
        <v>145</v>
      </c>
      <c r="I123" s="1" t="s">
        <v>164</v>
      </c>
      <c r="J123" s="1"/>
      <c r="K123" s="265" t="s">
        <v>87</v>
      </c>
    </row>
    <row r="124" spans="2:11" x14ac:dyDescent="0.35">
      <c r="B124" s="114"/>
      <c r="C124" s="1"/>
      <c r="D124" s="1"/>
      <c r="E124" s="1"/>
      <c r="F124" s="1"/>
      <c r="G124" s="1"/>
      <c r="H124" s="1"/>
      <c r="I124" s="1"/>
      <c r="J124" s="1"/>
      <c r="K124" s="1"/>
    </row>
    <row r="125" spans="2:11" x14ac:dyDescent="0.35">
      <c r="B125" s="114"/>
      <c r="C125" s="1"/>
      <c r="D125" s="1"/>
      <c r="E125" s="1"/>
      <c r="F125" s="1"/>
      <c r="G125" s="1"/>
      <c r="H125" s="1"/>
      <c r="I125" s="1"/>
      <c r="J125" s="1"/>
      <c r="K125" s="1"/>
    </row>
    <row r="126" spans="2:11" x14ac:dyDescent="0.35">
      <c r="B126" s="114"/>
      <c r="C126" s="1"/>
      <c r="D126" s="1"/>
      <c r="E126" s="1"/>
      <c r="F126" s="1"/>
      <c r="G126" s="1"/>
      <c r="H126" s="1"/>
      <c r="I126" s="1"/>
      <c r="J126" s="1"/>
      <c r="K126" s="1"/>
    </row>
    <row r="127" spans="2:11" x14ac:dyDescent="0.35">
      <c r="B127" s="114"/>
      <c r="C127" s="1"/>
      <c r="D127" s="1"/>
      <c r="E127" s="1"/>
      <c r="F127" s="1"/>
      <c r="G127" s="1"/>
      <c r="H127" s="1"/>
      <c r="I127" s="1"/>
      <c r="J127" s="1"/>
      <c r="K127" s="1"/>
    </row>
    <row r="128" spans="2:11" x14ac:dyDescent="0.35">
      <c r="B128" s="114"/>
      <c r="C128" s="1"/>
      <c r="D128" s="1"/>
      <c r="E128" s="1"/>
      <c r="F128" s="1"/>
      <c r="G128" s="1"/>
      <c r="H128" s="1"/>
      <c r="I128" s="1"/>
      <c r="J128" s="1"/>
      <c r="K128" s="1"/>
    </row>
    <row r="129" spans="2:11" x14ac:dyDescent="0.35">
      <c r="B129" s="114"/>
      <c r="C129" s="1"/>
      <c r="D129" s="1"/>
      <c r="E129" s="1"/>
      <c r="F129" s="1"/>
      <c r="G129" s="1"/>
      <c r="H129" s="1"/>
      <c r="I129" s="1"/>
      <c r="J129" s="1"/>
      <c r="K129" s="1"/>
    </row>
    <row r="130" spans="2:11" x14ac:dyDescent="0.35">
      <c r="B130" s="114"/>
      <c r="C130" s="1"/>
      <c r="D130" s="1"/>
      <c r="E130" s="1"/>
      <c r="F130" s="1"/>
      <c r="G130" s="1"/>
      <c r="H130" s="1"/>
      <c r="I130" s="1"/>
      <c r="J130" s="1"/>
      <c r="K130" s="1"/>
    </row>
    <row r="131" spans="2:11" x14ac:dyDescent="0.35">
      <c r="B131" s="114"/>
      <c r="C131" s="1"/>
      <c r="D131" s="1"/>
      <c r="E131" s="1"/>
      <c r="F131" s="1"/>
      <c r="G131" s="1"/>
      <c r="H131" s="1"/>
      <c r="I131" s="1"/>
      <c r="J131" s="1"/>
      <c r="K131" s="1"/>
    </row>
    <row r="132" spans="2:11" x14ac:dyDescent="0.35">
      <c r="B132" s="114"/>
      <c r="C132" s="1"/>
      <c r="D132" s="1"/>
      <c r="E132" s="1"/>
      <c r="F132" s="1"/>
      <c r="G132" s="1"/>
      <c r="H132" s="1"/>
      <c r="I132" s="1"/>
      <c r="J132" s="1"/>
      <c r="K132" s="1"/>
    </row>
    <row r="133" spans="2:11" x14ac:dyDescent="0.35">
      <c r="B133" s="114"/>
      <c r="C133" s="1"/>
      <c r="D133" s="1"/>
      <c r="E133" s="1"/>
      <c r="F133" s="1"/>
      <c r="G133" s="1"/>
      <c r="H133" s="1"/>
      <c r="I133" s="1"/>
      <c r="J133" s="1"/>
      <c r="K133" s="1"/>
    </row>
    <row r="134" spans="2:11" x14ac:dyDescent="0.35">
      <c r="B134" s="114"/>
      <c r="C134" s="1"/>
      <c r="D134" s="1"/>
      <c r="E134" s="1"/>
      <c r="F134" s="1"/>
      <c r="G134" s="1"/>
      <c r="H134" s="1"/>
      <c r="I134" s="1"/>
      <c r="J134" s="1"/>
      <c r="K134" s="1"/>
    </row>
    <row r="135" spans="2:11" x14ac:dyDescent="0.35">
      <c r="B135" s="114"/>
      <c r="C135" s="1"/>
      <c r="D135" s="1"/>
      <c r="E135" s="1"/>
      <c r="F135" s="1"/>
      <c r="G135" s="1"/>
      <c r="H135" s="1"/>
      <c r="I135" s="1"/>
      <c r="J135" s="1"/>
      <c r="K135" s="1"/>
    </row>
    <row r="136" spans="2:11" x14ac:dyDescent="0.35">
      <c r="B136" s="114"/>
      <c r="C136" s="1"/>
      <c r="D136" s="1"/>
      <c r="E136" s="1"/>
      <c r="F136" s="1"/>
      <c r="G136" s="1"/>
      <c r="H136" s="1"/>
      <c r="I136" s="1"/>
      <c r="J136" s="1"/>
      <c r="K136" s="1"/>
    </row>
    <row r="137" spans="2:11" x14ac:dyDescent="0.35">
      <c r="B137" s="114"/>
      <c r="C137" s="1"/>
      <c r="D137" s="1"/>
      <c r="E137" s="1"/>
      <c r="F137" s="1"/>
      <c r="G137" s="1"/>
      <c r="H137" s="1"/>
      <c r="I137" s="1"/>
      <c r="J137" s="1"/>
      <c r="K137" s="1"/>
    </row>
    <row r="138" spans="2:11" x14ac:dyDescent="0.35">
      <c r="B138" s="114"/>
      <c r="C138" s="1"/>
      <c r="D138" s="1"/>
      <c r="E138" s="1"/>
      <c r="F138" s="1"/>
      <c r="G138" s="1"/>
      <c r="H138" s="1"/>
      <c r="I138" s="1"/>
      <c r="J138" s="1"/>
      <c r="K138" s="1"/>
    </row>
    <row r="139" spans="2:11" x14ac:dyDescent="0.35">
      <c r="B139" s="114"/>
      <c r="C139" s="1"/>
      <c r="D139" s="1"/>
      <c r="E139" s="1"/>
      <c r="F139" s="1"/>
      <c r="G139" s="1"/>
      <c r="H139" s="1"/>
      <c r="I139" s="1"/>
      <c r="J139" s="1"/>
      <c r="K139" s="1"/>
    </row>
    <row r="140" spans="2:11" x14ac:dyDescent="0.35">
      <c r="B140" s="114"/>
      <c r="C140" s="1"/>
      <c r="D140" s="1"/>
      <c r="E140" s="1"/>
      <c r="F140" s="1"/>
      <c r="G140" s="1"/>
      <c r="H140" s="1"/>
      <c r="I140" s="1"/>
      <c r="J140" s="1"/>
      <c r="K140" s="1"/>
    </row>
    <row r="141" spans="2:11" x14ac:dyDescent="0.35">
      <c r="B141" s="114"/>
      <c r="C141" s="1"/>
      <c r="D141" s="1"/>
      <c r="E141" s="1"/>
      <c r="F141" s="1"/>
      <c r="G141" s="1"/>
      <c r="H141" s="1"/>
      <c r="I141" s="1"/>
      <c r="J141" s="1"/>
      <c r="K141" s="1"/>
    </row>
    <row r="142" spans="2:11" x14ac:dyDescent="0.35">
      <c r="B142" s="114"/>
      <c r="C142" s="1"/>
      <c r="D142" s="1"/>
      <c r="E142" s="1"/>
      <c r="F142" s="1"/>
      <c r="G142" s="1"/>
      <c r="H142" s="1"/>
      <c r="I142" s="1"/>
      <c r="J142" s="1"/>
      <c r="K142" s="1"/>
    </row>
    <row r="143" spans="2:11" x14ac:dyDescent="0.35">
      <c r="B143" s="114"/>
      <c r="C143" s="1"/>
      <c r="D143" s="1"/>
      <c r="E143" s="1"/>
      <c r="F143" s="1"/>
      <c r="G143" s="1"/>
      <c r="H143" s="1"/>
      <c r="I143" s="1"/>
      <c r="J143" s="1"/>
      <c r="K143" s="1"/>
    </row>
    <row r="144" spans="2:11" x14ac:dyDescent="0.35">
      <c r="B144" s="114"/>
      <c r="C144" s="1"/>
      <c r="D144" s="1"/>
      <c r="E144" s="1"/>
      <c r="F144" s="1"/>
      <c r="G144" s="1"/>
      <c r="H144" s="1"/>
      <c r="I144" s="1"/>
      <c r="J144" s="1"/>
      <c r="K144" s="1"/>
    </row>
    <row r="145" spans="2:11" x14ac:dyDescent="0.35">
      <c r="B145" s="114"/>
      <c r="C145" s="1"/>
      <c r="D145" s="1"/>
      <c r="E145" s="1"/>
      <c r="F145" s="1"/>
      <c r="G145" s="1"/>
      <c r="H145" s="1"/>
      <c r="I145" s="1"/>
      <c r="J145" s="1"/>
      <c r="K145" s="1"/>
    </row>
    <row r="146" spans="2:11" x14ac:dyDescent="0.35">
      <c r="B146" s="114"/>
      <c r="C146" s="1"/>
      <c r="D146" s="1"/>
      <c r="E146" s="1"/>
      <c r="F146" s="1"/>
      <c r="G146" s="1"/>
      <c r="H146" s="1"/>
      <c r="I146" s="1"/>
      <c r="J146" s="1"/>
      <c r="K146" s="1"/>
    </row>
    <row r="147" spans="2:11" x14ac:dyDescent="0.35">
      <c r="B147" s="114"/>
      <c r="C147" s="1"/>
      <c r="D147" s="1"/>
      <c r="E147" s="1"/>
      <c r="F147" s="1"/>
      <c r="G147" s="1"/>
      <c r="H147" s="1"/>
      <c r="I147" s="1"/>
      <c r="J147" s="1"/>
      <c r="K147" s="1"/>
    </row>
    <row r="148" spans="2:11" x14ac:dyDescent="0.35">
      <c r="B148" s="114"/>
      <c r="C148" s="1"/>
      <c r="D148" s="1"/>
      <c r="E148" s="1"/>
      <c r="F148" s="1"/>
      <c r="G148" s="1"/>
      <c r="H148" s="1"/>
      <c r="I148" s="1"/>
      <c r="J148" s="1"/>
      <c r="K148" s="1"/>
    </row>
    <row r="149" spans="2:11" x14ac:dyDescent="0.35">
      <c r="B149" s="114"/>
      <c r="C149" s="1"/>
      <c r="D149" s="1"/>
      <c r="E149" s="1"/>
      <c r="F149" s="1"/>
      <c r="G149" s="1"/>
      <c r="H149" s="1"/>
      <c r="I149" s="1"/>
      <c r="J149" s="1"/>
      <c r="K149" s="1"/>
    </row>
    <row r="150" spans="2:11" x14ac:dyDescent="0.35">
      <c r="B150" s="114"/>
      <c r="C150" s="1"/>
      <c r="D150" s="1"/>
      <c r="E150" s="1"/>
      <c r="F150" s="1"/>
      <c r="G150" s="1"/>
      <c r="H150" s="1"/>
      <c r="I150" s="1"/>
      <c r="J150" s="1"/>
      <c r="K150" s="1"/>
    </row>
    <row r="151" spans="2:11" x14ac:dyDescent="0.35">
      <c r="B151" s="114"/>
      <c r="C151" s="1"/>
      <c r="D151" s="1"/>
      <c r="E151" s="1"/>
      <c r="F151" s="1"/>
      <c r="G151" s="1"/>
      <c r="H151" s="1"/>
      <c r="I151" s="1"/>
      <c r="J151" s="1"/>
      <c r="K151" s="1"/>
    </row>
    <row r="152" spans="2:11" x14ac:dyDescent="0.35">
      <c r="B152" s="114"/>
      <c r="C152" s="1"/>
      <c r="D152" s="1"/>
      <c r="E152" s="1"/>
      <c r="F152" s="1"/>
      <c r="G152" s="1"/>
      <c r="H152" s="1"/>
      <c r="I152" s="1"/>
      <c r="J152" s="1"/>
      <c r="K152" s="1"/>
    </row>
    <row r="153" spans="2:11" x14ac:dyDescent="0.35">
      <c r="B153" s="114"/>
      <c r="C153" s="1"/>
      <c r="D153" s="1"/>
      <c r="E153" s="1"/>
      <c r="F153" s="1"/>
      <c r="G153" s="1"/>
      <c r="H153" s="1"/>
      <c r="I153" s="1"/>
      <c r="J153" s="1"/>
      <c r="K153" s="1"/>
    </row>
    <row r="154" spans="2:11" x14ac:dyDescent="0.35">
      <c r="B154" s="114"/>
      <c r="C154" s="1"/>
      <c r="D154" s="1"/>
      <c r="E154" s="1"/>
      <c r="F154" s="1"/>
      <c r="G154" s="1"/>
      <c r="H154" s="1"/>
      <c r="I154" s="1"/>
      <c r="J154" s="1"/>
      <c r="K154" s="1"/>
    </row>
    <row r="155" spans="2:11" x14ac:dyDescent="0.35">
      <c r="B155" s="114"/>
      <c r="C155" s="1"/>
      <c r="D155" s="1"/>
      <c r="E155" s="1"/>
      <c r="F155" s="1"/>
      <c r="G155" s="1"/>
      <c r="H155" s="1"/>
      <c r="I155" s="1"/>
      <c r="J155" s="1"/>
      <c r="K155" s="1"/>
    </row>
    <row r="156" spans="2:11" x14ac:dyDescent="0.35">
      <c r="B156" s="114"/>
      <c r="C156" s="1"/>
      <c r="D156" s="1"/>
      <c r="E156" s="1"/>
      <c r="F156" s="1"/>
      <c r="G156" s="1"/>
      <c r="H156" s="1"/>
      <c r="I156" s="1"/>
      <c r="J156" s="1"/>
      <c r="K156" s="1"/>
    </row>
    <row r="157" spans="2:11" x14ac:dyDescent="0.35">
      <c r="B157" s="114"/>
      <c r="C157" s="1"/>
      <c r="D157" s="1"/>
      <c r="E157" s="1"/>
      <c r="F157" s="1"/>
      <c r="G157" s="1"/>
      <c r="H157" s="1"/>
      <c r="I157" s="1"/>
      <c r="J157" s="1"/>
      <c r="K157" s="1"/>
    </row>
    <row r="158" spans="2:11" x14ac:dyDescent="0.35">
      <c r="B158" s="114"/>
      <c r="C158" s="1"/>
      <c r="D158" s="1"/>
      <c r="E158" s="1"/>
      <c r="F158" s="1"/>
      <c r="G158" s="1"/>
      <c r="H158" s="1"/>
      <c r="I158" s="1"/>
      <c r="J158" s="1"/>
      <c r="K158" s="1"/>
    </row>
    <row r="159" spans="2:11" x14ac:dyDescent="0.35">
      <c r="B159" s="114"/>
      <c r="C159" s="1"/>
      <c r="D159" s="1"/>
      <c r="E159" s="1"/>
      <c r="F159" s="1"/>
      <c r="G159" s="1"/>
      <c r="H159" s="1"/>
      <c r="I159" s="1"/>
      <c r="J159" s="1"/>
      <c r="K159" s="1"/>
    </row>
    <row r="160" spans="2:11" x14ac:dyDescent="0.35">
      <c r="B160" s="114"/>
      <c r="C160" s="1"/>
      <c r="D160" s="1"/>
      <c r="E160" s="1"/>
      <c r="F160" s="1"/>
      <c r="G160" s="1"/>
      <c r="H160" s="1"/>
      <c r="I160" s="1"/>
      <c r="J160" s="1"/>
      <c r="K160" s="1"/>
    </row>
    <row r="161" spans="2:11" x14ac:dyDescent="0.35">
      <c r="B161" s="114"/>
      <c r="C161" s="1"/>
      <c r="D161" s="1"/>
      <c r="E161" s="1"/>
      <c r="F161" s="1"/>
      <c r="G161" s="1"/>
      <c r="H161" s="1"/>
      <c r="I161" s="1"/>
      <c r="J161" s="1"/>
      <c r="K161" s="1"/>
    </row>
    <row r="162" spans="2:11" x14ac:dyDescent="0.35">
      <c r="B162" s="114"/>
      <c r="C162" s="1"/>
      <c r="D162" s="1"/>
      <c r="E162" s="1"/>
      <c r="F162" s="1"/>
      <c r="G162" s="1"/>
      <c r="H162" s="1"/>
      <c r="I162" s="1"/>
      <c r="J162" s="1"/>
      <c r="K162" s="1"/>
    </row>
    <row r="163" spans="2:11" x14ac:dyDescent="0.35">
      <c r="B163" s="114"/>
      <c r="C163" s="1"/>
      <c r="D163" s="1"/>
      <c r="E163" s="1"/>
      <c r="F163" s="1"/>
      <c r="G163" s="1"/>
      <c r="H163" s="1"/>
      <c r="I163" s="1"/>
      <c r="J163" s="1"/>
      <c r="K163" s="1"/>
    </row>
    <row r="164" spans="2:11" x14ac:dyDescent="0.35">
      <c r="B164" s="114"/>
      <c r="C164" s="1"/>
      <c r="D164" s="1"/>
      <c r="E164" s="1"/>
      <c r="F164" s="1"/>
      <c r="G164" s="1"/>
      <c r="H164" s="1"/>
      <c r="I164" s="1"/>
      <c r="J164" s="1"/>
      <c r="K164" s="1"/>
    </row>
    <row r="165" spans="2:11" x14ac:dyDescent="0.35">
      <c r="B165" s="114"/>
      <c r="C165" s="1"/>
      <c r="D165" s="1"/>
      <c r="E165" s="1"/>
      <c r="F165" s="1"/>
      <c r="G165" s="1"/>
      <c r="H165" s="1"/>
      <c r="I165" s="1"/>
      <c r="J165" s="1"/>
      <c r="K165" s="1"/>
    </row>
    <row r="166" spans="2:11" x14ac:dyDescent="0.35">
      <c r="B166" s="114"/>
      <c r="C166" s="1"/>
      <c r="D166" s="1"/>
      <c r="E166" s="1"/>
      <c r="F166" s="1"/>
      <c r="G166" s="1"/>
      <c r="H166" s="1"/>
      <c r="I166" s="1"/>
      <c r="J166" s="1"/>
      <c r="K166" s="1"/>
    </row>
    <row r="167" spans="2:11" x14ac:dyDescent="0.35">
      <c r="B167" s="114"/>
      <c r="C167" s="1"/>
      <c r="D167" s="1"/>
      <c r="E167" s="1"/>
      <c r="F167" s="1"/>
      <c r="G167" s="1"/>
      <c r="H167" s="1"/>
      <c r="I167" s="1"/>
      <c r="J167" s="1"/>
      <c r="K167" s="1"/>
    </row>
    <row r="168" spans="2:11" x14ac:dyDescent="0.35">
      <c r="B168" s="114"/>
      <c r="C168" s="1"/>
      <c r="D168" s="1"/>
      <c r="E168" s="1"/>
      <c r="F168" s="1"/>
      <c r="G168" s="1"/>
      <c r="H168" s="1"/>
      <c r="I168" s="1"/>
      <c r="J168" s="1"/>
      <c r="K168" s="1"/>
    </row>
    <row r="169" spans="2:11" x14ac:dyDescent="0.35">
      <c r="B169" s="114"/>
      <c r="C169" s="1"/>
      <c r="D169" s="1"/>
      <c r="E169" s="1"/>
      <c r="F169" s="1"/>
      <c r="G169" s="1"/>
      <c r="H169" s="1"/>
      <c r="I169" s="1"/>
      <c r="J169" s="1"/>
      <c r="K169" s="1"/>
    </row>
    <row r="170" spans="2:11" x14ac:dyDescent="0.35">
      <c r="B170" s="114"/>
      <c r="C170" s="1"/>
      <c r="D170" s="1"/>
      <c r="E170" s="1"/>
      <c r="F170" s="1"/>
      <c r="G170" s="1"/>
      <c r="H170" s="1"/>
      <c r="I170" s="1"/>
      <c r="J170" s="1"/>
      <c r="K170" s="1"/>
    </row>
    <row r="171" spans="2:11" x14ac:dyDescent="0.35">
      <c r="B171" s="114"/>
      <c r="C171" s="1"/>
      <c r="D171" s="1"/>
      <c r="E171" s="1"/>
      <c r="F171" s="1"/>
      <c r="G171" s="1"/>
      <c r="H171" s="1"/>
      <c r="I171" s="1"/>
      <c r="J171" s="1"/>
      <c r="K171" s="1"/>
    </row>
    <row r="172" spans="2:11" x14ac:dyDescent="0.35">
      <c r="B172" s="114"/>
      <c r="C172" s="1"/>
      <c r="D172" s="1"/>
      <c r="E172" s="1"/>
      <c r="F172" s="1"/>
      <c r="G172" s="1"/>
      <c r="H172" s="1"/>
      <c r="I172" s="1"/>
      <c r="J172" s="1"/>
      <c r="K172" s="1"/>
    </row>
    <row r="173" spans="2:11" x14ac:dyDescent="0.35">
      <c r="B173" s="114"/>
      <c r="C173" s="1"/>
      <c r="D173" s="1"/>
      <c r="E173" s="1"/>
      <c r="F173" s="1"/>
      <c r="G173" s="1"/>
      <c r="H173" s="1"/>
      <c r="I173" s="1"/>
      <c r="J173" s="1"/>
      <c r="K173" s="1"/>
    </row>
    <row r="174" spans="2:11" x14ac:dyDescent="0.35">
      <c r="B174" s="114"/>
      <c r="C174" s="1"/>
      <c r="D174" s="1"/>
      <c r="E174" s="1"/>
      <c r="F174" s="1"/>
      <c r="G174" s="1"/>
      <c r="H174" s="1"/>
      <c r="I174" s="1"/>
      <c r="J174" s="1"/>
      <c r="K174" s="1"/>
    </row>
    <row r="175" spans="2:11" x14ac:dyDescent="0.35">
      <c r="B175" s="114"/>
      <c r="C175" s="1"/>
      <c r="D175" s="1"/>
      <c r="E175" s="1"/>
      <c r="F175" s="1"/>
      <c r="G175" s="1"/>
      <c r="H175" s="1"/>
      <c r="I175" s="1"/>
      <c r="J175" s="1"/>
      <c r="K175" s="1"/>
    </row>
    <row r="176" spans="2:11" x14ac:dyDescent="0.35">
      <c r="B176" s="114"/>
      <c r="C176" s="1"/>
      <c r="D176" s="1"/>
      <c r="E176" s="1"/>
      <c r="F176" s="1"/>
      <c r="G176" s="1"/>
      <c r="H176" s="1"/>
      <c r="I176" s="1"/>
      <c r="J176" s="1"/>
      <c r="K176" s="1"/>
    </row>
    <row r="177" spans="2:11" x14ac:dyDescent="0.35">
      <c r="B177" s="114"/>
      <c r="C177" s="1"/>
      <c r="D177" s="1"/>
      <c r="E177" s="1"/>
      <c r="F177" s="1"/>
      <c r="G177" s="1"/>
      <c r="H177" s="1"/>
      <c r="I177" s="1"/>
      <c r="J177" s="1"/>
      <c r="K177" s="1"/>
    </row>
    <row r="178" spans="2:11" x14ac:dyDescent="0.35">
      <c r="B178" s="114"/>
      <c r="C178" s="1"/>
      <c r="D178" s="1"/>
      <c r="E178" s="1"/>
      <c r="F178" s="1"/>
      <c r="G178" s="1"/>
      <c r="H178" s="1"/>
      <c r="I178" s="1"/>
      <c r="J178" s="1"/>
      <c r="K178" s="1"/>
    </row>
    <row r="179" spans="2:11" x14ac:dyDescent="0.35">
      <c r="B179" s="114"/>
      <c r="C179" s="1"/>
      <c r="D179" s="1"/>
      <c r="E179" s="1"/>
      <c r="F179" s="1"/>
      <c r="G179" s="1"/>
      <c r="H179" s="1"/>
      <c r="I179" s="1"/>
      <c r="J179" s="1"/>
      <c r="K179" s="1"/>
    </row>
    <row r="180" spans="2:11" x14ac:dyDescent="0.35">
      <c r="B180" s="114"/>
      <c r="C180" s="1"/>
      <c r="D180" s="1"/>
      <c r="E180" s="1"/>
      <c r="F180" s="1"/>
      <c r="G180" s="1"/>
      <c r="H180" s="1"/>
      <c r="I180" s="1"/>
      <c r="J180" s="1"/>
      <c r="K180" s="1"/>
    </row>
    <row r="181" spans="2:11" x14ac:dyDescent="0.35">
      <c r="B181" s="114"/>
      <c r="C181" s="1"/>
      <c r="D181" s="1"/>
      <c r="E181" s="1"/>
      <c r="F181" s="1"/>
      <c r="G181" s="1"/>
      <c r="H181" s="1"/>
      <c r="I181" s="1"/>
      <c r="J181" s="1"/>
      <c r="K181" s="1"/>
    </row>
    <row r="182" spans="2:11" x14ac:dyDescent="0.35">
      <c r="B182" s="114"/>
      <c r="C182" s="1"/>
      <c r="D182" s="1"/>
      <c r="E182" s="1"/>
      <c r="F182" s="1"/>
      <c r="G182" s="1"/>
      <c r="H182" s="1"/>
      <c r="I182" s="1"/>
      <c r="J182" s="1"/>
      <c r="K182" s="1"/>
    </row>
    <row r="183" spans="2:11" x14ac:dyDescent="0.35">
      <c r="B183" s="114"/>
      <c r="C183" s="1"/>
      <c r="D183" s="1"/>
      <c r="E183" s="1"/>
      <c r="F183" s="1"/>
      <c r="G183" s="1"/>
      <c r="H183" s="1"/>
      <c r="I183" s="1"/>
      <c r="J183" s="1"/>
      <c r="K183" s="1"/>
    </row>
    <row r="184" spans="2:11" x14ac:dyDescent="0.35">
      <c r="B184" s="114"/>
      <c r="C184" s="1"/>
      <c r="D184" s="1"/>
      <c r="E184" s="1"/>
      <c r="F184" s="1"/>
      <c r="G184" s="1"/>
      <c r="H184" s="1"/>
      <c r="I184" s="1"/>
      <c r="J184" s="1"/>
      <c r="K184" s="1"/>
    </row>
    <row r="185" spans="2:11" x14ac:dyDescent="0.35">
      <c r="B185" s="114"/>
      <c r="C185" s="1"/>
      <c r="D185" s="1"/>
      <c r="E185" s="1"/>
      <c r="F185" s="1"/>
      <c r="G185" s="1"/>
      <c r="H185" s="1"/>
      <c r="I185" s="1"/>
      <c r="J185" s="1"/>
      <c r="K185" s="1"/>
    </row>
    <row r="186" spans="2:11" x14ac:dyDescent="0.35">
      <c r="B186" s="114"/>
      <c r="C186" s="1"/>
      <c r="D186" s="1"/>
      <c r="E186" s="1"/>
      <c r="F186" s="1"/>
      <c r="G186" s="1"/>
      <c r="H186" s="1"/>
      <c r="I186" s="1"/>
      <c r="J186" s="1"/>
      <c r="K186" s="1"/>
    </row>
    <row r="187" spans="2:11" x14ac:dyDescent="0.35">
      <c r="B187" s="114"/>
      <c r="C187" s="1"/>
      <c r="D187" s="1"/>
      <c r="E187" s="1"/>
      <c r="F187" s="1"/>
      <c r="G187" s="1"/>
      <c r="H187" s="1"/>
      <c r="I187" s="1"/>
      <c r="J187" s="1"/>
      <c r="K187" s="1"/>
    </row>
    <row r="188" spans="2:11" x14ac:dyDescent="0.35">
      <c r="B188" s="114"/>
      <c r="C188" s="1"/>
      <c r="D188" s="1"/>
      <c r="E188" s="1"/>
      <c r="F188" s="1"/>
      <c r="G188" s="1"/>
      <c r="H188" s="1"/>
      <c r="I188" s="1"/>
      <c r="J188" s="1"/>
      <c r="K188" s="1"/>
    </row>
    <row r="189" spans="2:11" x14ac:dyDescent="0.35">
      <c r="B189" s="114"/>
      <c r="C189" s="1"/>
      <c r="D189" s="1"/>
      <c r="E189" s="1"/>
      <c r="F189" s="1"/>
      <c r="G189" s="1"/>
      <c r="H189" s="1"/>
      <c r="I189" s="1"/>
      <c r="J189" s="1"/>
      <c r="K189" s="1"/>
    </row>
    <row r="190" spans="2:11" x14ac:dyDescent="0.35">
      <c r="B190" s="114"/>
      <c r="C190" s="1"/>
      <c r="D190" s="1"/>
      <c r="E190" s="1"/>
      <c r="F190" s="1"/>
      <c r="G190" s="1"/>
      <c r="H190" s="1"/>
      <c r="I190" s="1"/>
      <c r="J190" s="1"/>
      <c r="K190" s="1"/>
    </row>
    <row r="191" spans="2:11" x14ac:dyDescent="0.35">
      <c r="B191" s="114"/>
      <c r="C191" s="1"/>
      <c r="D191" s="1"/>
      <c r="E191" s="1"/>
      <c r="F191" s="1"/>
      <c r="G191" s="1"/>
      <c r="H191" s="1"/>
      <c r="I191" s="1"/>
      <c r="J191" s="1"/>
      <c r="K191" s="1"/>
    </row>
    <row r="192" spans="2:11" x14ac:dyDescent="0.35">
      <c r="B192" s="114"/>
      <c r="C192" s="1"/>
      <c r="D192" s="1"/>
      <c r="E192" s="1"/>
      <c r="F192" s="1"/>
      <c r="G192" s="1"/>
      <c r="H192" s="1"/>
      <c r="I192" s="1"/>
      <c r="J192" s="1"/>
      <c r="K192" s="1"/>
    </row>
    <row r="193" spans="2:11" x14ac:dyDescent="0.35">
      <c r="B193" s="114"/>
      <c r="C193" s="1"/>
      <c r="D193" s="1"/>
      <c r="E193" s="1"/>
      <c r="F193" s="1"/>
      <c r="G193" s="1"/>
      <c r="H193" s="1"/>
      <c r="I193" s="1"/>
      <c r="J193" s="1"/>
      <c r="K193" s="1"/>
    </row>
    <row r="194" spans="2:11" x14ac:dyDescent="0.35">
      <c r="B194" s="114"/>
      <c r="C194" s="1"/>
      <c r="D194" s="1"/>
      <c r="E194" s="1"/>
      <c r="F194" s="1"/>
      <c r="G194" s="1"/>
      <c r="H194" s="1"/>
      <c r="I194" s="1"/>
      <c r="J194" s="1"/>
      <c r="K194" s="1"/>
    </row>
    <row r="195" spans="2:11" x14ac:dyDescent="0.35">
      <c r="B195" s="114"/>
      <c r="C195" s="1"/>
      <c r="D195" s="1"/>
      <c r="E195" s="1"/>
      <c r="F195" s="1"/>
      <c r="G195" s="1"/>
      <c r="H195" s="1"/>
      <c r="I195" s="1"/>
      <c r="J195" s="1"/>
      <c r="K195" s="1"/>
    </row>
    <row r="196" spans="2:11" x14ac:dyDescent="0.35">
      <c r="B196" s="114"/>
      <c r="C196" s="1"/>
      <c r="D196" s="1"/>
      <c r="E196" s="1"/>
      <c r="F196" s="1"/>
      <c r="G196" s="1"/>
      <c r="H196" s="1"/>
      <c r="I196" s="1"/>
      <c r="J196" s="1"/>
      <c r="K196" s="1"/>
    </row>
    <row r="197" spans="2:11" x14ac:dyDescent="0.35">
      <c r="B197" s="114"/>
      <c r="C197" s="1"/>
      <c r="D197" s="1"/>
      <c r="E197" s="1"/>
      <c r="F197" s="1"/>
      <c r="G197" s="1"/>
      <c r="H197" s="1"/>
      <c r="I197" s="1"/>
      <c r="J197" s="1"/>
      <c r="K197" s="1"/>
    </row>
    <row r="198" spans="2:11" x14ac:dyDescent="0.35">
      <c r="B198" s="114"/>
      <c r="C198" s="1"/>
      <c r="D198" s="1"/>
      <c r="E198" s="1"/>
      <c r="F198" s="1"/>
      <c r="G198" s="1"/>
      <c r="H198" s="1"/>
      <c r="I198" s="1"/>
      <c r="J198" s="1"/>
      <c r="K198" s="1"/>
    </row>
    <row r="199" spans="2:11" x14ac:dyDescent="0.35">
      <c r="B199" s="114"/>
      <c r="C199" s="1"/>
      <c r="D199" s="1"/>
      <c r="E199" s="1"/>
      <c r="F199" s="1"/>
      <c r="G199" s="1"/>
      <c r="H199" s="1"/>
      <c r="I199" s="1"/>
      <c r="J199" s="1"/>
      <c r="K199" s="1"/>
    </row>
    <row r="200" spans="2:11" x14ac:dyDescent="0.35">
      <c r="B200" s="114"/>
      <c r="C200" s="1"/>
      <c r="D200" s="1"/>
      <c r="E200" s="1"/>
      <c r="F200" s="1"/>
      <c r="G200" s="1"/>
      <c r="H200" s="1"/>
      <c r="I200" s="1"/>
      <c r="J200" s="1"/>
      <c r="K200" s="1"/>
    </row>
    <row r="201" spans="2:11" x14ac:dyDescent="0.35">
      <c r="B201" s="114"/>
      <c r="C201" s="1"/>
      <c r="D201" s="1"/>
      <c r="E201" s="1"/>
      <c r="F201" s="1"/>
      <c r="G201" s="1"/>
      <c r="H201" s="1"/>
      <c r="I201" s="1"/>
      <c r="J201" s="1"/>
      <c r="K201" s="1"/>
    </row>
    <row r="202" spans="2:11" x14ac:dyDescent="0.35">
      <c r="B202" s="114"/>
      <c r="C202" s="1"/>
      <c r="D202" s="1"/>
      <c r="E202" s="1"/>
      <c r="F202" s="1"/>
      <c r="G202" s="1"/>
      <c r="H202" s="1"/>
      <c r="I202" s="1"/>
      <c r="J202" s="1"/>
      <c r="K202" s="1"/>
    </row>
    <row r="203" spans="2:11" x14ac:dyDescent="0.35">
      <c r="B203" s="114"/>
      <c r="C203" s="1"/>
      <c r="D203" s="1"/>
      <c r="E203" s="1"/>
      <c r="F203" s="1"/>
      <c r="G203" s="1"/>
      <c r="H203" s="1"/>
      <c r="I203" s="1"/>
      <c r="J203" s="1"/>
      <c r="K203" s="1"/>
    </row>
    <row r="204" spans="2:11" x14ac:dyDescent="0.35">
      <c r="B204" s="114"/>
      <c r="C204" s="1"/>
      <c r="D204" s="1"/>
      <c r="E204" s="1"/>
      <c r="F204" s="1"/>
      <c r="G204" s="1"/>
      <c r="H204" s="1"/>
      <c r="I204" s="1"/>
      <c r="J204" s="1"/>
      <c r="K204" s="1"/>
    </row>
    <row r="205" spans="2:11" x14ac:dyDescent="0.35">
      <c r="B205" s="114"/>
      <c r="C205" s="1"/>
      <c r="D205" s="1"/>
      <c r="E205" s="1"/>
      <c r="F205" s="1"/>
      <c r="G205" s="1"/>
      <c r="H205" s="1"/>
      <c r="I205" s="1"/>
      <c r="J205" s="1"/>
      <c r="K205" s="1"/>
    </row>
    <row r="206" spans="2:11" x14ac:dyDescent="0.35">
      <c r="B206" s="114"/>
      <c r="C206" s="1"/>
      <c r="D206" s="1"/>
      <c r="E206" s="1"/>
      <c r="F206" s="1"/>
      <c r="G206" s="1"/>
      <c r="H206" s="1"/>
      <c r="I206" s="1"/>
      <c r="J206" s="1"/>
      <c r="K206" s="1"/>
    </row>
    <row r="207" spans="2:11" x14ac:dyDescent="0.35">
      <c r="B207" s="114"/>
      <c r="C207" s="1"/>
      <c r="D207" s="1"/>
      <c r="E207" s="1"/>
      <c r="F207" s="1"/>
      <c r="G207" s="1"/>
      <c r="H207" s="1"/>
      <c r="I207" s="1"/>
      <c r="J207" s="1"/>
      <c r="K207" s="1"/>
    </row>
    <row r="208" spans="2:11" x14ac:dyDescent="0.35">
      <c r="B208" s="114"/>
      <c r="C208" s="1"/>
      <c r="D208" s="1"/>
      <c r="E208" s="1"/>
      <c r="F208" s="1"/>
      <c r="G208" s="1"/>
      <c r="H208" s="1"/>
      <c r="I208" s="1"/>
      <c r="J208" s="1"/>
      <c r="K208" s="1"/>
    </row>
    <row r="209" spans="2:11" x14ac:dyDescent="0.35">
      <c r="B209" s="114"/>
      <c r="C209" s="1"/>
      <c r="D209" s="1"/>
      <c r="E209" s="1"/>
      <c r="F209" s="1"/>
      <c r="G209" s="1"/>
      <c r="H209" s="1"/>
      <c r="I209" s="1"/>
      <c r="J209" s="1"/>
      <c r="K209" s="1"/>
    </row>
    <row r="210" spans="2:11" x14ac:dyDescent="0.35">
      <c r="B210" s="114"/>
      <c r="C210" s="1"/>
      <c r="D210" s="1"/>
      <c r="E210" s="1"/>
      <c r="F210" s="1"/>
      <c r="G210" s="1"/>
      <c r="H210" s="1"/>
      <c r="I210" s="1"/>
      <c r="J210" s="1"/>
      <c r="K210" s="1"/>
    </row>
    <row r="211" spans="2:11" x14ac:dyDescent="0.35">
      <c r="B211" s="114"/>
      <c r="C211" s="1"/>
      <c r="D211" s="1"/>
      <c r="E211" s="1"/>
      <c r="F211" s="1"/>
      <c r="G211" s="1"/>
      <c r="H211" s="1"/>
      <c r="I211" s="1"/>
      <c r="J211" s="1"/>
      <c r="K211" s="1"/>
    </row>
    <row r="212" spans="2:11" x14ac:dyDescent="0.35">
      <c r="B212" s="114"/>
      <c r="C212" s="1"/>
      <c r="D212" s="1"/>
      <c r="E212" s="1"/>
      <c r="F212" s="1"/>
      <c r="G212" s="1"/>
      <c r="H212" s="1"/>
      <c r="I212" s="1"/>
      <c r="J212" s="1"/>
      <c r="K212" s="1"/>
    </row>
    <row r="213" spans="2:11" x14ac:dyDescent="0.35">
      <c r="B213" s="114"/>
      <c r="C213" s="1"/>
      <c r="D213" s="1"/>
      <c r="E213" s="1"/>
      <c r="F213" s="1"/>
      <c r="G213" s="1"/>
      <c r="H213" s="1"/>
      <c r="I213" s="1"/>
      <c r="J213" s="1"/>
      <c r="K213" s="1"/>
    </row>
    <row r="214" spans="2:11" x14ac:dyDescent="0.35">
      <c r="B214" s="114"/>
      <c r="C214" s="1"/>
      <c r="D214" s="1"/>
      <c r="E214" s="1"/>
      <c r="F214" s="1"/>
      <c r="G214" s="1"/>
      <c r="H214" s="1"/>
      <c r="I214" s="1"/>
      <c r="J214" s="1"/>
      <c r="K214" s="1"/>
    </row>
    <row r="215" spans="2:11" x14ac:dyDescent="0.35">
      <c r="B215" s="114"/>
      <c r="C215" s="1"/>
      <c r="D215" s="1"/>
      <c r="E215" s="1"/>
      <c r="F215" s="1"/>
      <c r="G215" s="1"/>
      <c r="H215" s="1"/>
      <c r="I215" s="1"/>
      <c r="J215" s="1"/>
      <c r="K215" s="1"/>
    </row>
    <row r="216" spans="2:11" x14ac:dyDescent="0.35">
      <c r="B216" s="114"/>
      <c r="C216" s="1"/>
      <c r="D216" s="1"/>
      <c r="E216" s="1"/>
      <c r="F216" s="1"/>
      <c r="G216" s="1"/>
      <c r="H216" s="1"/>
      <c r="I216" s="1"/>
      <c r="J216" s="1"/>
      <c r="K216" s="1"/>
    </row>
    <row r="217" spans="2:11" x14ac:dyDescent="0.35">
      <c r="B217" s="114"/>
      <c r="C217" s="1"/>
      <c r="D217" s="1"/>
      <c r="E217" s="1"/>
      <c r="F217" s="1"/>
      <c r="G217" s="1"/>
      <c r="H217" s="1"/>
      <c r="I217" s="1"/>
      <c r="J217" s="1"/>
      <c r="K217" s="1"/>
    </row>
    <row r="218" spans="2:11" x14ac:dyDescent="0.35">
      <c r="B218" s="114"/>
      <c r="C218" s="1"/>
      <c r="D218" s="1"/>
      <c r="E218" s="1"/>
      <c r="F218" s="1"/>
      <c r="G218" s="1"/>
      <c r="H218" s="1"/>
      <c r="I218" s="1"/>
      <c r="J218" s="1"/>
      <c r="K218" s="1"/>
    </row>
    <row r="219" spans="2:11" x14ac:dyDescent="0.35">
      <c r="B219" s="114"/>
      <c r="C219" s="1"/>
      <c r="D219" s="1"/>
      <c r="E219" s="1"/>
      <c r="F219" s="1"/>
      <c r="G219" s="1"/>
      <c r="H219" s="1"/>
      <c r="I219" s="1"/>
      <c r="J219" s="1"/>
      <c r="K219" s="1"/>
    </row>
    <row r="220" spans="2:11" x14ac:dyDescent="0.35">
      <c r="B220" s="114"/>
      <c r="C220" s="1"/>
      <c r="D220" s="1"/>
      <c r="E220" s="1"/>
      <c r="F220" s="1"/>
      <c r="G220" s="1"/>
      <c r="H220" s="1"/>
      <c r="I220" s="1"/>
      <c r="J220" s="1"/>
      <c r="K220" s="1"/>
    </row>
    <row r="221" spans="2:11" x14ac:dyDescent="0.35">
      <c r="B221" s="114"/>
      <c r="C221" s="1"/>
      <c r="D221" s="1"/>
      <c r="E221" s="1"/>
      <c r="F221" s="1"/>
      <c r="G221" s="1"/>
      <c r="H221" s="1"/>
      <c r="I221" s="1"/>
      <c r="J221" s="1"/>
      <c r="K221" s="1"/>
    </row>
    <row r="222" spans="2:11" x14ac:dyDescent="0.35">
      <c r="B222" s="114"/>
      <c r="C222" s="1"/>
      <c r="D222" s="1"/>
      <c r="E222" s="1"/>
      <c r="F222" s="1"/>
      <c r="G222" s="1"/>
      <c r="H222" s="1"/>
      <c r="I222" s="1"/>
      <c r="J222" s="1"/>
      <c r="K222" s="1"/>
    </row>
    <row r="223" spans="2:11" x14ac:dyDescent="0.35">
      <c r="B223" s="114"/>
      <c r="C223" s="1"/>
      <c r="D223" s="1"/>
      <c r="E223" s="1"/>
      <c r="F223" s="1"/>
      <c r="G223" s="1"/>
      <c r="H223" s="1"/>
      <c r="I223" s="1"/>
      <c r="J223" s="1"/>
      <c r="K223" s="1"/>
    </row>
    <row r="224" spans="2:11" x14ac:dyDescent="0.35">
      <c r="B224" s="114"/>
      <c r="C224" s="1"/>
      <c r="D224" s="1"/>
      <c r="E224" s="1"/>
      <c r="F224" s="1"/>
      <c r="G224" s="1"/>
      <c r="H224" s="1"/>
      <c r="I224" s="1"/>
      <c r="J224" s="1"/>
      <c r="K224" s="1"/>
    </row>
    <row r="225" spans="2:11" x14ac:dyDescent="0.35">
      <c r="B225" s="114"/>
      <c r="C225" s="1"/>
      <c r="D225" s="1"/>
      <c r="E225" s="1"/>
      <c r="F225" s="1"/>
      <c r="G225" s="1"/>
      <c r="H225" s="1"/>
      <c r="I225" s="1"/>
      <c r="J225" s="1"/>
      <c r="K225" s="1"/>
    </row>
    <row r="226" spans="2:11" x14ac:dyDescent="0.35">
      <c r="B226" s="114"/>
      <c r="C226" s="1"/>
      <c r="D226" s="1"/>
      <c r="E226" s="1"/>
      <c r="F226" s="1"/>
      <c r="G226" s="1"/>
      <c r="H226" s="1"/>
      <c r="I226" s="1"/>
      <c r="J226" s="1"/>
      <c r="K226" s="1"/>
    </row>
    <row r="227" spans="2:11" x14ac:dyDescent="0.35">
      <c r="B227" s="114"/>
      <c r="C227" s="1"/>
      <c r="D227" s="1"/>
      <c r="E227" s="1"/>
      <c r="F227" s="1"/>
      <c r="G227" s="1"/>
      <c r="H227" s="1"/>
      <c r="I227" s="1"/>
      <c r="J227" s="1"/>
      <c r="K227" s="1"/>
    </row>
    <row r="228" spans="2:11" x14ac:dyDescent="0.35">
      <c r="B228" s="114"/>
      <c r="C228" s="1"/>
      <c r="D228" s="1"/>
      <c r="E228" s="1"/>
      <c r="F228" s="1"/>
      <c r="G228" s="1"/>
      <c r="H228" s="1"/>
      <c r="I228" s="1"/>
      <c r="J228" s="1"/>
      <c r="K228" s="1"/>
    </row>
    <row r="229" spans="2:11" x14ac:dyDescent="0.35">
      <c r="B229" s="114"/>
      <c r="C229" s="1"/>
      <c r="D229" s="1"/>
      <c r="E229" s="1"/>
      <c r="F229" s="1"/>
      <c r="G229" s="1"/>
      <c r="H229" s="1"/>
      <c r="I229" s="1"/>
      <c r="J229" s="1"/>
      <c r="K229" s="1"/>
    </row>
    <row r="230" spans="2:11" x14ac:dyDescent="0.35">
      <c r="B230" s="114"/>
      <c r="C230" s="1"/>
      <c r="D230" s="1"/>
      <c r="E230" s="1"/>
      <c r="F230" s="1"/>
      <c r="G230" s="1"/>
      <c r="H230" s="1"/>
      <c r="I230" s="1"/>
      <c r="J230" s="1"/>
      <c r="K230" s="1"/>
    </row>
    <row r="231" spans="2:11" x14ac:dyDescent="0.35">
      <c r="B231" s="114"/>
      <c r="C231" s="1"/>
      <c r="D231" s="1"/>
      <c r="E231" s="1"/>
      <c r="F231" s="1"/>
      <c r="G231" s="1"/>
      <c r="H231" s="1"/>
      <c r="I231" s="1"/>
      <c r="J231" s="1"/>
      <c r="K231" s="1"/>
    </row>
    <row r="232" spans="2:11" x14ac:dyDescent="0.35">
      <c r="B232" s="114"/>
      <c r="C232" s="1"/>
      <c r="D232" s="1"/>
      <c r="E232" s="1"/>
      <c r="F232" s="1"/>
      <c r="G232" s="1"/>
      <c r="H232" s="1"/>
      <c r="I232" s="1"/>
      <c r="J232" s="1"/>
      <c r="K232" s="1"/>
    </row>
    <row r="233" spans="2:11" x14ac:dyDescent="0.35">
      <c r="B233" s="114"/>
      <c r="C233" s="1"/>
      <c r="D233" s="1"/>
      <c r="E233" s="1"/>
      <c r="F233" s="1"/>
      <c r="G233" s="1"/>
      <c r="H233" s="1"/>
      <c r="I233" s="1"/>
      <c r="J233" s="1"/>
      <c r="K233" s="1"/>
    </row>
    <row r="234" spans="2:11" x14ac:dyDescent="0.35">
      <c r="B234" s="114"/>
      <c r="C234" s="1"/>
      <c r="D234" s="1"/>
      <c r="E234" s="1"/>
      <c r="F234" s="1"/>
      <c r="G234" s="1"/>
      <c r="H234" s="1"/>
      <c r="I234" s="1"/>
      <c r="J234" s="1"/>
      <c r="K234" s="1"/>
    </row>
    <row r="235" spans="2:11" x14ac:dyDescent="0.35">
      <c r="B235" s="114"/>
      <c r="C235" s="1"/>
      <c r="D235" s="1"/>
      <c r="E235" s="1"/>
      <c r="F235" s="1"/>
      <c r="G235" s="1"/>
      <c r="H235" s="1"/>
      <c r="I235" s="1"/>
      <c r="J235" s="1"/>
      <c r="K235" s="1"/>
    </row>
    <row r="236" spans="2:11" x14ac:dyDescent="0.35">
      <c r="B236" s="114"/>
      <c r="C236" s="1"/>
      <c r="D236" s="1"/>
      <c r="E236" s="1"/>
      <c r="F236" s="1"/>
      <c r="G236" s="1"/>
      <c r="H236" s="1"/>
      <c r="I236" s="1"/>
      <c r="J236" s="1"/>
      <c r="K236" s="1"/>
    </row>
    <row r="237" spans="2:11" x14ac:dyDescent="0.35">
      <c r="B237" s="114"/>
      <c r="C237" s="1"/>
      <c r="D237" s="1"/>
      <c r="E237" s="1"/>
      <c r="F237" s="1"/>
      <c r="G237" s="1"/>
      <c r="H237" s="1"/>
      <c r="I237" s="1"/>
      <c r="J237" s="1"/>
      <c r="K237" s="1"/>
    </row>
    <row r="238" spans="2:11" x14ac:dyDescent="0.35">
      <c r="B238" s="114"/>
      <c r="C238" s="1"/>
      <c r="D238" s="1"/>
      <c r="E238" s="1"/>
      <c r="F238" s="1"/>
      <c r="G238" s="1"/>
      <c r="H238" s="1"/>
      <c r="I238" s="1"/>
      <c r="J238" s="1"/>
      <c r="K238" s="1"/>
    </row>
    <row r="239" spans="2:11" x14ac:dyDescent="0.35">
      <c r="B239" s="114"/>
      <c r="C239" s="1"/>
      <c r="D239" s="1"/>
      <c r="E239" s="1"/>
      <c r="F239" s="1"/>
      <c r="G239" s="1"/>
      <c r="H239" s="1"/>
      <c r="I239" s="1"/>
      <c r="J239" s="1"/>
      <c r="K239" s="1"/>
    </row>
    <row r="240" spans="2:11" x14ac:dyDescent="0.35">
      <c r="B240" s="114"/>
      <c r="C240" s="1"/>
      <c r="D240" s="1"/>
      <c r="E240" s="1"/>
      <c r="F240" s="1"/>
      <c r="G240" s="1"/>
      <c r="H240" s="1"/>
      <c r="I240" s="1"/>
      <c r="J240" s="1"/>
      <c r="K240" s="1"/>
    </row>
    <row r="241" spans="2:11" x14ac:dyDescent="0.35">
      <c r="B241" s="114"/>
      <c r="C241" s="1"/>
      <c r="D241" s="1"/>
      <c r="E241" s="1"/>
      <c r="F241" s="1"/>
      <c r="G241" s="1"/>
      <c r="H241" s="1"/>
      <c r="I241" s="1"/>
      <c r="J241" s="1"/>
      <c r="K241" s="1"/>
    </row>
    <row r="242" spans="2:11" x14ac:dyDescent="0.35">
      <c r="B242" s="114"/>
      <c r="C242" s="1"/>
      <c r="D242" s="1"/>
      <c r="E242" s="1"/>
      <c r="F242" s="1"/>
      <c r="G242" s="1"/>
      <c r="H242" s="1"/>
      <c r="I242" s="1"/>
      <c r="J242" s="1"/>
      <c r="K242" s="1"/>
    </row>
    <row r="243" spans="2:11" x14ac:dyDescent="0.35">
      <c r="B243" s="114"/>
      <c r="C243" s="1"/>
      <c r="D243" s="1"/>
      <c r="E243" s="1"/>
      <c r="F243" s="1"/>
      <c r="G243" s="1"/>
      <c r="H243" s="1"/>
      <c r="I243" s="1"/>
      <c r="J243" s="1"/>
      <c r="K243" s="1"/>
    </row>
    <row r="244" spans="2:11" x14ac:dyDescent="0.35">
      <c r="B244" s="114"/>
      <c r="C244" s="1"/>
      <c r="D244" s="1"/>
      <c r="E244" s="1"/>
      <c r="F244" s="1"/>
      <c r="G244" s="1"/>
      <c r="H244" s="1"/>
      <c r="I244" s="1"/>
      <c r="J244" s="1"/>
      <c r="K244" s="1"/>
    </row>
    <row r="245" spans="2:11" x14ac:dyDescent="0.35">
      <c r="B245" s="114"/>
      <c r="C245" s="1"/>
      <c r="D245" s="1"/>
      <c r="E245" s="1"/>
      <c r="F245" s="1"/>
      <c r="G245" s="1"/>
      <c r="H245" s="1"/>
      <c r="I245" s="1"/>
      <c r="J245" s="1"/>
      <c r="K245" s="1"/>
    </row>
    <row r="246" spans="2:11" x14ac:dyDescent="0.35">
      <c r="B246" s="114"/>
      <c r="C246" s="1"/>
      <c r="D246" s="1"/>
      <c r="E246" s="1"/>
      <c r="F246" s="1"/>
      <c r="G246" s="1"/>
      <c r="H246" s="1"/>
      <c r="I246" s="1"/>
      <c r="J246" s="1"/>
      <c r="K246" s="1"/>
    </row>
    <row r="247" spans="2:11" x14ac:dyDescent="0.35">
      <c r="B247" s="114"/>
      <c r="C247" s="1"/>
      <c r="D247" s="1"/>
      <c r="E247" s="1"/>
      <c r="F247" s="1"/>
      <c r="G247" s="1"/>
      <c r="H247" s="1"/>
      <c r="I247" s="1"/>
      <c r="J247" s="1"/>
      <c r="K247" s="1"/>
    </row>
    <row r="248" spans="2:11" x14ac:dyDescent="0.35">
      <c r="B248" s="114"/>
      <c r="C248" s="1"/>
      <c r="D248" s="1"/>
      <c r="E248" s="1"/>
      <c r="F248" s="1"/>
      <c r="G248" s="1"/>
      <c r="H248" s="1"/>
      <c r="I248" s="1"/>
      <c r="J248" s="1"/>
      <c r="K248" s="1"/>
    </row>
    <row r="249" spans="2:11" x14ac:dyDescent="0.35">
      <c r="B249" s="114"/>
      <c r="C249" s="1"/>
      <c r="D249" s="1"/>
      <c r="E249" s="1"/>
      <c r="F249" s="1"/>
      <c r="G249" s="1"/>
      <c r="H249" s="1"/>
      <c r="I249" s="1"/>
      <c r="J249" s="1"/>
      <c r="K249" s="1"/>
    </row>
    <row r="250" spans="2:11" x14ac:dyDescent="0.35">
      <c r="B250" s="114"/>
      <c r="C250" s="1"/>
      <c r="D250" s="1"/>
      <c r="E250" s="1"/>
      <c r="F250" s="1"/>
      <c r="G250" s="1"/>
      <c r="H250" s="1"/>
      <c r="I250" s="1"/>
      <c r="J250" s="1"/>
      <c r="K250" s="1"/>
    </row>
    <row r="251" spans="2:11" x14ac:dyDescent="0.35">
      <c r="B251" s="114"/>
      <c r="C251" s="1"/>
      <c r="D251" s="1"/>
      <c r="E251" s="1"/>
      <c r="F251" s="1"/>
      <c r="G251" s="1"/>
      <c r="H251" s="1"/>
      <c r="I251" s="1"/>
      <c r="J251" s="1"/>
      <c r="K251" s="1"/>
    </row>
    <row r="252" spans="2:11" x14ac:dyDescent="0.35">
      <c r="B252" s="114"/>
      <c r="C252" s="1"/>
      <c r="D252" s="1"/>
      <c r="E252" s="1"/>
      <c r="F252" s="1"/>
      <c r="G252" s="1"/>
      <c r="H252" s="1"/>
      <c r="I252" s="1"/>
      <c r="J252" s="1"/>
      <c r="K252" s="1"/>
    </row>
    <row r="253" spans="2:11" x14ac:dyDescent="0.35">
      <c r="B253" s="114"/>
      <c r="C253" s="1"/>
      <c r="D253" s="1"/>
      <c r="E253" s="1"/>
      <c r="F253" s="1"/>
      <c r="G253" s="1"/>
      <c r="H253" s="1"/>
      <c r="I253" s="1"/>
      <c r="J253" s="1"/>
      <c r="K253" s="1"/>
    </row>
    <row r="254" spans="2:11" x14ac:dyDescent="0.35">
      <c r="B254" s="114"/>
      <c r="C254" s="1"/>
      <c r="D254" s="1"/>
      <c r="E254" s="1"/>
      <c r="F254" s="1"/>
      <c r="G254" s="1"/>
      <c r="H254" s="1"/>
      <c r="I254" s="1"/>
      <c r="J254" s="1"/>
      <c r="K254" s="1"/>
    </row>
    <row r="255" spans="2:11" x14ac:dyDescent="0.35">
      <c r="B255" s="114"/>
      <c r="C255" s="1"/>
      <c r="D255" s="1"/>
      <c r="E255" s="1"/>
      <c r="F255" s="1"/>
      <c r="G255" s="1"/>
      <c r="H255" s="1"/>
      <c r="I255" s="1"/>
      <c r="J255" s="1"/>
      <c r="K255" s="1"/>
    </row>
    <row r="256" spans="2:11" x14ac:dyDescent="0.35">
      <c r="B256" s="114"/>
      <c r="C256" s="1"/>
      <c r="D256" s="1"/>
      <c r="E256" s="1"/>
      <c r="F256" s="1"/>
      <c r="G256" s="1"/>
      <c r="H256" s="1"/>
      <c r="I256" s="1"/>
      <c r="J256" s="1"/>
      <c r="K256" s="1"/>
    </row>
    <row r="257" spans="2:11" x14ac:dyDescent="0.35">
      <c r="B257" s="114"/>
      <c r="C257" s="1"/>
      <c r="D257" s="1"/>
      <c r="E257" s="1"/>
      <c r="F257" s="1"/>
      <c r="G257" s="1"/>
      <c r="H257" s="1"/>
      <c r="I257" s="1"/>
      <c r="J257" s="1"/>
      <c r="K257" s="1"/>
    </row>
    <row r="258" spans="2:11" x14ac:dyDescent="0.35">
      <c r="B258" s="114"/>
      <c r="C258" s="1"/>
      <c r="D258" s="1"/>
      <c r="E258" s="1"/>
      <c r="F258" s="1"/>
      <c r="G258" s="1"/>
      <c r="H258" s="1"/>
      <c r="I258" s="1"/>
      <c r="J258" s="1"/>
      <c r="K258" s="1"/>
    </row>
    <row r="259" spans="2:11" x14ac:dyDescent="0.35">
      <c r="B259" s="114"/>
      <c r="C259" s="1"/>
      <c r="D259" s="1"/>
      <c r="E259" s="1"/>
      <c r="F259" s="1"/>
      <c r="G259" s="1"/>
      <c r="H259" s="1"/>
      <c r="I259" s="1"/>
      <c r="J259" s="1"/>
      <c r="K259" s="1"/>
    </row>
    <row r="260" spans="2:11" x14ac:dyDescent="0.35">
      <c r="B260" s="114"/>
      <c r="C260" s="1"/>
      <c r="D260" s="1"/>
      <c r="E260" s="1"/>
      <c r="F260" s="1"/>
      <c r="G260" s="1"/>
      <c r="H260" s="1"/>
      <c r="I260" s="1"/>
      <c r="J260" s="1"/>
      <c r="K260" s="1"/>
    </row>
    <row r="261" spans="2:11" x14ac:dyDescent="0.35">
      <c r="B261" s="114"/>
      <c r="C261" s="1"/>
      <c r="D261" s="1"/>
      <c r="E261" s="1"/>
      <c r="F261" s="1"/>
      <c r="G261" s="1"/>
      <c r="H261" s="1"/>
      <c r="I261" s="1"/>
      <c r="J261" s="1"/>
      <c r="K261" s="1"/>
    </row>
    <row r="262" spans="2:11" x14ac:dyDescent="0.35">
      <c r="B262" s="114"/>
      <c r="C262" s="1"/>
      <c r="D262" s="1"/>
      <c r="E262" s="1"/>
      <c r="F262" s="1"/>
      <c r="G262" s="1"/>
      <c r="H262" s="1"/>
      <c r="I262" s="1"/>
      <c r="J262" s="1"/>
      <c r="K262" s="1"/>
    </row>
    <row r="263" spans="2:11" x14ac:dyDescent="0.35">
      <c r="B263" s="114"/>
      <c r="C263" s="1"/>
      <c r="D263" s="1"/>
      <c r="E263" s="1"/>
      <c r="F263" s="1"/>
      <c r="G263" s="1"/>
      <c r="H263" s="1"/>
      <c r="I263" s="1"/>
      <c r="J263" s="1"/>
      <c r="K263" s="1"/>
    </row>
    <row r="264" spans="2:11" x14ac:dyDescent="0.35">
      <c r="B264" s="114"/>
      <c r="C264" s="1"/>
      <c r="D264" s="1"/>
      <c r="E264" s="1"/>
      <c r="F264" s="1"/>
      <c r="G264" s="1"/>
      <c r="H264" s="1"/>
      <c r="I264" s="1"/>
      <c r="J264" s="1"/>
      <c r="K264" s="1"/>
    </row>
    <row r="265" spans="2:11" x14ac:dyDescent="0.35">
      <c r="B265" s="114"/>
      <c r="C265" s="1"/>
      <c r="D265" s="1"/>
      <c r="E265" s="1"/>
      <c r="F265" s="1"/>
      <c r="G265" s="1"/>
      <c r="H265" s="1"/>
      <c r="I265" s="1"/>
      <c r="J265" s="1"/>
      <c r="K265" s="1"/>
    </row>
    <row r="266" spans="2:11" x14ac:dyDescent="0.35">
      <c r="C266" s="31"/>
      <c r="D266" s="1"/>
      <c r="E266" s="31"/>
      <c r="F266" s="1"/>
      <c r="G266" s="1"/>
      <c r="H266" s="1"/>
      <c r="I266" s="1"/>
      <c r="J266" s="1"/>
      <c r="K266" s="1"/>
    </row>
    <row r="267" spans="2:11" x14ac:dyDescent="0.35">
      <c r="C267" s="31"/>
      <c r="D267" s="1"/>
      <c r="E267" s="31"/>
      <c r="F267" s="1"/>
      <c r="G267" s="1"/>
      <c r="H267" s="1"/>
      <c r="I267" s="1"/>
      <c r="J267" s="1"/>
      <c r="K267" s="1"/>
    </row>
    <row r="268" spans="2:11" x14ac:dyDescent="0.35">
      <c r="C268" s="31"/>
      <c r="D268" s="1"/>
      <c r="E268" s="31"/>
      <c r="F268" s="1"/>
      <c r="G268" s="1"/>
      <c r="H268" s="1"/>
      <c r="I268" s="1"/>
      <c r="J268" s="1"/>
      <c r="K268" s="1"/>
    </row>
    <row r="269" spans="2:11" x14ac:dyDescent="0.35">
      <c r="C269" s="31"/>
      <c r="D269" s="1"/>
      <c r="E269" s="31"/>
      <c r="F269" s="1"/>
      <c r="G269" s="1"/>
      <c r="H269" s="1"/>
      <c r="I269" s="1"/>
      <c r="J269" s="1"/>
      <c r="K269" s="1"/>
    </row>
    <row r="270" spans="2:11" x14ac:dyDescent="0.35">
      <c r="C270" s="31"/>
      <c r="D270" s="1"/>
      <c r="E270" s="31"/>
      <c r="F270" s="1"/>
      <c r="G270" s="1"/>
      <c r="H270" s="1"/>
      <c r="I270" s="1"/>
      <c r="J270" s="1"/>
      <c r="K270" s="1"/>
    </row>
    <row r="271" spans="2:11" x14ac:dyDescent="0.35">
      <c r="C271" s="31"/>
      <c r="D271" s="1"/>
      <c r="E271" s="31"/>
      <c r="F271" s="1"/>
      <c r="G271" s="1"/>
      <c r="H271" s="1"/>
      <c r="I271" s="1"/>
      <c r="J271" s="1"/>
      <c r="K271" s="1"/>
    </row>
    <row r="272" spans="2:11" x14ac:dyDescent="0.35">
      <c r="C272" s="31"/>
      <c r="D272" s="1"/>
      <c r="E272" s="31"/>
      <c r="F272" s="1"/>
      <c r="G272" s="1"/>
      <c r="H272" s="1"/>
      <c r="I272" s="1"/>
      <c r="J272" s="1"/>
      <c r="K272" s="1"/>
    </row>
    <row r="273" spans="3:11" x14ac:dyDescent="0.35">
      <c r="C273" s="31"/>
      <c r="D273" s="1"/>
      <c r="E273" s="31"/>
      <c r="F273" s="1"/>
      <c r="G273" s="1"/>
      <c r="H273" s="1"/>
      <c r="I273" s="1"/>
      <c r="J273" s="1"/>
      <c r="K273" s="1"/>
    </row>
    <row r="274" spans="3:11" x14ac:dyDescent="0.35">
      <c r="C274" s="31"/>
      <c r="D274" s="1"/>
      <c r="E274" s="31"/>
      <c r="F274" s="1"/>
      <c r="G274" s="1"/>
      <c r="H274" s="1"/>
      <c r="I274" s="1"/>
      <c r="J274" s="1"/>
      <c r="K274" s="1"/>
    </row>
    <row r="275" spans="3:11" x14ac:dyDescent="0.35">
      <c r="C275" s="31"/>
      <c r="D275" s="1"/>
      <c r="E275" s="31"/>
      <c r="F275" s="1"/>
      <c r="G275" s="1"/>
      <c r="H275" s="1"/>
      <c r="I275" s="1"/>
      <c r="J275" s="1"/>
      <c r="K275" s="1"/>
    </row>
    <row r="276" spans="3:11" x14ac:dyDescent="0.35">
      <c r="C276" s="31"/>
      <c r="D276" s="1"/>
      <c r="E276" s="31"/>
      <c r="F276" s="1"/>
      <c r="G276" s="1"/>
      <c r="H276" s="1"/>
      <c r="I276" s="1"/>
      <c r="J276" s="1"/>
      <c r="K276" s="1"/>
    </row>
    <row r="277" spans="3:11" x14ac:dyDescent="0.35">
      <c r="C277" s="31"/>
      <c r="D277" s="1"/>
      <c r="E277" s="31"/>
      <c r="F277" s="1"/>
      <c r="G277" s="1"/>
      <c r="H277" s="1"/>
      <c r="I277" s="1"/>
      <c r="J277" s="1"/>
      <c r="K277" s="1"/>
    </row>
    <row r="278" spans="3:11" x14ac:dyDescent="0.35">
      <c r="C278" s="31"/>
      <c r="D278" s="1"/>
      <c r="E278" s="31"/>
      <c r="F278" s="1"/>
      <c r="G278" s="1"/>
      <c r="H278" s="1"/>
      <c r="I278" s="1"/>
      <c r="J278" s="1"/>
      <c r="K278" s="1"/>
    </row>
    <row r="279" spans="3:11" x14ac:dyDescent="0.35">
      <c r="C279" s="31"/>
      <c r="D279" s="1"/>
      <c r="E279" s="31"/>
      <c r="F279" s="1"/>
      <c r="G279" s="1"/>
      <c r="H279" s="1"/>
      <c r="I279" s="1"/>
      <c r="J279" s="1"/>
      <c r="K279" s="1"/>
    </row>
    <row r="280" spans="3:11" x14ac:dyDescent="0.35">
      <c r="C280" s="31"/>
      <c r="D280" s="1"/>
      <c r="E280" s="31"/>
      <c r="F280" s="1"/>
      <c r="G280" s="1"/>
      <c r="H280" s="1"/>
      <c r="I280" s="1"/>
      <c r="J280" s="1"/>
      <c r="K280" s="1"/>
    </row>
    <row r="281" spans="3:11" x14ac:dyDescent="0.35">
      <c r="C281" s="31"/>
      <c r="D281" s="1"/>
      <c r="E281" s="31"/>
      <c r="F281" s="1"/>
      <c r="G281" s="1"/>
      <c r="H281" s="1"/>
      <c r="I281" s="1"/>
      <c r="J281" s="1"/>
      <c r="K281" s="1"/>
    </row>
    <row r="282" spans="3:11" x14ac:dyDescent="0.35">
      <c r="C282" s="31"/>
      <c r="D282" s="1"/>
      <c r="E282" s="31"/>
      <c r="F282" s="1"/>
      <c r="G282" s="1"/>
      <c r="H282" s="1"/>
      <c r="I282" s="1"/>
      <c r="J282" s="1"/>
      <c r="K282" s="1"/>
    </row>
    <row r="283" spans="3:11" x14ac:dyDescent="0.35">
      <c r="C283" s="31"/>
      <c r="D283" s="1"/>
      <c r="E283" s="31"/>
      <c r="F283" s="1"/>
      <c r="G283" s="1"/>
      <c r="H283" s="1"/>
      <c r="I283" s="1"/>
      <c r="J283" s="1"/>
      <c r="K283" s="1"/>
    </row>
    <row r="284" spans="3:11" x14ac:dyDescent="0.35">
      <c r="C284" s="31"/>
      <c r="D284" s="1"/>
      <c r="E284" s="31"/>
      <c r="F284" s="1"/>
      <c r="G284" s="1"/>
      <c r="H284" s="1"/>
      <c r="I284" s="1"/>
      <c r="J284" s="1"/>
      <c r="K284" s="1"/>
    </row>
    <row r="285" spans="3:11" x14ac:dyDescent="0.35">
      <c r="C285" s="31"/>
      <c r="D285" s="1"/>
      <c r="E285" s="31"/>
      <c r="F285" s="1"/>
      <c r="G285" s="1"/>
      <c r="H285" s="1"/>
      <c r="I285" s="1"/>
      <c r="J285" s="1"/>
      <c r="K285" s="1"/>
    </row>
    <row r="286" spans="3:11" x14ac:dyDescent="0.35">
      <c r="C286" s="31"/>
      <c r="D286" s="1"/>
      <c r="E286" s="31"/>
      <c r="F286" s="1"/>
      <c r="G286" s="1"/>
      <c r="H286" s="1"/>
      <c r="I286" s="1"/>
      <c r="J286" s="1"/>
      <c r="K286" s="1"/>
    </row>
    <row r="287" spans="3:11" x14ac:dyDescent="0.35">
      <c r="C287" s="31"/>
      <c r="D287" s="1"/>
      <c r="E287" s="31"/>
      <c r="F287" s="1"/>
      <c r="G287" s="1"/>
      <c r="H287" s="1"/>
      <c r="I287" s="1"/>
      <c r="J287" s="1"/>
      <c r="K287" s="1"/>
    </row>
    <row r="288" spans="3:11" x14ac:dyDescent="0.35">
      <c r="C288" s="31"/>
      <c r="D288" s="1"/>
      <c r="E288" s="31"/>
      <c r="F288" s="1"/>
      <c r="G288" s="1"/>
      <c r="H288" s="1"/>
      <c r="I288" s="1"/>
      <c r="J288" s="1"/>
      <c r="K288" s="1"/>
    </row>
    <row r="289" spans="3:11" x14ac:dyDescent="0.35">
      <c r="C289" s="31"/>
      <c r="D289" s="1"/>
      <c r="E289" s="31"/>
      <c r="F289" s="1"/>
      <c r="G289" s="1"/>
      <c r="H289" s="1"/>
      <c r="I289" s="1"/>
      <c r="J289" s="1"/>
      <c r="K289" s="1"/>
    </row>
    <row r="290" spans="3:11" x14ac:dyDescent="0.35">
      <c r="C290" s="31"/>
      <c r="D290" s="1"/>
      <c r="E290" s="31"/>
      <c r="F290" s="1"/>
      <c r="G290" s="1"/>
      <c r="H290" s="1"/>
      <c r="I290" s="1"/>
      <c r="J290" s="1"/>
      <c r="K290" s="1"/>
    </row>
    <row r="291" spans="3:11" x14ac:dyDescent="0.35">
      <c r="C291" s="31"/>
      <c r="D291" s="1"/>
      <c r="E291" s="31"/>
      <c r="F291" s="1"/>
      <c r="G291" s="1"/>
      <c r="H291" s="1"/>
      <c r="I291" s="1"/>
      <c r="J291" s="1"/>
      <c r="K291" s="1"/>
    </row>
    <row r="292" spans="3:11" x14ac:dyDescent="0.35">
      <c r="C292" s="31"/>
      <c r="D292" s="1"/>
      <c r="E292" s="31"/>
      <c r="F292" s="1"/>
      <c r="G292" s="1"/>
      <c r="H292" s="1"/>
      <c r="I292" s="1"/>
      <c r="J292" s="1"/>
      <c r="K292" s="1"/>
    </row>
    <row r="293" spans="3:11" x14ac:dyDescent="0.35">
      <c r="C293" s="31"/>
      <c r="D293" s="1"/>
      <c r="E293" s="31"/>
      <c r="F293" s="1"/>
      <c r="G293" s="1"/>
      <c r="H293" s="1"/>
      <c r="I293" s="1"/>
      <c r="J293" s="1"/>
      <c r="K293" s="1"/>
    </row>
    <row r="294" spans="3:11" x14ac:dyDescent="0.35">
      <c r="C294" s="31"/>
      <c r="D294" s="1"/>
      <c r="E294" s="31"/>
      <c r="F294" s="1"/>
      <c r="G294" s="1"/>
      <c r="H294" s="1"/>
      <c r="I294" s="1"/>
      <c r="J294" s="1"/>
      <c r="K294" s="1"/>
    </row>
    <row r="295" spans="3:11" x14ac:dyDescent="0.35">
      <c r="C295" s="31"/>
      <c r="D295" s="1"/>
      <c r="E295" s="31"/>
      <c r="F295" s="1"/>
      <c r="G295" s="1"/>
      <c r="H295" s="1"/>
      <c r="I295" s="1"/>
      <c r="J295" s="1"/>
      <c r="K295" s="1"/>
    </row>
    <row r="296" spans="3:11" x14ac:dyDescent="0.35">
      <c r="C296" s="31"/>
      <c r="D296" s="1"/>
      <c r="E296" s="31"/>
      <c r="F296" s="1"/>
      <c r="G296" s="1"/>
      <c r="H296" s="1"/>
      <c r="I296" s="1"/>
      <c r="J296" s="1"/>
      <c r="K296" s="1"/>
    </row>
    <row r="297" spans="3:11" x14ac:dyDescent="0.35">
      <c r="C297" s="31"/>
      <c r="D297" s="1"/>
      <c r="E297" s="31"/>
      <c r="F297" s="1"/>
      <c r="G297" s="1"/>
      <c r="H297" s="1"/>
      <c r="I297" s="1"/>
      <c r="J297" s="1"/>
      <c r="K297" s="1"/>
    </row>
    <row r="298" spans="3:11" x14ac:dyDescent="0.35">
      <c r="C298" s="31"/>
      <c r="D298" s="1"/>
      <c r="E298" s="31"/>
      <c r="F298" s="1"/>
      <c r="G298" s="1"/>
      <c r="H298" s="1"/>
      <c r="I298" s="1"/>
      <c r="J298" s="1"/>
      <c r="K298" s="1"/>
    </row>
    <row r="299" spans="3:11" x14ac:dyDescent="0.35">
      <c r="C299" s="31"/>
      <c r="D299" s="1"/>
      <c r="E299" s="31"/>
      <c r="F299" s="1"/>
      <c r="G299" s="1"/>
      <c r="H299" s="1"/>
      <c r="I299" s="1"/>
      <c r="J299" s="1"/>
      <c r="K299" s="1"/>
    </row>
    <row r="300" spans="3:11" x14ac:dyDescent="0.35">
      <c r="C300" s="31"/>
      <c r="D300" s="1"/>
      <c r="E300" s="31"/>
      <c r="F300" s="1"/>
      <c r="G300" s="1"/>
      <c r="H300" s="1"/>
      <c r="I300" s="1"/>
      <c r="J300" s="1"/>
      <c r="K300" s="1"/>
    </row>
    <row r="301" spans="3:11" x14ac:dyDescent="0.35">
      <c r="C301" s="31"/>
      <c r="D301" s="1"/>
      <c r="E301" s="31"/>
      <c r="F301" s="1"/>
      <c r="G301" s="1"/>
      <c r="H301" s="1"/>
      <c r="I301" s="1"/>
      <c r="J301" s="1"/>
      <c r="K301" s="1"/>
    </row>
    <row r="302" spans="3:11" x14ac:dyDescent="0.35">
      <c r="C302" s="31"/>
      <c r="D302" s="1"/>
      <c r="E302" s="31"/>
      <c r="F302" s="1"/>
      <c r="G302" s="1"/>
      <c r="H302" s="1"/>
      <c r="I302" s="1"/>
      <c r="J302" s="1"/>
      <c r="K302" s="1"/>
    </row>
    <row r="303" spans="3:11" x14ac:dyDescent="0.35">
      <c r="C303" s="31"/>
      <c r="D303" s="1"/>
      <c r="E303" s="31"/>
      <c r="F303" s="1"/>
      <c r="G303" s="1"/>
      <c r="H303" s="1"/>
      <c r="I303" s="1"/>
      <c r="J303" s="1"/>
      <c r="K303" s="1"/>
    </row>
    <row r="304" spans="3:11" x14ac:dyDescent="0.35">
      <c r="C304" s="31"/>
      <c r="D304" s="1"/>
      <c r="E304" s="31"/>
      <c r="F304" s="1"/>
      <c r="G304" s="1"/>
      <c r="H304" s="1"/>
      <c r="I304" s="1"/>
      <c r="J304" s="1"/>
      <c r="K304" s="1"/>
    </row>
    <row r="305" spans="3:11" x14ac:dyDescent="0.35">
      <c r="C305" s="31"/>
      <c r="D305" s="1"/>
      <c r="E305" s="31"/>
      <c r="F305" s="1"/>
      <c r="G305" s="1"/>
      <c r="H305" s="1"/>
      <c r="I305" s="1"/>
      <c r="J305" s="1"/>
      <c r="K305" s="1"/>
    </row>
    <row r="306" spans="3:11" x14ac:dyDescent="0.35">
      <c r="C306" s="31"/>
      <c r="D306" s="1"/>
      <c r="E306" s="31"/>
      <c r="F306" s="1"/>
      <c r="G306" s="1"/>
      <c r="H306" s="1"/>
      <c r="I306" s="1"/>
      <c r="J306" s="1"/>
      <c r="K306" s="1"/>
    </row>
    <row r="307" spans="3:11" x14ac:dyDescent="0.35">
      <c r="C307" s="31"/>
      <c r="D307" s="1"/>
      <c r="E307" s="31"/>
      <c r="F307" s="1"/>
      <c r="G307" s="1"/>
      <c r="H307" s="1"/>
      <c r="I307" s="1"/>
      <c r="J307" s="1"/>
      <c r="K307" s="1"/>
    </row>
    <row r="308" spans="3:11" x14ac:dyDescent="0.35">
      <c r="C308" s="31"/>
      <c r="D308" s="1"/>
      <c r="E308" s="31"/>
      <c r="F308" s="1"/>
      <c r="G308" s="1"/>
      <c r="H308" s="1"/>
      <c r="I308" s="1"/>
      <c r="J308" s="1"/>
      <c r="K308" s="1"/>
    </row>
    <row r="309" spans="3:11" x14ac:dyDescent="0.35">
      <c r="C309" s="31"/>
      <c r="D309" s="1"/>
      <c r="E309" s="31"/>
      <c r="F309" s="1"/>
      <c r="G309" s="1"/>
      <c r="H309" s="1"/>
      <c r="I309" s="1"/>
      <c r="J309" s="1"/>
      <c r="K309" s="1"/>
    </row>
    <row r="310" spans="3:11" x14ac:dyDescent="0.35">
      <c r="C310" s="31"/>
      <c r="D310" s="1"/>
      <c r="E310" s="31"/>
      <c r="F310" s="1"/>
      <c r="G310" s="1"/>
      <c r="H310" s="1"/>
      <c r="I310" s="1"/>
      <c r="J310" s="1"/>
      <c r="K310" s="1"/>
    </row>
    <row r="311" spans="3:11" x14ac:dyDescent="0.35">
      <c r="C311" s="31"/>
      <c r="D311" s="1"/>
      <c r="E311" s="31"/>
      <c r="F311" s="1"/>
      <c r="G311" s="1"/>
      <c r="H311" s="1"/>
      <c r="I311" s="1"/>
      <c r="J311" s="1"/>
      <c r="K311" s="1"/>
    </row>
    <row r="312" spans="3:11" x14ac:dyDescent="0.35">
      <c r="C312" s="31"/>
      <c r="D312" s="1"/>
      <c r="E312" s="31"/>
      <c r="F312" s="1"/>
      <c r="G312" s="1"/>
      <c r="H312" s="1"/>
      <c r="I312" s="1"/>
      <c r="J312" s="1"/>
      <c r="K312" s="1"/>
    </row>
    <row r="313" spans="3:11" x14ac:dyDescent="0.35">
      <c r="C313" s="31"/>
      <c r="D313" s="1"/>
      <c r="E313" s="31"/>
      <c r="F313" s="1"/>
      <c r="G313" s="1"/>
      <c r="H313" s="1"/>
      <c r="I313" s="1"/>
      <c r="J313" s="1"/>
      <c r="K313" s="1"/>
    </row>
    <row r="314" spans="3:11" x14ac:dyDescent="0.35">
      <c r="C314" s="31"/>
      <c r="D314" s="1"/>
      <c r="E314" s="31"/>
      <c r="F314" s="1"/>
      <c r="G314" s="1"/>
      <c r="H314" s="1"/>
      <c r="I314" s="1"/>
      <c r="J314" s="1"/>
      <c r="K314" s="1"/>
    </row>
    <row r="315" spans="3:11" x14ac:dyDescent="0.35">
      <c r="C315" s="31"/>
      <c r="D315" s="1"/>
      <c r="E315" s="31"/>
      <c r="F315" s="1"/>
      <c r="G315" s="1"/>
      <c r="H315" s="1"/>
      <c r="I315" s="1"/>
      <c r="J315" s="1"/>
      <c r="K315" s="1"/>
    </row>
    <row r="316" spans="3:11" x14ac:dyDescent="0.35">
      <c r="C316" s="31"/>
      <c r="D316" s="1"/>
      <c r="E316" s="31"/>
      <c r="F316" s="1"/>
      <c r="G316" s="1"/>
      <c r="H316" s="1"/>
      <c r="I316" s="1"/>
      <c r="J316" s="1"/>
      <c r="K316" s="1"/>
    </row>
    <row r="317" spans="3:11" x14ac:dyDescent="0.35">
      <c r="C317" s="31"/>
      <c r="D317" s="1"/>
      <c r="E317" s="31"/>
      <c r="F317" s="1"/>
      <c r="G317" s="1"/>
      <c r="H317" s="1"/>
      <c r="I317" s="1"/>
      <c r="J317" s="1"/>
      <c r="K317" s="1"/>
    </row>
    <row r="318" spans="3:11" x14ac:dyDescent="0.35">
      <c r="C318" s="31"/>
      <c r="D318" s="1"/>
      <c r="E318" s="31"/>
      <c r="F318" s="1"/>
      <c r="G318" s="1"/>
      <c r="H318" s="1"/>
      <c r="I318" s="1"/>
      <c r="J318" s="1"/>
      <c r="K318" s="1"/>
    </row>
    <row r="319" spans="3:11" x14ac:dyDescent="0.35">
      <c r="C319" s="31"/>
      <c r="D319" s="1"/>
      <c r="E319" s="31"/>
      <c r="F319" s="1"/>
      <c r="G319" s="1"/>
      <c r="H319" s="1"/>
      <c r="I319" s="1"/>
      <c r="J319" s="1"/>
      <c r="K319" s="1"/>
    </row>
    <row r="320" spans="3:11" x14ac:dyDescent="0.35">
      <c r="C320" s="31"/>
      <c r="D320" s="1"/>
      <c r="E320" s="31"/>
      <c r="F320" s="1"/>
      <c r="G320" s="1"/>
      <c r="H320" s="1"/>
      <c r="I320" s="1"/>
      <c r="J320" s="1"/>
      <c r="K320" s="1"/>
    </row>
    <row r="321" spans="3:11" x14ac:dyDescent="0.35">
      <c r="C321" s="31"/>
      <c r="D321" s="1"/>
      <c r="E321" s="31"/>
      <c r="F321" s="1"/>
      <c r="G321" s="1"/>
      <c r="H321" s="1"/>
      <c r="I321" s="1"/>
      <c r="J321" s="1"/>
      <c r="K321" s="1"/>
    </row>
    <row r="322" spans="3:11" x14ac:dyDescent="0.35">
      <c r="C322" s="31"/>
      <c r="D322" s="1"/>
      <c r="E322" s="31"/>
      <c r="F322" s="1"/>
      <c r="G322" s="1"/>
      <c r="H322" s="1"/>
      <c r="I322" s="1"/>
      <c r="J322" s="1"/>
      <c r="K322" s="1"/>
    </row>
    <row r="323" spans="3:11" x14ac:dyDescent="0.35">
      <c r="C323" s="31"/>
      <c r="D323" s="1"/>
      <c r="E323" s="31"/>
      <c r="F323" s="1"/>
      <c r="G323" s="1"/>
      <c r="H323" s="1"/>
      <c r="I323" s="1"/>
      <c r="J323" s="1"/>
      <c r="K323" s="1"/>
    </row>
    <row r="324" spans="3:11" x14ac:dyDescent="0.35">
      <c r="C324" s="31"/>
      <c r="D324" s="1"/>
      <c r="E324" s="31"/>
      <c r="F324" s="1"/>
      <c r="G324" s="1"/>
      <c r="H324" s="1"/>
      <c r="I324" s="1"/>
      <c r="J324" s="1"/>
      <c r="K324" s="1"/>
    </row>
    <row r="325" spans="3:11" x14ac:dyDescent="0.35">
      <c r="C325" s="31"/>
      <c r="D325" s="1"/>
      <c r="E325" s="31"/>
      <c r="F325" s="1"/>
      <c r="G325" s="1"/>
      <c r="H325" s="1"/>
      <c r="I325" s="1"/>
      <c r="J325" s="1"/>
      <c r="K325" s="1"/>
    </row>
    <row r="326" spans="3:11" x14ac:dyDescent="0.35">
      <c r="C326" s="31"/>
      <c r="D326" s="1"/>
      <c r="E326" s="31"/>
      <c r="F326" s="1"/>
      <c r="G326" s="1"/>
      <c r="H326" s="1"/>
      <c r="I326" s="1"/>
      <c r="J326" s="1"/>
      <c r="K326" s="1"/>
    </row>
    <row r="327" spans="3:11" x14ac:dyDescent="0.35">
      <c r="C327" s="31"/>
      <c r="D327" s="1"/>
      <c r="E327" s="31"/>
      <c r="F327" s="1"/>
      <c r="G327" s="1"/>
      <c r="H327" s="1"/>
      <c r="I327" s="1"/>
      <c r="J327" s="1"/>
      <c r="K327" s="1"/>
    </row>
    <row r="328" spans="3:11" x14ac:dyDescent="0.35">
      <c r="C328" s="31"/>
      <c r="D328" s="1"/>
      <c r="E328" s="31"/>
      <c r="F328" s="1"/>
      <c r="G328" s="1"/>
      <c r="H328" s="1"/>
      <c r="I328" s="1"/>
      <c r="J328" s="1"/>
      <c r="K328" s="1"/>
    </row>
    <row r="329" spans="3:11" x14ac:dyDescent="0.35">
      <c r="C329" s="31"/>
      <c r="D329" s="1"/>
      <c r="E329" s="31"/>
      <c r="F329" s="1"/>
      <c r="G329" s="1"/>
      <c r="H329" s="1"/>
      <c r="I329" s="1"/>
      <c r="J329" s="1"/>
      <c r="K329" s="1"/>
    </row>
    <row r="330" spans="3:11" x14ac:dyDescent="0.35">
      <c r="C330" s="31"/>
      <c r="D330" s="1"/>
      <c r="E330" s="31"/>
      <c r="F330" s="1"/>
      <c r="G330" s="1"/>
      <c r="H330" s="1"/>
      <c r="I330" s="1"/>
      <c r="J330" s="1"/>
      <c r="K330" s="1"/>
    </row>
    <row r="331" spans="3:11" x14ac:dyDescent="0.35">
      <c r="C331" s="31"/>
      <c r="D331" s="1"/>
      <c r="E331" s="31"/>
      <c r="F331" s="1"/>
      <c r="G331" s="1"/>
      <c r="H331" s="1"/>
      <c r="I331" s="1"/>
      <c r="J331" s="1"/>
      <c r="K331" s="1"/>
    </row>
    <row r="332" spans="3:11" x14ac:dyDescent="0.35">
      <c r="C332" s="31"/>
      <c r="D332" s="1"/>
      <c r="E332" s="31"/>
      <c r="F332" s="1"/>
      <c r="G332" s="1"/>
      <c r="H332" s="1"/>
      <c r="I332" s="1"/>
      <c r="J332" s="1"/>
      <c r="K332" s="1"/>
    </row>
    <row r="333" spans="3:11" x14ac:dyDescent="0.35">
      <c r="C333" s="31"/>
      <c r="D333" s="1"/>
      <c r="E333" s="31"/>
      <c r="F333" s="1"/>
      <c r="G333" s="1"/>
      <c r="H333" s="1"/>
      <c r="I333" s="1"/>
      <c r="J333" s="1"/>
      <c r="K333" s="1"/>
    </row>
    <row r="334" spans="3:11" x14ac:dyDescent="0.35">
      <c r="C334" s="31"/>
      <c r="D334" s="1"/>
      <c r="E334" s="31"/>
      <c r="F334" s="1"/>
      <c r="G334" s="1"/>
      <c r="H334" s="1"/>
      <c r="I334" s="1"/>
      <c r="J334" s="1"/>
      <c r="K334" s="1"/>
    </row>
    <row r="335" spans="3:11" x14ac:dyDescent="0.35">
      <c r="C335" s="31"/>
      <c r="D335" s="1"/>
      <c r="E335" s="31"/>
      <c r="F335" s="1"/>
      <c r="G335" s="1"/>
      <c r="H335" s="1"/>
      <c r="I335" s="1"/>
      <c r="J335" s="1"/>
      <c r="K335" s="1"/>
    </row>
    <row r="336" spans="3:11" x14ac:dyDescent="0.35">
      <c r="C336" s="31"/>
      <c r="D336" s="1"/>
      <c r="E336" s="31"/>
      <c r="F336" s="1"/>
      <c r="G336" s="1"/>
      <c r="H336" s="1"/>
      <c r="I336" s="1"/>
      <c r="J336" s="1"/>
      <c r="K336" s="1"/>
    </row>
    <row r="337" spans="2:11" x14ac:dyDescent="0.35">
      <c r="C337" s="31"/>
      <c r="D337" s="1"/>
      <c r="E337" s="31"/>
      <c r="F337" s="1"/>
      <c r="G337" s="1"/>
      <c r="H337" s="1"/>
      <c r="I337" s="1"/>
      <c r="J337" s="1"/>
      <c r="K337" s="1"/>
    </row>
    <row r="338" spans="2:11" x14ac:dyDescent="0.35">
      <c r="C338" s="31"/>
      <c r="D338" s="1"/>
      <c r="E338" s="31"/>
      <c r="F338" s="1"/>
      <c r="G338" s="1"/>
      <c r="H338" s="1"/>
      <c r="I338" s="1"/>
      <c r="J338" s="1"/>
      <c r="K338" s="1"/>
    </row>
    <row r="339" spans="2:11" x14ac:dyDescent="0.35">
      <c r="C339" s="31"/>
      <c r="D339" s="1"/>
      <c r="E339" s="31"/>
      <c r="F339" s="1"/>
      <c r="G339" s="1"/>
      <c r="H339" s="1"/>
      <c r="I339" s="1"/>
      <c r="J339" s="1"/>
      <c r="K339" s="1"/>
    </row>
    <row r="340" spans="2:11" x14ac:dyDescent="0.35">
      <c r="C340" s="31"/>
      <c r="D340" s="1"/>
      <c r="E340" s="31"/>
      <c r="F340" s="1"/>
      <c r="G340" s="1"/>
      <c r="H340" s="1"/>
      <c r="I340" s="1"/>
      <c r="J340" s="1"/>
      <c r="K340" s="1"/>
    </row>
    <row r="341" spans="2:11" x14ac:dyDescent="0.35">
      <c r="C341" s="31"/>
      <c r="D341" s="1"/>
      <c r="E341" s="31"/>
      <c r="F341" s="1"/>
      <c r="G341" s="1"/>
      <c r="H341" s="1"/>
      <c r="I341" s="1"/>
      <c r="J341" s="1"/>
      <c r="K341" s="1"/>
    </row>
    <row r="342" spans="2:11" x14ac:dyDescent="0.35">
      <c r="C342" s="31"/>
      <c r="D342" s="1"/>
      <c r="E342" s="31"/>
      <c r="F342" s="1"/>
      <c r="G342" s="1"/>
      <c r="H342" s="1"/>
      <c r="I342" s="1"/>
      <c r="J342" s="1"/>
      <c r="K342" s="1"/>
    </row>
    <row r="343" spans="2:11" x14ac:dyDescent="0.35">
      <c r="C343" s="31"/>
      <c r="D343" s="1"/>
      <c r="E343" s="31"/>
      <c r="F343" s="1"/>
      <c r="G343" s="1"/>
      <c r="H343" s="1"/>
      <c r="I343" s="1"/>
      <c r="J343" s="1"/>
      <c r="K343" s="1"/>
    </row>
    <row r="344" spans="2:11" x14ac:dyDescent="0.35">
      <c r="B344" s="41"/>
      <c r="C344" s="31"/>
      <c r="D344" s="1"/>
      <c r="E344" s="31"/>
      <c r="F344" s="1"/>
      <c r="G344" s="1"/>
      <c r="H344" s="1"/>
      <c r="I344" s="1"/>
      <c r="J344" s="1"/>
      <c r="K344" s="1"/>
    </row>
    <row r="345" spans="2:11" x14ac:dyDescent="0.35">
      <c r="C345" s="31"/>
      <c r="D345" s="1"/>
      <c r="E345" s="31"/>
      <c r="F345" s="1"/>
      <c r="G345" s="1"/>
      <c r="H345" s="1"/>
      <c r="I345" s="1"/>
      <c r="J345" s="1"/>
      <c r="K345" s="1"/>
    </row>
    <row r="346" spans="2:11" x14ac:dyDescent="0.35">
      <c r="C346" s="31"/>
      <c r="D346" s="1"/>
      <c r="E346" s="31"/>
      <c r="F346" s="1"/>
      <c r="G346" s="1"/>
      <c r="H346" s="1"/>
      <c r="I346" s="1"/>
      <c r="J346" s="1"/>
      <c r="K346" s="1"/>
    </row>
    <row r="347" spans="2:11" x14ac:dyDescent="0.35">
      <c r="C347" s="31"/>
      <c r="D347" s="1"/>
      <c r="E347" s="31"/>
      <c r="F347" s="1"/>
      <c r="G347" s="1"/>
      <c r="H347" s="1"/>
      <c r="I347" s="1"/>
      <c r="J347" s="1"/>
      <c r="K347" s="1"/>
    </row>
    <row r="348" spans="2:11" x14ac:dyDescent="0.35">
      <c r="C348" s="31"/>
      <c r="D348" s="1"/>
      <c r="E348" s="31"/>
      <c r="F348" s="1"/>
      <c r="G348" s="1"/>
      <c r="H348" s="1"/>
      <c r="I348" s="1"/>
      <c r="J348" s="1"/>
      <c r="K348" s="1"/>
    </row>
    <row r="349" spans="2:11" x14ac:dyDescent="0.35">
      <c r="C349" s="31"/>
      <c r="D349" s="1"/>
      <c r="E349" s="31"/>
      <c r="F349" s="1"/>
      <c r="G349" s="1"/>
      <c r="H349" s="1"/>
      <c r="I349" s="1"/>
      <c r="J349" s="1"/>
      <c r="K349" s="1"/>
    </row>
    <row r="350" spans="2:11" x14ac:dyDescent="0.35">
      <c r="C350" s="31"/>
      <c r="D350" s="1"/>
      <c r="E350" s="31"/>
      <c r="F350" s="1"/>
      <c r="G350" s="1"/>
      <c r="H350" s="1"/>
      <c r="I350" s="1"/>
      <c r="J350" s="1"/>
      <c r="K350" s="1"/>
    </row>
    <row r="351" spans="2:11" x14ac:dyDescent="0.35">
      <c r="C351" s="31"/>
      <c r="D351" s="1"/>
      <c r="E351" s="31"/>
      <c r="F351" s="1"/>
      <c r="G351" s="1"/>
      <c r="H351" s="1"/>
      <c r="I351" s="1"/>
      <c r="J351" s="1"/>
      <c r="K351" s="1"/>
    </row>
    <row r="352" spans="2:11" x14ac:dyDescent="0.35">
      <c r="C352" s="31"/>
      <c r="D352" s="1"/>
      <c r="E352" s="31"/>
      <c r="F352" s="1"/>
      <c r="G352" s="1"/>
      <c r="H352" s="1"/>
      <c r="I352" s="1"/>
      <c r="J352" s="1"/>
      <c r="K352" s="1"/>
    </row>
    <row r="353" spans="3:11" x14ac:dyDescent="0.35">
      <c r="C353" s="31"/>
      <c r="D353" s="1"/>
      <c r="E353" s="31"/>
      <c r="F353" s="1"/>
      <c r="G353" s="1"/>
      <c r="H353" s="1"/>
      <c r="I353" s="1"/>
      <c r="J353" s="1"/>
      <c r="K353" s="1"/>
    </row>
    <row r="354" spans="3:11" x14ac:dyDescent="0.35">
      <c r="C354" s="31"/>
      <c r="D354" s="1"/>
      <c r="E354" s="31"/>
      <c r="F354" s="1"/>
      <c r="G354" s="1"/>
      <c r="H354" s="1"/>
      <c r="I354" s="1"/>
      <c r="J354" s="1"/>
      <c r="K354" s="1"/>
    </row>
    <row r="355" spans="3:11" x14ac:dyDescent="0.35">
      <c r="C355" s="31"/>
      <c r="D355" s="1"/>
      <c r="E355" s="31"/>
      <c r="F355" s="1"/>
      <c r="G355" s="1"/>
      <c r="H355" s="1"/>
      <c r="I355" s="1"/>
      <c r="J355" s="1"/>
      <c r="K355" s="1"/>
    </row>
    <row r="356" spans="3:11" x14ac:dyDescent="0.35">
      <c r="C356" s="31"/>
      <c r="D356" s="1"/>
      <c r="E356" s="31"/>
      <c r="F356" s="1"/>
      <c r="G356" s="1"/>
      <c r="H356" s="1"/>
      <c r="I356" s="1"/>
      <c r="J356" s="1"/>
      <c r="K356" s="1"/>
    </row>
    <row r="357" spans="3:11" x14ac:dyDescent="0.35">
      <c r="C357" s="31"/>
      <c r="D357" s="1"/>
      <c r="E357" s="31"/>
      <c r="F357" s="1"/>
      <c r="G357" s="1"/>
      <c r="H357" s="1"/>
      <c r="I357" s="1"/>
      <c r="J357" s="1"/>
      <c r="K357" s="1"/>
    </row>
    <row r="358" spans="3:11" x14ac:dyDescent="0.35">
      <c r="C358" s="31"/>
      <c r="D358" s="1"/>
      <c r="E358" s="31"/>
      <c r="F358" s="1"/>
      <c r="G358" s="1"/>
      <c r="H358" s="1"/>
      <c r="I358" s="1"/>
      <c r="J358" s="1"/>
      <c r="K358" s="1"/>
    </row>
    <row r="359" spans="3:11" x14ac:dyDescent="0.35">
      <c r="C359" s="31"/>
      <c r="D359" s="1"/>
      <c r="E359" s="31"/>
      <c r="F359" s="1"/>
      <c r="G359" s="1"/>
      <c r="H359" s="1"/>
    </row>
    <row r="360" spans="3:11" x14ac:dyDescent="0.35">
      <c r="C360" s="31"/>
      <c r="D360" s="1"/>
      <c r="E360" s="31"/>
      <c r="F360" s="1"/>
      <c r="G360" s="1"/>
      <c r="H360" s="1"/>
    </row>
    <row r="361" spans="3:11" x14ac:dyDescent="0.35">
      <c r="C361" s="31"/>
      <c r="D361" s="1"/>
      <c r="E361" s="31"/>
      <c r="F361" s="1"/>
      <c r="G361" s="1"/>
      <c r="H361" s="1"/>
    </row>
    <row r="362" spans="3:11" x14ac:dyDescent="0.35">
      <c r="C362" s="31"/>
      <c r="D362" s="1"/>
      <c r="E362" s="31"/>
      <c r="F362" s="1"/>
      <c r="G362" s="1"/>
      <c r="H362" s="1"/>
    </row>
    <row r="363" spans="3:11" x14ac:dyDescent="0.35">
      <c r="C363" s="31"/>
      <c r="D363" s="1"/>
      <c r="E363" s="31"/>
      <c r="F363" s="1"/>
      <c r="G363" s="1"/>
      <c r="H363" s="1"/>
    </row>
    <row r="364" spans="3:11" x14ac:dyDescent="0.35">
      <c r="C364" s="31"/>
      <c r="D364" s="1"/>
      <c r="E364" s="31"/>
      <c r="F364" s="1"/>
      <c r="G364" s="1"/>
      <c r="H364" s="1"/>
    </row>
    <row r="365" spans="3:11" x14ac:dyDescent="0.35">
      <c r="C365" s="31"/>
      <c r="D365" s="1"/>
      <c r="E365" s="31"/>
      <c r="F365" s="1"/>
      <c r="G365" s="1"/>
      <c r="H365" s="1"/>
    </row>
    <row r="366" spans="3:11" x14ac:dyDescent="0.35">
      <c r="C366" s="31"/>
      <c r="D366" s="1"/>
      <c r="E366" s="31"/>
      <c r="F366" s="1"/>
      <c r="G366" s="1"/>
      <c r="H366" s="1"/>
    </row>
    <row r="367" spans="3:11" x14ac:dyDescent="0.35">
      <c r="C367" s="31"/>
      <c r="D367" s="1"/>
      <c r="E367" s="31"/>
      <c r="F367" s="1"/>
      <c r="G367" s="1"/>
      <c r="H367" s="1"/>
    </row>
    <row r="368" spans="3:11" x14ac:dyDescent="0.35">
      <c r="C368" s="31"/>
      <c r="D368" s="1"/>
      <c r="E368" s="31"/>
      <c r="F368" s="1"/>
      <c r="G368" s="1"/>
      <c r="H368" s="1"/>
    </row>
    <row r="369" spans="3:8" x14ac:dyDescent="0.35">
      <c r="C369" s="31"/>
      <c r="D369" s="1"/>
      <c r="E369" s="31"/>
      <c r="F369" s="1"/>
      <c r="G369" s="1"/>
      <c r="H369" s="1"/>
    </row>
    <row r="370" spans="3:8" x14ac:dyDescent="0.35">
      <c r="C370" s="31"/>
      <c r="D370" s="1"/>
      <c r="E370" s="31"/>
      <c r="F370" s="1"/>
      <c r="G370" s="1"/>
      <c r="H370" s="1"/>
    </row>
    <row r="371" spans="3:8" x14ac:dyDescent="0.35">
      <c r="C371" s="31"/>
      <c r="D371" s="1"/>
      <c r="E371" s="31"/>
      <c r="F371" s="1"/>
      <c r="G371" s="1"/>
      <c r="H371" s="1"/>
    </row>
    <row r="372" spans="3:8" x14ac:dyDescent="0.35">
      <c r="C372" s="31"/>
      <c r="D372" s="1"/>
      <c r="E372" s="31"/>
      <c r="F372" s="1"/>
      <c r="G372" s="1"/>
      <c r="H372" s="1"/>
    </row>
    <row r="373" spans="3:8" x14ac:dyDescent="0.35">
      <c r="C373" s="31"/>
      <c r="D373" s="1"/>
      <c r="E373" s="31"/>
      <c r="F373" s="1"/>
      <c r="G373" s="1"/>
      <c r="H373" s="1"/>
    </row>
    <row r="374" spans="3:8" x14ac:dyDescent="0.35">
      <c r="C374" s="31"/>
      <c r="D374" s="1"/>
      <c r="E374" s="31"/>
      <c r="F374" s="1"/>
      <c r="G374" s="1"/>
      <c r="H374" s="1"/>
    </row>
    <row r="375" spans="3:8" x14ac:dyDescent="0.35">
      <c r="C375" s="31"/>
      <c r="D375" s="1"/>
      <c r="E375" s="31"/>
      <c r="F375" s="1"/>
      <c r="G375" s="1"/>
      <c r="H375" s="1"/>
    </row>
    <row r="376" spans="3:8" x14ac:dyDescent="0.35">
      <c r="C376" s="31"/>
      <c r="D376" s="1"/>
      <c r="E376" s="31"/>
      <c r="F376" s="1"/>
      <c r="G376" s="1"/>
      <c r="H376" s="1"/>
    </row>
    <row r="377" spans="3:8" x14ac:dyDescent="0.35">
      <c r="C377" s="31"/>
      <c r="D377" s="1"/>
      <c r="E377" s="31"/>
      <c r="F377" s="1"/>
      <c r="G377" s="1"/>
      <c r="H377" s="1"/>
    </row>
    <row r="378" spans="3:8" x14ac:dyDescent="0.35">
      <c r="C378" s="31"/>
      <c r="D378" s="1"/>
      <c r="E378" s="31"/>
      <c r="F378" s="1"/>
      <c r="G378" s="1"/>
      <c r="H378" s="1"/>
    </row>
    <row r="379" spans="3:8" x14ac:dyDescent="0.35">
      <c r="C379" s="31"/>
      <c r="D379" s="1"/>
      <c r="E379" s="31"/>
      <c r="F379" s="1"/>
      <c r="G379" s="1"/>
      <c r="H379" s="1"/>
    </row>
    <row r="380" spans="3:8" x14ac:dyDescent="0.35">
      <c r="C380" s="31"/>
      <c r="D380" s="1"/>
      <c r="E380" s="31"/>
      <c r="F380" s="1"/>
      <c r="G380" s="1"/>
      <c r="H380" s="1"/>
    </row>
    <row r="381" spans="3:8" x14ac:dyDescent="0.35">
      <c r="C381" s="31"/>
      <c r="D381" s="1"/>
      <c r="E381" s="31"/>
      <c r="F381" s="1"/>
      <c r="G381" s="1"/>
      <c r="H381" s="1"/>
    </row>
    <row r="382" spans="3:8" x14ac:dyDescent="0.35">
      <c r="C382" s="31"/>
      <c r="D382" s="1"/>
      <c r="E382" s="31"/>
      <c r="F382" s="1"/>
      <c r="G382" s="1"/>
      <c r="H382" s="1"/>
    </row>
    <row r="383" spans="3:8" x14ac:dyDescent="0.35">
      <c r="C383" s="31"/>
      <c r="D383" s="1"/>
      <c r="E383" s="31"/>
      <c r="F383" s="1"/>
      <c r="G383" s="1"/>
      <c r="H383" s="1"/>
    </row>
    <row r="384" spans="3:8" x14ac:dyDescent="0.35">
      <c r="C384" s="31"/>
      <c r="D384" s="1"/>
      <c r="E384" s="31"/>
      <c r="F384" s="1"/>
      <c r="G384" s="1"/>
      <c r="H384" s="1"/>
    </row>
    <row r="385" spans="3:8" x14ac:dyDescent="0.35">
      <c r="C385" s="31"/>
      <c r="D385" s="1"/>
      <c r="E385" s="31"/>
      <c r="F385" s="1"/>
      <c r="G385" s="1"/>
      <c r="H385" s="1"/>
    </row>
    <row r="386" spans="3:8" x14ac:dyDescent="0.35">
      <c r="C386" s="31"/>
      <c r="D386" s="1"/>
      <c r="E386" s="31"/>
      <c r="F386" s="1"/>
      <c r="G386" s="1"/>
      <c r="H386" s="1"/>
    </row>
    <row r="387" spans="3:8" x14ac:dyDescent="0.35">
      <c r="C387" s="31"/>
      <c r="D387" s="1"/>
      <c r="E387" s="31"/>
      <c r="F387" s="1"/>
      <c r="G387" s="1"/>
      <c r="H387" s="1"/>
    </row>
    <row r="388" spans="3:8" x14ac:dyDescent="0.35">
      <c r="C388" s="31"/>
      <c r="D388" s="1"/>
      <c r="E388" s="31"/>
      <c r="F388" s="1"/>
      <c r="G388" s="1"/>
      <c r="H388" s="1"/>
    </row>
    <row r="389" spans="3:8" x14ac:dyDescent="0.35">
      <c r="C389" s="31"/>
      <c r="D389" s="1"/>
      <c r="E389" s="31"/>
      <c r="F389" s="1"/>
      <c r="G389" s="1"/>
      <c r="H389" s="1"/>
    </row>
    <row r="390" spans="3:8" x14ac:dyDescent="0.35">
      <c r="C390" s="31"/>
      <c r="D390" s="1"/>
      <c r="E390" s="31"/>
      <c r="F390" s="1"/>
      <c r="G390" s="1"/>
      <c r="H390" s="1"/>
    </row>
    <row r="391" spans="3:8" x14ac:dyDescent="0.35">
      <c r="C391" s="31"/>
      <c r="D391" s="1"/>
      <c r="E391" s="31"/>
      <c r="F391" s="1"/>
      <c r="G391" s="1"/>
      <c r="H391" s="1"/>
    </row>
    <row r="392" spans="3:8" x14ac:dyDescent="0.35">
      <c r="C392" s="31"/>
      <c r="D392" s="1"/>
      <c r="E392" s="31"/>
      <c r="F392" s="1"/>
      <c r="G392" s="1"/>
      <c r="H392" s="1"/>
    </row>
    <row r="393" spans="3:8" x14ac:dyDescent="0.35">
      <c r="C393" s="31"/>
      <c r="D393" s="1"/>
      <c r="E393" s="31"/>
      <c r="F393" s="1"/>
      <c r="G393" s="1"/>
      <c r="H393" s="1"/>
    </row>
    <row r="394" spans="3:8" x14ac:dyDescent="0.35">
      <c r="C394" s="31"/>
      <c r="D394" s="1"/>
      <c r="E394" s="31"/>
      <c r="F394" s="1"/>
      <c r="G394" s="1"/>
      <c r="H394" s="1"/>
    </row>
    <row r="395" spans="3:8" x14ac:dyDescent="0.35">
      <c r="C395" s="31"/>
      <c r="D395" s="1"/>
      <c r="E395" s="31"/>
      <c r="F395" s="1"/>
      <c r="G395" s="1"/>
      <c r="H395" s="1"/>
    </row>
    <row r="396" spans="3:8" x14ac:dyDescent="0.35">
      <c r="C396" s="31"/>
      <c r="D396" s="1"/>
      <c r="E396" s="31"/>
      <c r="F396" s="1"/>
      <c r="G396" s="1"/>
      <c r="H396" s="1"/>
    </row>
    <row r="397" spans="3:8" x14ac:dyDescent="0.35">
      <c r="C397" s="31"/>
      <c r="D397" s="1"/>
      <c r="E397" s="31"/>
      <c r="F397" s="1"/>
      <c r="G397" s="1"/>
      <c r="H397" s="1"/>
    </row>
    <row r="398" spans="3:8" x14ac:dyDescent="0.35">
      <c r="C398" s="31"/>
      <c r="D398" s="1"/>
      <c r="E398" s="31"/>
      <c r="F398" s="1"/>
      <c r="G398" s="1"/>
      <c r="H398" s="1"/>
    </row>
    <row r="399" spans="3:8" x14ac:dyDescent="0.35">
      <c r="C399" s="31"/>
      <c r="D399" s="1"/>
      <c r="E399" s="31"/>
      <c r="F399" s="1"/>
      <c r="G399" s="1"/>
      <c r="H399" s="1"/>
    </row>
    <row r="400" spans="3:8" x14ac:dyDescent="0.35">
      <c r="C400" s="31"/>
      <c r="D400" s="1"/>
      <c r="E400" s="31"/>
      <c r="F400" s="1"/>
      <c r="G400" s="1"/>
      <c r="H400" s="1"/>
    </row>
    <row r="401" spans="3:8" x14ac:dyDescent="0.35">
      <c r="C401" s="31"/>
      <c r="D401" s="1"/>
      <c r="E401" s="31"/>
      <c r="F401" s="1"/>
      <c r="G401" s="1"/>
      <c r="H401" s="1"/>
    </row>
    <row r="402" spans="3:8" x14ac:dyDescent="0.35">
      <c r="C402" s="31"/>
      <c r="D402" s="1"/>
      <c r="E402" s="31"/>
      <c r="F402" s="1"/>
      <c r="G402" s="1"/>
      <c r="H402" s="1"/>
    </row>
    <row r="403" spans="3:8" x14ac:dyDescent="0.35">
      <c r="C403" s="31"/>
      <c r="D403" s="1"/>
      <c r="E403" s="31"/>
      <c r="F403" s="1"/>
      <c r="G403" s="1"/>
      <c r="H403" s="1"/>
    </row>
    <row r="404" spans="3:8" x14ac:dyDescent="0.35">
      <c r="C404" s="31"/>
      <c r="D404" s="1"/>
      <c r="E404" s="31"/>
      <c r="F404" s="1"/>
      <c r="G404" s="1"/>
      <c r="H404" s="1"/>
    </row>
    <row r="405" spans="3:8" x14ac:dyDescent="0.35">
      <c r="C405" s="31"/>
      <c r="D405" s="1"/>
      <c r="E405" s="31"/>
      <c r="F405" s="1"/>
      <c r="G405" s="1"/>
      <c r="H405" s="1"/>
    </row>
    <row r="406" spans="3:8" x14ac:dyDescent="0.35">
      <c r="C406" s="31"/>
      <c r="D406" s="1"/>
      <c r="E406" s="31"/>
      <c r="F406" s="1"/>
      <c r="G406" s="1"/>
      <c r="H406" s="1"/>
    </row>
    <row r="407" spans="3:8" x14ac:dyDescent="0.35">
      <c r="C407" s="31"/>
      <c r="D407" s="1"/>
      <c r="E407" s="31"/>
      <c r="F407" s="1"/>
      <c r="G407" s="1"/>
      <c r="H407" s="1"/>
    </row>
    <row r="408" spans="3:8" x14ac:dyDescent="0.35">
      <c r="C408" s="31"/>
      <c r="D408" s="1"/>
      <c r="E408" s="31"/>
      <c r="F408" s="1"/>
      <c r="G408" s="1"/>
      <c r="H408" s="1"/>
    </row>
    <row r="409" spans="3:8" x14ac:dyDescent="0.35">
      <c r="C409" s="31"/>
      <c r="D409" s="1"/>
      <c r="E409" s="31"/>
      <c r="F409" s="1"/>
      <c r="G409" s="1"/>
      <c r="H409" s="1"/>
    </row>
    <row r="410" spans="3:8" x14ac:dyDescent="0.35">
      <c r="C410" s="31"/>
      <c r="D410" s="1"/>
      <c r="E410" s="31"/>
      <c r="F410" s="1"/>
      <c r="G410" s="1"/>
      <c r="H410" s="1"/>
    </row>
    <row r="411" spans="3:8" x14ac:dyDescent="0.35">
      <c r="C411" s="31"/>
      <c r="D411" s="1"/>
      <c r="E411" s="31"/>
      <c r="F411" s="1"/>
      <c r="G411" s="1"/>
      <c r="H411" s="1"/>
    </row>
    <row r="412" spans="3:8" x14ac:dyDescent="0.35">
      <c r="C412" s="31"/>
      <c r="D412" s="1"/>
      <c r="E412" s="31"/>
      <c r="F412" s="1"/>
      <c r="G412" s="1"/>
      <c r="H412" s="1"/>
    </row>
    <row r="413" spans="3:8" x14ac:dyDescent="0.35">
      <c r="C413" s="31"/>
      <c r="D413" s="1"/>
      <c r="E413" s="31"/>
      <c r="F413" s="1"/>
      <c r="G413" s="1"/>
      <c r="H413" s="1"/>
    </row>
    <row r="414" spans="3:8" x14ac:dyDescent="0.35">
      <c r="C414" s="31"/>
      <c r="D414" s="1"/>
      <c r="E414" s="31"/>
      <c r="F414" s="1"/>
      <c r="G414" s="1"/>
      <c r="H414" s="1"/>
    </row>
    <row r="415" spans="3:8" x14ac:dyDescent="0.35">
      <c r="C415" s="31"/>
      <c r="D415" s="1"/>
      <c r="E415" s="31"/>
      <c r="F415" s="1"/>
      <c r="G415" s="1"/>
      <c r="H415" s="1"/>
    </row>
    <row r="416" spans="3:8" x14ac:dyDescent="0.35">
      <c r="C416" s="31"/>
      <c r="D416" s="1"/>
      <c r="E416" s="31"/>
      <c r="F416" s="1"/>
      <c r="G416" s="1"/>
      <c r="H416" s="1"/>
    </row>
    <row r="417" spans="3:8" x14ac:dyDescent="0.35">
      <c r="C417" s="31"/>
      <c r="D417" s="1"/>
      <c r="E417" s="31"/>
      <c r="F417" s="1"/>
      <c r="G417" s="1"/>
      <c r="H417" s="1"/>
    </row>
    <row r="418" spans="3:8" x14ac:dyDescent="0.35">
      <c r="C418" s="31"/>
      <c r="D418" s="1"/>
      <c r="E418" s="31"/>
      <c r="F418" s="1"/>
      <c r="G418" s="1"/>
      <c r="H418" s="1"/>
    </row>
    <row r="419" spans="3:8" x14ac:dyDescent="0.35">
      <c r="C419" s="31"/>
      <c r="D419" s="1"/>
      <c r="E419" s="31"/>
      <c r="F419" s="1"/>
      <c r="G419" s="1"/>
      <c r="H419" s="1"/>
    </row>
    <row r="420" spans="3:8" x14ac:dyDescent="0.35">
      <c r="C420" s="31"/>
      <c r="D420" s="1"/>
      <c r="E420" s="31"/>
      <c r="F420" s="1"/>
      <c r="G420" s="1"/>
      <c r="H420" s="1"/>
    </row>
    <row r="421" spans="3:8" x14ac:dyDescent="0.35">
      <c r="C421" s="31"/>
      <c r="D421" s="1"/>
      <c r="E421" s="31"/>
      <c r="F421" s="1"/>
      <c r="G421" s="1"/>
      <c r="H421" s="1"/>
    </row>
    <row r="422" spans="3:8" x14ac:dyDescent="0.35">
      <c r="C422" s="31"/>
      <c r="D422" s="1"/>
      <c r="E422" s="31"/>
      <c r="F422" s="1"/>
      <c r="G422" s="1"/>
      <c r="H422" s="1"/>
    </row>
    <row r="423" spans="3:8" x14ac:dyDescent="0.35">
      <c r="C423" s="31"/>
      <c r="D423" s="1"/>
      <c r="E423" s="31"/>
      <c r="F423" s="1"/>
      <c r="G423" s="1"/>
      <c r="H423" s="1"/>
    </row>
    <row r="424" spans="3:8" x14ac:dyDescent="0.35">
      <c r="C424" s="31"/>
      <c r="D424" s="1"/>
      <c r="E424" s="31"/>
      <c r="F424" s="1"/>
      <c r="G424" s="1"/>
      <c r="H424" s="1"/>
    </row>
    <row r="425" spans="3:8" x14ac:dyDescent="0.35">
      <c r="C425" s="31"/>
      <c r="D425" s="1"/>
      <c r="E425" s="31"/>
      <c r="F425" s="1"/>
      <c r="G425" s="1"/>
      <c r="H425" s="1"/>
    </row>
    <row r="426" spans="3:8" x14ac:dyDescent="0.35">
      <c r="C426" s="31"/>
      <c r="D426" s="1"/>
      <c r="E426" s="31"/>
      <c r="F426" s="1"/>
      <c r="G426" s="1"/>
      <c r="H426" s="1"/>
    </row>
    <row r="427" spans="3:8" x14ac:dyDescent="0.35">
      <c r="C427" s="31"/>
      <c r="D427" s="1"/>
      <c r="E427" s="31"/>
      <c r="F427" s="1"/>
      <c r="G427" s="1"/>
      <c r="H427" s="1"/>
    </row>
    <row r="428" spans="3:8" x14ac:dyDescent="0.35">
      <c r="C428" s="31"/>
      <c r="D428" s="1"/>
      <c r="E428" s="31"/>
      <c r="F428" s="1"/>
      <c r="G428" s="1"/>
      <c r="H428" s="1"/>
    </row>
    <row r="429" spans="3:8" x14ac:dyDescent="0.35">
      <c r="C429" s="31"/>
      <c r="D429" s="1"/>
      <c r="E429" s="31"/>
      <c r="F429" s="1"/>
      <c r="G429" s="1"/>
      <c r="H429" s="1"/>
    </row>
    <row r="430" spans="3:8" x14ac:dyDescent="0.35">
      <c r="C430" s="31"/>
      <c r="D430" s="1"/>
      <c r="E430" s="31"/>
      <c r="F430" s="1"/>
      <c r="G430" s="1"/>
      <c r="H430" s="1"/>
    </row>
  </sheetData>
  <dataValidations count="11">
    <dataValidation type="list" allowBlank="1" showInputMessage="1" showErrorMessage="1" sqref="I47:I49 I87:I110 I112:I137 I40:I41 I44:I45 I69:I78 I81:I85 I51:I52 I9:I15 I17:I38 I54:I67" xr:uid="{D875F67F-DD92-4784-AA52-AC3B2D28C1AD}">
      <formula1>"Groundwater,Reservoir,Raw,Treated,Other/Unknown"</formula1>
    </dataValidation>
    <dataValidation type="list" allowBlank="1" showInputMessage="1" showErrorMessage="1" sqref="G9:G41 G44:G45 G81:G281 G47:G60 G62:G78" xr:uid="{44135BAA-F799-4B1D-99EF-A2A47A0AF3FB}">
      <formula1>"IPR,DPR,IPR+DPR,Unsure"</formula1>
    </dataValidation>
    <dataValidation type="list" allowBlank="1" showInputMessage="1" showErrorMessage="1" sqref="K62:K72 K107:K118 K120:K123 K38:K41 K74:K79 K9:K36 K45:K54 K81:K103 K56:K58 K60" xr:uid="{67233266-E22D-4A94-9B63-942E25468380}">
      <formula1>"1960s,1970s,1980s,1990s,2000s,2010s,2020s,2030s,2040s"</formula1>
    </dataValidation>
    <dataValidation type="list" allowBlank="1" showInputMessage="1" showErrorMessage="1" sqref="K55" xr:uid="{A0DF1897-8A19-48C0-B39A-CFB80746D1B7}">
      <formula1>"1960s,1970s,1980s,1990s,2000s,2010s,2020s,2030s,2040s/unknown"</formula1>
    </dataValidation>
    <dataValidation type="list" allowBlank="1" showInputMessage="1" showErrorMessage="1" sqref="H9:H37 H39:H58 H61:H217" xr:uid="{556A1876-C17B-4CB3-840C-2C21CAD91879}">
      <formula1>"RW from WW,Stormwater,Other"</formula1>
    </dataValidation>
    <dataValidation type="list" allowBlank="1" showInputMessage="1" showErrorMessage="1" sqref="K119 K104:K106 K26:K30 K44" xr:uid="{4B12E4EF-F599-4124-AA94-28FDC33279AC}">
      <formula1>"1960s,1970s,1980s,1990s,2000s,2010s,2020s,2030s,2040s/Unknown"</formula1>
    </dataValidation>
    <dataValidation type="list" allowBlank="1" showInputMessage="1" showErrorMessage="1" sqref="I118 I115 I120" xr:uid="{ECC9A893-9B85-4D34-83F3-B04566668BF1}">
      <formula1>"Groundwater,Reservoir,Raw,Treated"</formula1>
    </dataValidation>
    <dataValidation type="list" allowBlank="1" showInputMessage="1" showErrorMessage="1" sqref="I119" xr:uid="{78A64FFF-3E06-4143-BDAD-968F072E3B1D}">
      <formula1>"Groundwater,Reservoir,Raw,Treated,Other"</formula1>
    </dataValidation>
    <dataValidation type="list" allowBlank="1" showInputMessage="1" showErrorMessage="1" sqref="I112:I113" xr:uid="{E62270A0-8D9E-42F5-88EA-992D7734B400}">
      <formula1>"Groundwater,Reservoir,Raw,Treated,Unknown"</formula1>
    </dataValidation>
    <dataValidation type="list" allowBlank="1" showInputMessage="1" showErrorMessage="1" sqref="I39 I114" xr:uid="{7191F328-30C7-42F6-A9DC-CF39897F2361}">
      <formula1>"Ground,Reservoir,Raw,Treated,Unsure"</formula1>
    </dataValidation>
    <dataValidation type="list" allowBlank="1" showInputMessage="1" showErrorMessage="1" sqref="E9:E430" xr:uid="{1EC71C00-16CA-49F3-AF82-4AAD3D57F917}">
      <formula1>"Exploring,Planned,Construction,Operating"</formula1>
    </dataValidation>
  </dataValidation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F4562-40FE-47FC-9E33-A9418743F594}">
  <dimension ref="A1:K102"/>
  <sheetViews>
    <sheetView topLeftCell="A16" workbookViewId="0">
      <selection activeCell="C17" sqref="C17:G32"/>
    </sheetView>
  </sheetViews>
  <sheetFormatPr defaultRowHeight="14.5" x14ac:dyDescent="0.35"/>
  <cols>
    <col min="3" max="3" width="12.54296875" customWidth="1"/>
  </cols>
  <sheetData>
    <row r="1" spans="1:5" x14ac:dyDescent="0.35">
      <c r="A1" t="s">
        <v>1535</v>
      </c>
    </row>
    <row r="3" spans="1:5" x14ac:dyDescent="0.35">
      <c r="E3" s="305"/>
    </row>
    <row r="4" spans="1:5" x14ac:dyDescent="0.35">
      <c r="B4" t="s">
        <v>191</v>
      </c>
      <c r="C4" s="14" t="s">
        <v>1536</v>
      </c>
      <c r="D4" s="14">
        <v>36</v>
      </c>
      <c r="E4" s="305"/>
    </row>
    <row r="5" spans="1:5" x14ac:dyDescent="0.35">
      <c r="C5" s="14" t="s">
        <v>65</v>
      </c>
      <c r="D5" s="14">
        <v>7</v>
      </c>
      <c r="E5" s="305"/>
    </row>
    <row r="6" spans="1:5" x14ac:dyDescent="0.35">
      <c r="C6" s="14" t="s">
        <v>64</v>
      </c>
      <c r="D6" s="14">
        <v>8</v>
      </c>
      <c r="E6" s="305"/>
    </row>
    <row r="7" spans="1:5" x14ac:dyDescent="0.35">
      <c r="C7" s="14" t="s">
        <v>1537</v>
      </c>
      <c r="D7" s="14">
        <v>3</v>
      </c>
      <c r="E7" s="305"/>
    </row>
    <row r="8" spans="1:5" x14ac:dyDescent="0.35">
      <c r="C8" s="14" t="s">
        <v>71</v>
      </c>
      <c r="D8" s="14">
        <v>3</v>
      </c>
      <c r="E8" s="305"/>
    </row>
    <row r="9" spans="1:5" x14ac:dyDescent="0.35">
      <c r="C9" s="14" t="s">
        <v>69</v>
      </c>
      <c r="D9" s="14">
        <v>3</v>
      </c>
      <c r="E9" s="305"/>
    </row>
    <row r="10" spans="1:5" x14ac:dyDescent="0.35">
      <c r="C10" s="14" t="s">
        <v>73</v>
      </c>
      <c r="D10" s="14">
        <v>2</v>
      </c>
      <c r="E10" s="305"/>
    </row>
    <row r="11" spans="1:5" x14ac:dyDescent="0.35">
      <c r="C11" s="14" t="s">
        <v>74</v>
      </c>
      <c r="D11" s="14">
        <v>2</v>
      </c>
      <c r="E11" s="305"/>
    </row>
    <row r="12" spans="1:5" x14ac:dyDescent="0.35">
      <c r="C12" s="14" t="s">
        <v>1539</v>
      </c>
      <c r="D12" s="14">
        <v>2</v>
      </c>
      <c r="E12" s="305"/>
    </row>
    <row r="13" spans="1:5" x14ac:dyDescent="0.35">
      <c r="C13" s="14" t="s">
        <v>72</v>
      </c>
      <c r="D13" s="14">
        <v>1</v>
      </c>
      <c r="E13" s="305"/>
    </row>
    <row r="14" spans="1:5" x14ac:dyDescent="0.35">
      <c r="C14" s="14" t="s">
        <v>75</v>
      </c>
      <c r="D14" s="14">
        <v>1</v>
      </c>
      <c r="E14" s="305"/>
    </row>
    <row r="15" spans="1:5" x14ac:dyDescent="0.35">
      <c r="C15" s="14" t="s">
        <v>76</v>
      </c>
      <c r="D15" s="14">
        <v>1</v>
      </c>
      <c r="E15" s="305"/>
    </row>
    <row r="16" spans="1:5" x14ac:dyDescent="0.35">
      <c r="C16" s="14" t="s">
        <v>1538</v>
      </c>
      <c r="D16" s="14">
        <v>1</v>
      </c>
      <c r="E16" s="305"/>
    </row>
    <row r="17" spans="3:7" ht="15" thickBot="1" x14ac:dyDescent="0.4">
      <c r="C17" s="301" t="s">
        <v>80</v>
      </c>
      <c r="D17" s="301">
        <v>1</v>
      </c>
      <c r="E17" s="14" t="s">
        <v>1594</v>
      </c>
    </row>
    <row r="18" spans="3:7" x14ac:dyDescent="0.35">
      <c r="C18" t="s">
        <v>48</v>
      </c>
      <c r="D18">
        <v>1</v>
      </c>
    </row>
    <row r="19" spans="3:7" ht="15" thickBot="1" x14ac:dyDescent="0.4">
      <c r="C19" s="300" t="s">
        <v>1595</v>
      </c>
      <c r="D19" s="300">
        <v>1</v>
      </c>
    </row>
    <row r="20" spans="3:7" x14ac:dyDescent="0.35">
      <c r="C20" t="s">
        <v>235</v>
      </c>
      <c r="D20">
        <v>1</v>
      </c>
    </row>
    <row r="21" spans="3:7" ht="16" thickBot="1" x14ac:dyDescent="0.4">
      <c r="C21" s="300" t="s">
        <v>51</v>
      </c>
      <c r="D21" s="309">
        <v>12</v>
      </c>
      <c r="E21" s="310" t="s">
        <v>1596</v>
      </c>
      <c r="F21" s="33"/>
    </row>
    <row r="22" spans="3:7" x14ac:dyDescent="0.35">
      <c r="C22" t="s">
        <v>1037</v>
      </c>
      <c r="D22">
        <v>6</v>
      </c>
      <c r="E22" s="308">
        <v>6</v>
      </c>
    </row>
    <row r="23" spans="3:7" x14ac:dyDescent="0.35">
      <c r="C23" t="s">
        <v>55</v>
      </c>
      <c r="D23">
        <v>1</v>
      </c>
    </row>
    <row r="24" spans="3:7" x14ac:dyDescent="0.35">
      <c r="C24" t="s">
        <v>54</v>
      </c>
      <c r="D24">
        <v>1</v>
      </c>
    </row>
    <row r="25" spans="3:7" x14ac:dyDescent="0.35">
      <c r="C25" t="s">
        <v>56</v>
      </c>
      <c r="D25">
        <v>1</v>
      </c>
    </row>
    <row r="26" spans="3:7" ht="15" thickBot="1" x14ac:dyDescent="0.4">
      <c r="C26" s="300" t="s">
        <v>52</v>
      </c>
      <c r="D26" s="300">
        <v>3</v>
      </c>
      <c r="E26" s="308" t="s">
        <v>1597</v>
      </c>
    </row>
    <row r="27" spans="3:7" x14ac:dyDescent="0.35">
      <c r="C27" t="s">
        <v>57</v>
      </c>
      <c r="D27">
        <v>1</v>
      </c>
    </row>
    <row r="28" spans="3:7" x14ac:dyDescent="0.35">
      <c r="C28" t="s">
        <v>59</v>
      </c>
      <c r="D28">
        <v>1</v>
      </c>
    </row>
    <row r="29" spans="3:7" ht="15" thickBot="1" x14ac:dyDescent="0.4">
      <c r="C29" s="300" t="s">
        <v>1540</v>
      </c>
      <c r="D29" s="300">
        <v>1</v>
      </c>
    </row>
    <row r="30" spans="3:7" x14ac:dyDescent="0.35">
      <c r="C30" t="s">
        <v>61</v>
      </c>
      <c r="D30">
        <v>1</v>
      </c>
    </row>
    <row r="31" spans="3:7" x14ac:dyDescent="0.35">
      <c r="C31" t="s">
        <v>60</v>
      </c>
      <c r="D31">
        <v>7</v>
      </c>
    </row>
    <row r="32" spans="3:7" x14ac:dyDescent="0.35">
      <c r="D32">
        <f>SUM(D4:D31)</f>
        <v>109</v>
      </c>
      <c r="E32" s="14" t="s">
        <v>1629</v>
      </c>
      <c r="F32" s="33"/>
      <c r="G32" s="33"/>
    </row>
    <row r="34" spans="3:6" x14ac:dyDescent="0.35">
      <c r="C34" t="s">
        <v>1701</v>
      </c>
      <c r="E34" s="311" t="s">
        <v>1628</v>
      </c>
      <c r="F34" s="33"/>
    </row>
    <row r="35" spans="3:6" x14ac:dyDescent="0.35">
      <c r="C35" t="s">
        <v>1702</v>
      </c>
      <c r="E35" s="311" t="s">
        <v>1703</v>
      </c>
    </row>
    <row r="36" spans="3:6" x14ac:dyDescent="0.35">
      <c r="E36" s="311"/>
    </row>
    <row r="37" spans="3:6" x14ac:dyDescent="0.35">
      <c r="C37" s="14" t="s">
        <v>1542</v>
      </c>
      <c r="E37" s="14" t="s">
        <v>1543</v>
      </c>
    </row>
    <row r="38" spans="3:6" ht="15" thickBot="1" x14ac:dyDescent="0.4">
      <c r="C38" s="300" t="s">
        <v>1541</v>
      </c>
      <c r="D38" s="312">
        <v>71</v>
      </c>
      <c r="E38" s="13"/>
    </row>
    <row r="39" spans="3:6" x14ac:dyDescent="0.35">
      <c r="C39" t="s">
        <v>48</v>
      </c>
      <c r="D39">
        <v>1</v>
      </c>
      <c r="E39" s="130">
        <v>73</v>
      </c>
      <c r="F39" t="s">
        <v>1544</v>
      </c>
    </row>
    <row r="40" spans="3:6" ht="15" thickBot="1" x14ac:dyDescent="0.4">
      <c r="C40" s="300" t="s">
        <v>1198</v>
      </c>
      <c r="D40" s="300">
        <v>1</v>
      </c>
    </row>
    <row r="41" spans="3:6" x14ac:dyDescent="0.35">
      <c r="C41" t="s">
        <v>235</v>
      </c>
      <c r="D41">
        <v>1</v>
      </c>
    </row>
    <row r="42" spans="3:6" ht="15" thickBot="1" x14ac:dyDescent="0.4">
      <c r="C42" s="300" t="s">
        <v>51</v>
      </c>
      <c r="D42" s="313">
        <v>12</v>
      </c>
      <c r="E42" s="314">
        <v>13</v>
      </c>
      <c r="F42" t="s">
        <v>1545</v>
      </c>
    </row>
    <row r="43" spans="3:6" x14ac:dyDescent="0.35">
      <c r="C43" t="s">
        <v>1037</v>
      </c>
      <c r="D43" s="130">
        <v>6</v>
      </c>
    </row>
    <row r="44" spans="3:6" x14ac:dyDescent="0.35">
      <c r="C44" t="s">
        <v>55</v>
      </c>
      <c r="D44" s="130">
        <v>1</v>
      </c>
    </row>
    <row r="45" spans="3:6" x14ac:dyDescent="0.35">
      <c r="C45" t="s">
        <v>54</v>
      </c>
      <c r="D45" s="130">
        <v>1</v>
      </c>
    </row>
    <row r="46" spans="3:6" x14ac:dyDescent="0.35">
      <c r="C46" t="s">
        <v>56</v>
      </c>
      <c r="D46" s="130">
        <v>1</v>
      </c>
    </row>
    <row r="47" spans="3:6" ht="15" thickBot="1" x14ac:dyDescent="0.4">
      <c r="C47" s="300" t="s">
        <v>52</v>
      </c>
      <c r="D47" s="312">
        <v>3</v>
      </c>
      <c r="E47" s="130">
        <v>12</v>
      </c>
      <c r="F47" t="s">
        <v>1546</v>
      </c>
    </row>
    <row r="48" spans="3:6" x14ac:dyDescent="0.35">
      <c r="C48" t="s">
        <v>57</v>
      </c>
      <c r="D48">
        <v>1</v>
      </c>
    </row>
    <row r="49" spans="3:11" x14ac:dyDescent="0.35">
      <c r="C49" t="s">
        <v>59</v>
      </c>
      <c r="D49">
        <v>1</v>
      </c>
    </row>
    <row r="50" spans="3:11" ht="15" thickBot="1" x14ac:dyDescent="0.4">
      <c r="C50" s="300" t="s">
        <v>1540</v>
      </c>
      <c r="D50" s="300">
        <v>1</v>
      </c>
      <c r="E50">
        <v>3</v>
      </c>
      <c r="F50" t="s">
        <v>46</v>
      </c>
    </row>
    <row r="51" spans="3:11" x14ac:dyDescent="0.35">
      <c r="C51" t="s">
        <v>61</v>
      </c>
      <c r="D51">
        <v>1</v>
      </c>
    </row>
    <row r="52" spans="3:11" x14ac:dyDescent="0.35">
      <c r="C52" t="s">
        <v>60</v>
      </c>
      <c r="D52">
        <v>7</v>
      </c>
      <c r="E52">
        <v>8</v>
      </c>
      <c r="F52" t="s">
        <v>1547</v>
      </c>
    </row>
    <row r="53" spans="3:11" x14ac:dyDescent="0.35">
      <c r="E53" s="14"/>
    </row>
    <row r="60" spans="3:11" x14ac:dyDescent="0.35">
      <c r="C60" t="s">
        <v>1548</v>
      </c>
    </row>
    <row r="62" spans="3:11" ht="29" x14ac:dyDescent="0.35">
      <c r="D62" s="303" t="s">
        <v>1549</v>
      </c>
      <c r="E62" s="303" t="s">
        <v>189</v>
      </c>
      <c r="F62" s="303" t="s">
        <v>188</v>
      </c>
      <c r="G62" s="303" t="s">
        <v>1550</v>
      </c>
      <c r="H62" s="303" t="s">
        <v>1551</v>
      </c>
      <c r="I62" s="303" t="s">
        <v>1552</v>
      </c>
      <c r="J62" s="303" t="s">
        <v>6</v>
      </c>
      <c r="K62" s="303" t="s">
        <v>25</v>
      </c>
    </row>
    <row r="63" spans="3:11" ht="217.5" x14ac:dyDescent="0.35">
      <c r="D63" s="302" t="s">
        <v>1553</v>
      </c>
      <c r="E63" s="23"/>
      <c r="F63" s="1"/>
      <c r="G63" s="302" t="s">
        <v>1554</v>
      </c>
      <c r="H63" s="302" t="s">
        <v>1555</v>
      </c>
      <c r="I63" s="302" t="s">
        <v>1556</v>
      </c>
      <c r="J63" s="302" t="s">
        <v>1558</v>
      </c>
      <c r="K63" s="302" t="s">
        <v>1559</v>
      </c>
    </row>
    <row r="64" spans="3:11" ht="87" x14ac:dyDescent="0.35">
      <c r="D64" s="302" t="s">
        <v>1557</v>
      </c>
      <c r="E64" s="23"/>
      <c r="F64" s="1"/>
      <c r="G64" s="1"/>
      <c r="H64" s="1"/>
      <c r="I64" s="1"/>
      <c r="J64" s="1"/>
      <c r="K64" s="1"/>
    </row>
    <row r="65" spans="2:11" x14ac:dyDescent="0.35">
      <c r="D65" s="1" t="s">
        <v>1560</v>
      </c>
      <c r="E65" s="1"/>
      <c r="F65" s="1"/>
      <c r="G65" s="1"/>
      <c r="H65" s="1"/>
      <c r="I65" s="1"/>
      <c r="J65" s="1"/>
      <c r="K65" s="1"/>
    </row>
    <row r="66" spans="2:11" ht="29" x14ac:dyDescent="0.35">
      <c r="D66" s="1" t="s">
        <v>1561</v>
      </c>
      <c r="E66" s="1" t="s">
        <v>63</v>
      </c>
      <c r="F66" s="1" t="s">
        <v>191</v>
      </c>
      <c r="G66" s="1" t="s">
        <v>100</v>
      </c>
      <c r="H66" s="1" t="s">
        <v>155</v>
      </c>
      <c r="I66" s="1" t="s">
        <v>1563</v>
      </c>
      <c r="J66" s="1" t="s">
        <v>144</v>
      </c>
      <c r="K66" s="1" t="s">
        <v>902</v>
      </c>
    </row>
    <row r="67" spans="2:11" ht="29" x14ac:dyDescent="0.35">
      <c r="D67" s="1" t="s">
        <v>1302</v>
      </c>
      <c r="E67" s="1" t="s">
        <v>63</v>
      </c>
      <c r="F67" s="1" t="s">
        <v>191</v>
      </c>
      <c r="G67" s="1" t="s">
        <v>178</v>
      </c>
      <c r="H67" s="1" t="s">
        <v>155</v>
      </c>
      <c r="I67" s="1" t="s">
        <v>1564</v>
      </c>
      <c r="J67" s="1" t="s">
        <v>144</v>
      </c>
      <c r="K67" s="1" t="s">
        <v>87</v>
      </c>
    </row>
    <row r="68" spans="2:11" ht="43.5" x14ac:dyDescent="0.35">
      <c r="D68" s="1" t="s">
        <v>1127</v>
      </c>
      <c r="E68" s="1" t="s">
        <v>1138</v>
      </c>
      <c r="F68" s="1" t="s">
        <v>51</v>
      </c>
      <c r="G68" s="1" t="s">
        <v>1562</v>
      </c>
      <c r="H68" s="1" t="s">
        <v>155</v>
      </c>
      <c r="I68" s="1" t="s">
        <v>1563</v>
      </c>
      <c r="J68" s="1" t="s">
        <v>144</v>
      </c>
      <c r="K68" s="1" t="s">
        <v>82</v>
      </c>
    </row>
    <row r="69" spans="2:11" x14ac:dyDescent="0.35">
      <c r="D69" s="1"/>
      <c r="E69" s="1"/>
      <c r="F69" s="1"/>
      <c r="G69" s="1"/>
      <c r="H69" s="1"/>
      <c r="I69" s="1"/>
      <c r="J69" s="1"/>
      <c r="K69" s="1"/>
    </row>
    <row r="70" spans="2:11" x14ac:dyDescent="0.35">
      <c r="D70" s="307" t="s">
        <v>1590</v>
      </c>
      <c r="E70" s="1"/>
      <c r="F70" s="1"/>
      <c r="G70" s="1"/>
      <c r="H70" s="1"/>
      <c r="I70" s="1"/>
      <c r="J70" s="1"/>
      <c r="K70" s="1"/>
    </row>
    <row r="71" spans="2:11" x14ac:dyDescent="0.35">
      <c r="D71" s="307" t="s">
        <v>1591</v>
      </c>
      <c r="E71" s="1"/>
      <c r="F71" s="1"/>
      <c r="G71" s="1"/>
      <c r="H71" s="1"/>
      <c r="I71" s="1"/>
      <c r="J71" s="1"/>
      <c r="K71" s="1"/>
    </row>
    <row r="72" spans="2:11" x14ac:dyDescent="0.35">
      <c r="D72" s="1"/>
      <c r="E72" s="1"/>
      <c r="F72" s="1"/>
      <c r="G72" s="1"/>
      <c r="H72" s="1"/>
      <c r="I72" s="1"/>
      <c r="J72" s="1"/>
      <c r="K72" s="1"/>
    </row>
    <row r="73" spans="2:11" x14ac:dyDescent="0.35">
      <c r="D73" s="1"/>
      <c r="E73" s="1"/>
      <c r="F73" s="1"/>
      <c r="G73" s="1"/>
      <c r="H73" s="1"/>
      <c r="I73" s="1"/>
      <c r="J73" s="1"/>
      <c r="K73" s="1"/>
    </row>
    <row r="74" spans="2:11" x14ac:dyDescent="0.35">
      <c r="D74" s="23"/>
      <c r="E74" s="23"/>
      <c r="F74" s="23"/>
      <c r="G74" s="23"/>
      <c r="H74" s="23"/>
      <c r="I74" s="23"/>
      <c r="J74" s="23"/>
      <c r="K74" s="23"/>
    </row>
    <row r="77" spans="2:11" x14ac:dyDescent="0.35">
      <c r="B77" t="s">
        <v>1565</v>
      </c>
    </row>
    <row r="78" spans="2:11" x14ac:dyDescent="0.35">
      <c r="B78" t="s">
        <v>1566</v>
      </c>
    </row>
    <row r="99" spans="5:10" x14ac:dyDescent="0.35">
      <c r="E99" s="19"/>
      <c r="F99" s="19"/>
      <c r="G99" s="19"/>
      <c r="H99" s="19"/>
      <c r="I99" s="19"/>
      <c r="J99" s="19"/>
    </row>
    <row r="100" spans="5:10" x14ac:dyDescent="0.35">
      <c r="E100" s="19"/>
      <c r="F100" s="19"/>
      <c r="G100" s="19"/>
      <c r="H100" s="19"/>
      <c r="I100" s="19"/>
      <c r="J100" s="19"/>
    </row>
    <row r="101" spans="5:10" x14ac:dyDescent="0.35">
      <c r="E101" s="19"/>
      <c r="F101" s="19"/>
    </row>
    <row r="102" spans="5:10" x14ac:dyDescent="0.35">
      <c r="E102" s="19"/>
      <c r="F102" s="19"/>
    </row>
  </sheetData>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260EF-B89D-4E5F-AE89-FD1697AB1219}">
  <dimension ref="A1:Q121"/>
  <sheetViews>
    <sheetView zoomScale="60" zoomScaleNormal="60" workbookViewId="0">
      <selection activeCell="AA10" sqref="AA10"/>
    </sheetView>
  </sheetViews>
  <sheetFormatPr defaultRowHeight="14.5" x14ac:dyDescent="0.35"/>
  <sheetData>
    <row r="1" spans="1:8" x14ac:dyDescent="0.35">
      <c r="G1" s="14" t="s">
        <v>1683</v>
      </c>
      <c r="H1" s="14" t="s">
        <v>1684</v>
      </c>
    </row>
    <row r="2" spans="1:8" x14ac:dyDescent="0.35">
      <c r="G2" t="s">
        <v>1544</v>
      </c>
      <c r="H2">
        <v>73</v>
      </c>
    </row>
    <row r="3" spans="1:8" x14ac:dyDescent="0.35">
      <c r="A3" s="14" t="s">
        <v>1542</v>
      </c>
      <c r="C3" s="14" t="s">
        <v>1543</v>
      </c>
      <c r="G3" t="s">
        <v>43</v>
      </c>
      <c r="H3" s="314">
        <v>13</v>
      </c>
    </row>
    <row r="4" spans="1:8" ht="15" thickBot="1" x14ac:dyDescent="0.4">
      <c r="A4" s="300" t="s">
        <v>1541</v>
      </c>
      <c r="B4" s="306">
        <v>71</v>
      </c>
      <c r="C4" s="13"/>
      <c r="G4" t="s">
        <v>45</v>
      </c>
      <c r="H4">
        <v>12</v>
      </c>
    </row>
    <row r="5" spans="1:8" x14ac:dyDescent="0.35">
      <c r="A5" t="s">
        <v>48</v>
      </c>
      <c r="B5">
        <v>1</v>
      </c>
      <c r="C5" s="13">
        <v>73</v>
      </c>
      <c r="D5" t="s">
        <v>1544</v>
      </c>
      <c r="G5" t="s">
        <v>44</v>
      </c>
      <c r="H5">
        <v>8</v>
      </c>
    </row>
    <row r="6" spans="1:8" ht="15" thickBot="1" x14ac:dyDescent="0.4">
      <c r="A6" s="300" t="s">
        <v>1198</v>
      </c>
      <c r="B6" s="300">
        <v>1</v>
      </c>
      <c r="G6" t="s">
        <v>46</v>
      </c>
      <c r="H6">
        <v>3</v>
      </c>
    </row>
    <row r="7" spans="1:8" x14ac:dyDescent="0.35">
      <c r="A7" t="s">
        <v>235</v>
      </c>
      <c r="B7">
        <v>1</v>
      </c>
    </row>
    <row r="8" spans="1:8" ht="15" thickBot="1" x14ac:dyDescent="0.4">
      <c r="A8" s="300" t="s">
        <v>51</v>
      </c>
      <c r="B8" s="313">
        <v>12</v>
      </c>
      <c r="C8" s="314">
        <v>13</v>
      </c>
      <c r="D8" t="s">
        <v>1545</v>
      </c>
    </row>
    <row r="9" spans="1:8" x14ac:dyDescent="0.35">
      <c r="A9" t="s">
        <v>1037</v>
      </c>
      <c r="B9" s="13">
        <v>6</v>
      </c>
    </row>
    <row r="10" spans="1:8" x14ac:dyDescent="0.35">
      <c r="A10" t="s">
        <v>55</v>
      </c>
      <c r="B10">
        <v>1</v>
      </c>
    </row>
    <row r="11" spans="1:8" x14ac:dyDescent="0.35">
      <c r="A11" t="s">
        <v>54</v>
      </c>
      <c r="B11">
        <v>1</v>
      </c>
    </row>
    <row r="12" spans="1:8" x14ac:dyDescent="0.35">
      <c r="A12" t="s">
        <v>56</v>
      </c>
      <c r="B12">
        <v>1</v>
      </c>
    </row>
    <row r="13" spans="1:8" ht="15" thickBot="1" x14ac:dyDescent="0.4">
      <c r="A13" s="300" t="s">
        <v>52</v>
      </c>
      <c r="B13" s="306">
        <v>3</v>
      </c>
      <c r="C13" s="13">
        <v>12</v>
      </c>
      <c r="D13" t="s">
        <v>1546</v>
      </c>
    </row>
    <row r="14" spans="1:8" x14ac:dyDescent="0.35">
      <c r="A14" t="s">
        <v>57</v>
      </c>
      <c r="B14">
        <v>1</v>
      </c>
    </row>
    <row r="15" spans="1:8" x14ac:dyDescent="0.35">
      <c r="A15" t="s">
        <v>59</v>
      </c>
      <c r="B15">
        <v>1</v>
      </c>
    </row>
    <row r="16" spans="1:8" ht="15" thickBot="1" x14ac:dyDescent="0.4">
      <c r="A16" s="300" t="s">
        <v>1540</v>
      </c>
      <c r="B16" s="300">
        <v>1</v>
      </c>
      <c r="C16">
        <v>3</v>
      </c>
      <c r="D16" t="s">
        <v>46</v>
      </c>
    </row>
    <row r="17" spans="1:14" x14ac:dyDescent="0.35">
      <c r="A17" t="s">
        <v>61</v>
      </c>
      <c r="B17">
        <v>1</v>
      </c>
    </row>
    <row r="18" spans="1:14" x14ac:dyDescent="0.35">
      <c r="A18" t="s">
        <v>60</v>
      </c>
      <c r="B18">
        <v>7</v>
      </c>
      <c r="C18">
        <v>8</v>
      </c>
      <c r="D18" t="s">
        <v>1547</v>
      </c>
    </row>
    <row r="28" spans="1:14" x14ac:dyDescent="0.35">
      <c r="N28" s="345" t="s">
        <v>1686</v>
      </c>
    </row>
    <row r="29" spans="1:14" x14ac:dyDescent="0.35">
      <c r="N29" s="345" t="s">
        <v>1689</v>
      </c>
    </row>
    <row r="30" spans="1:14" x14ac:dyDescent="0.35">
      <c r="N30" s="345" t="s">
        <v>1690</v>
      </c>
    </row>
    <row r="31" spans="1:14" x14ac:dyDescent="0.35">
      <c r="N31" s="345" t="s">
        <v>1687</v>
      </c>
    </row>
    <row r="33" spans="14:17" x14ac:dyDescent="0.35">
      <c r="N33" s="345" t="s">
        <v>1691</v>
      </c>
    </row>
    <row r="34" spans="14:17" x14ac:dyDescent="0.35">
      <c r="N34" s="345" t="s">
        <v>1688</v>
      </c>
    </row>
    <row r="37" spans="14:17" x14ac:dyDescent="0.35">
      <c r="N37" s="14" t="s">
        <v>1692</v>
      </c>
    </row>
    <row r="38" spans="14:17" x14ac:dyDescent="0.35">
      <c r="O38" t="s">
        <v>1693</v>
      </c>
      <c r="Q38" s="14">
        <v>73</v>
      </c>
    </row>
    <row r="39" spans="14:17" x14ac:dyDescent="0.35">
      <c r="P39" t="s">
        <v>1694</v>
      </c>
      <c r="Q39">
        <v>22</v>
      </c>
    </row>
    <row r="40" spans="14:17" x14ac:dyDescent="0.35">
      <c r="P40" t="s">
        <v>178</v>
      </c>
      <c r="Q40">
        <v>17</v>
      </c>
    </row>
    <row r="41" spans="14:17" x14ac:dyDescent="0.35">
      <c r="P41" t="s">
        <v>1695</v>
      </c>
      <c r="Q41">
        <v>9</v>
      </c>
    </row>
    <row r="42" spans="14:17" x14ac:dyDescent="0.35">
      <c r="P42" t="s">
        <v>1696</v>
      </c>
      <c r="Q42">
        <v>25</v>
      </c>
    </row>
    <row r="43" spans="14:17" x14ac:dyDescent="0.35">
      <c r="O43" t="s">
        <v>43</v>
      </c>
      <c r="Q43" s="14">
        <v>13</v>
      </c>
    </row>
    <row r="44" spans="14:17" x14ac:dyDescent="0.35">
      <c r="P44" t="s">
        <v>1694</v>
      </c>
      <c r="Q44">
        <v>2</v>
      </c>
    </row>
    <row r="45" spans="14:17" x14ac:dyDescent="0.35">
      <c r="P45" t="s">
        <v>178</v>
      </c>
      <c r="Q45">
        <v>2</v>
      </c>
    </row>
    <row r="46" spans="14:17" x14ac:dyDescent="0.35">
      <c r="P46" t="s">
        <v>1695</v>
      </c>
      <c r="Q46">
        <v>3</v>
      </c>
    </row>
    <row r="47" spans="14:17" x14ac:dyDescent="0.35">
      <c r="P47" t="s">
        <v>1696</v>
      </c>
      <c r="Q47">
        <v>6</v>
      </c>
    </row>
    <row r="48" spans="14:17" x14ac:dyDescent="0.35">
      <c r="O48" t="s">
        <v>45</v>
      </c>
      <c r="Q48" s="14">
        <v>12</v>
      </c>
    </row>
    <row r="49" spans="15:17" x14ac:dyDescent="0.35">
      <c r="P49" t="s">
        <v>1694</v>
      </c>
      <c r="Q49">
        <v>4</v>
      </c>
    </row>
    <row r="50" spans="15:17" x14ac:dyDescent="0.35">
      <c r="P50" t="s">
        <v>178</v>
      </c>
      <c r="Q50">
        <v>3</v>
      </c>
    </row>
    <row r="51" spans="15:17" x14ac:dyDescent="0.35">
      <c r="P51" t="s">
        <v>1695</v>
      </c>
      <c r="Q51">
        <v>0</v>
      </c>
    </row>
    <row r="52" spans="15:17" x14ac:dyDescent="0.35">
      <c r="P52" t="s">
        <v>1696</v>
      </c>
      <c r="Q52">
        <v>5</v>
      </c>
    </row>
    <row r="53" spans="15:17" x14ac:dyDescent="0.35">
      <c r="O53" t="s">
        <v>1697</v>
      </c>
      <c r="Q53" s="14">
        <v>8</v>
      </c>
    </row>
    <row r="54" spans="15:17" x14ac:dyDescent="0.35">
      <c r="P54" t="s">
        <v>1694</v>
      </c>
      <c r="Q54">
        <v>6</v>
      </c>
    </row>
    <row r="55" spans="15:17" x14ac:dyDescent="0.35">
      <c r="P55" t="s">
        <v>178</v>
      </c>
      <c r="Q55">
        <v>0</v>
      </c>
    </row>
    <row r="56" spans="15:17" x14ac:dyDescent="0.35">
      <c r="P56" t="s">
        <v>1695</v>
      </c>
      <c r="Q56">
        <v>0</v>
      </c>
    </row>
    <row r="57" spans="15:17" x14ac:dyDescent="0.35">
      <c r="P57" t="s">
        <v>1696</v>
      </c>
      <c r="Q57">
        <v>2</v>
      </c>
    </row>
    <row r="58" spans="15:17" x14ac:dyDescent="0.35">
      <c r="O58" t="s">
        <v>1700</v>
      </c>
      <c r="Q58" s="14">
        <v>3</v>
      </c>
    </row>
    <row r="59" spans="15:17" x14ac:dyDescent="0.35">
      <c r="P59" t="s">
        <v>1694</v>
      </c>
      <c r="Q59">
        <v>0</v>
      </c>
    </row>
    <row r="60" spans="15:17" x14ac:dyDescent="0.35">
      <c r="P60" t="s">
        <v>178</v>
      </c>
      <c r="Q60">
        <v>0</v>
      </c>
    </row>
    <row r="61" spans="15:17" x14ac:dyDescent="0.35">
      <c r="P61" t="s">
        <v>1695</v>
      </c>
      <c r="Q61">
        <v>1</v>
      </c>
    </row>
    <row r="62" spans="15:17" x14ac:dyDescent="0.35">
      <c r="P62" t="s">
        <v>1696</v>
      </c>
      <c r="Q62">
        <v>2</v>
      </c>
    </row>
    <row r="66" spans="15:16" x14ac:dyDescent="0.35">
      <c r="O66" t="s">
        <v>1698</v>
      </c>
    </row>
    <row r="67" spans="15:16" x14ac:dyDescent="0.35">
      <c r="P67" t="s">
        <v>1699</v>
      </c>
    </row>
    <row r="94" spans="3:3" x14ac:dyDescent="0.35">
      <c r="C94" t="s">
        <v>1706</v>
      </c>
    </row>
    <row r="96" spans="3:3" x14ac:dyDescent="0.35">
      <c r="C96" s="14" t="s">
        <v>1705</v>
      </c>
    </row>
    <row r="97" spans="4:6" x14ac:dyDescent="0.35">
      <c r="D97" t="s">
        <v>884</v>
      </c>
      <c r="F97" s="14">
        <v>45</v>
      </c>
    </row>
    <row r="98" spans="4:6" x14ac:dyDescent="0.35">
      <c r="E98" t="s">
        <v>1694</v>
      </c>
      <c r="F98">
        <v>9</v>
      </c>
    </row>
    <row r="99" spans="4:6" x14ac:dyDescent="0.35">
      <c r="E99" t="s">
        <v>178</v>
      </c>
      <c r="F99">
        <v>12</v>
      </c>
    </row>
    <row r="100" spans="4:6" x14ac:dyDescent="0.35">
      <c r="E100" t="s">
        <v>1695</v>
      </c>
      <c r="F100">
        <v>6</v>
      </c>
    </row>
    <row r="101" spans="4:6" x14ac:dyDescent="0.35">
      <c r="E101" t="s">
        <v>1696</v>
      </c>
      <c r="F101">
        <v>18</v>
      </c>
    </row>
    <row r="102" spans="4:6" x14ac:dyDescent="0.35">
      <c r="D102" t="s">
        <v>146</v>
      </c>
      <c r="F102" s="14">
        <v>30</v>
      </c>
    </row>
    <row r="103" spans="4:6" x14ac:dyDescent="0.35">
      <c r="E103" t="s">
        <v>1694</v>
      </c>
      <c r="F103">
        <v>9</v>
      </c>
    </row>
    <row r="104" spans="4:6" x14ac:dyDescent="0.35">
      <c r="E104" t="s">
        <v>178</v>
      </c>
      <c r="F104">
        <v>5</v>
      </c>
    </row>
    <row r="105" spans="4:6" x14ac:dyDescent="0.35">
      <c r="E105" t="s">
        <v>1695</v>
      </c>
      <c r="F105">
        <v>4</v>
      </c>
    </row>
    <row r="106" spans="4:6" x14ac:dyDescent="0.35">
      <c r="E106" t="s">
        <v>1696</v>
      </c>
      <c r="F106">
        <v>12</v>
      </c>
    </row>
    <row r="107" spans="4:6" x14ac:dyDescent="0.35">
      <c r="D107" t="s">
        <v>290</v>
      </c>
      <c r="F107" s="14">
        <v>12</v>
      </c>
    </row>
    <row r="108" spans="4:6" x14ac:dyDescent="0.35">
      <c r="E108" t="s">
        <v>1694</v>
      </c>
      <c r="F108">
        <v>4</v>
      </c>
    </row>
    <row r="109" spans="4:6" x14ac:dyDescent="0.35">
      <c r="E109" t="s">
        <v>178</v>
      </c>
      <c r="F109">
        <v>3</v>
      </c>
    </row>
    <row r="110" spans="4:6" x14ac:dyDescent="0.35">
      <c r="E110" t="s">
        <v>1695</v>
      </c>
      <c r="F110">
        <v>0</v>
      </c>
    </row>
    <row r="111" spans="4:6" x14ac:dyDescent="0.35">
      <c r="E111" t="s">
        <v>1696</v>
      </c>
      <c r="F111">
        <v>5</v>
      </c>
    </row>
    <row r="112" spans="4:6" x14ac:dyDescent="0.35">
      <c r="D112" t="s">
        <v>164</v>
      </c>
      <c r="F112" s="14">
        <v>23</v>
      </c>
    </row>
    <row r="113" spans="4:6" x14ac:dyDescent="0.35">
      <c r="E113" t="s">
        <v>1694</v>
      </c>
      <c r="F113">
        <v>12</v>
      </c>
    </row>
    <row r="114" spans="4:6" x14ac:dyDescent="0.35">
      <c r="E114" t="s">
        <v>178</v>
      </c>
      <c r="F114">
        <v>4</v>
      </c>
    </row>
    <row r="115" spans="4:6" x14ac:dyDescent="0.35">
      <c r="E115" t="s">
        <v>1695</v>
      </c>
      <c r="F115">
        <v>2</v>
      </c>
    </row>
    <row r="116" spans="4:6" x14ac:dyDescent="0.35">
      <c r="E116" t="s">
        <v>1696</v>
      </c>
      <c r="F116">
        <v>5</v>
      </c>
    </row>
    <row r="117" spans="4:6" x14ac:dyDescent="0.35">
      <c r="D117" t="s">
        <v>117</v>
      </c>
      <c r="F117" s="14">
        <v>11</v>
      </c>
    </row>
    <row r="118" spans="4:6" x14ac:dyDescent="0.35">
      <c r="E118" t="s">
        <v>1694</v>
      </c>
      <c r="F118">
        <v>7</v>
      </c>
    </row>
    <row r="119" spans="4:6" x14ac:dyDescent="0.35">
      <c r="E119" t="s">
        <v>178</v>
      </c>
      <c r="F119">
        <v>1</v>
      </c>
    </row>
    <row r="120" spans="4:6" x14ac:dyDescent="0.35">
      <c r="E120" t="s">
        <v>1695</v>
      </c>
      <c r="F120">
        <v>1</v>
      </c>
    </row>
    <row r="121" spans="4:6" x14ac:dyDescent="0.35">
      <c r="E121" t="s">
        <v>1696</v>
      </c>
      <c r="F121">
        <v>2</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35E54-D82F-4275-A40C-965C26D579B8}">
  <sheetPr>
    <pageSetUpPr fitToPage="1"/>
  </sheetPr>
  <dimension ref="A1:V117"/>
  <sheetViews>
    <sheetView zoomScale="80" zoomScaleNormal="80" workbookViewId="0">
      <selection sqref="A1:XFD1048576"/>
    </sheetView>
  </sheetViews>
  <sheetFormatPr defaultRowHeight="58" customHeight="1" x14ac:dyDescent="0.3"/>
  <cols>
    <col min="1" max="2" width="17.453125" style="323" customWidth="1"/>
    <col min="3" max="3" width="4.08984375" style="331" customWidth="1"/>
    <col min="4" max="4" width="21.7265625" style="316" customWidth="1"/>
    <col min="5" max="5" width="13.54296875" style="324" customWidth="1"/>
    <col min="6" max="6" width="8.453125" style="316" customWidth="1"/>
    <col min="7" max="7" width="17.1796875" style="316" customWidth="1"/>
    <col min="8" max="8" width="17.36328125" style="316" customWidth="1"/>
    <col min="9" max="9" width="12.1796875" style="316" customWidth="1"/>
    <col min="10" max="10" width="8.7265625" style="316"/>
    <col min="11" max="11" width="12.26953125" style="316" customWidth="1"/>
    <col min="12" max="12" width="13" style="316" customWidth="1"/>
    <col min="13" max="16" width="8.7265625" style="316"/>
    <col min="17" max="17" width="8.7265625" style="319"/>
    <col min="18" max="16384" width="8.7265625" style="316"/>
  </cols>
  <sheetData>
    <row r="1" spans="1:19" ht="58" customHeight="1" x14ac:dyDescent="0.3">
      <c r="A1" s="348"/>
      <c r="B1" s="351"/>
      <c r="C1" s="352"/>
      <c r="D1" s="351"/>
      <c r="E1" s="325"/>
      <c r="F1" s="351"/>
      <c r="G1" s="351"/>
      <c r="H1" s="351"/>
      <c r="I1" s="351"/>
      <c r="J1" s="351"/>
      <c r="K1" s="351"/>
      <c r="L1" s="350"/>
      <c r="M1" s="347"/>
      <c r="N1" s="347"/>
      <c r="O1" s="347"/>
      <c r="P1" s="347"/>
      <c r="Q1" s="351"/>
      <c r="R1" s="347"/>
      <c r="S1" s="347"/>
    </row>
    <row r="2" spans="1:19" ht="24" customHeight="1" x14ac:dyDescent="0.3">
      <c r="A2" s="348"/>
      <c r="B2" s="351"/>
      <c r="C2" s="352"/>
      <c r="D2" s="351"/>
      <c r="E2" s="325"/>
      <c r="F2" s="351"/>
      <c r="G2" s="351"/>
      <c r="H2" s="351"/>
      <c r="I2" s="351"/>
      <c r="J2" s="351"/>
      <c r="K2" s="351"/>
      <c r="L2" s="350"/>
      <c r="M2" s="347"/>
      <c r="N2" s="347"/>
      <c r="O2" s="347"/>
      <c r="P2" s="347"/>
      <c r="Q2" s="351"/>
      <c r="R2" s="347"/>
      <c r="S2" s="347"/>
    </row>
    <row r="3" spans="1:19" ht="24" customHeight="1" x14ac:dyDescent="0.3">
      <c r="A3" s="348"/>
      <c r="B3" s="351"/>
      <c r="C3" s="352"/>
      <c r="D3" s="351"/>
      <c r="E3" s="325"/>
      <c r="F3" s="351"/>
      <c r="G3" s="351"/>
      <c r="H3" s="351"/>
      <c r="I3" s="351"/>
      <c r="J3" s="351"/>
      <c r="K3" s="351"/>
      <c r="L3" s="350"/>
      <c r="M3" s="347"/>
      <c r="N3" s="347"/>
      <c r="O3" s="347"/>
      <c r="P3" s="347"/>
      <c r="Q3" s="351"/>
      <c r="R3" s="347"/>
      <c r="S3" s="347"/>
    </row>
    <row r="4" spans="1:19" ht="58" customHeight="1" x14ac:dyDescent="0.55000000000000004">
      <c r="A4" s="348"/>
      <c r="D4" s="129" t="s">
        <v>1717</v>
      </c>
      <c r="K4" s="316">
        <v>250315</v>
      </c>
      <c r="N4" s="347"/>
      <c r="O4" s="347"/>
      <c r="P4" s="347"/>
    </row>
    <row r="5" spans="1:19" ht="58" customHeight="1" x14ac:dyDescent="0.3">
      <c r="A5" s="348"/>
      <c r="C5" s="330" t="s">
        <v>1648</v>
      </c>
      <c r="D5" s="342" t="s">
        <v>1638</v>
      </c>
      <c r="E5" s="317" t="s">
        <v>189</v>
      </c>
      <c r="F5" s="317" t="s">
        <v>188</v>
      </c>
      <c r="G5" s="317" t="s">
        <v>1639</v>
      </c>
      <c r="H5" s="317" t="s">
        <v>1550</v>
      </c>
      <c r="I5" s="317" t="s">
        <v>1640</v>
      </c>
      <c r="J5" s="338" t="s">
        <v>1552</v>
      </c>
      <c r="K5" s="317" t="s">
        <v>6</v>
      </c>
      <c r="L5" s="317" t="s">
        <v>25</v>
      </c>
      <c r="M5" s="354"/>
      <c r="N5" s="347"/>
      <c r="O5" s="347"/>
      <c r="P5" s="347"/>
      <c r="Q5" s="339" t="s">
        <v>1685</v>
      </c>
    </row>
    <row r="6" spans="1:19" ht="30" customHeight="1" x14ac:dyDescent="0.3">
      <c r="A6" s="348">
        <v>37</v>
      </c>
      <c r="C6" s="344">
        <v>1</v>
      </c>
      <c r="D6" s="318" t="s">
        <v>198</v>
      </c>
      <c r="E6" s="318" t="s">
        <v>65</v>
      </c>
      <c r="F6" s="318" t="s">
        <v>191</v>
      </c>
      <c r="G6" s="318" t="s">
        <v>1544</v>
      </c>
      <c r="H6" s="318" t="s">
        <v>1679</v>
      </c>
      <c r="I6" s="318" t="s">
        <v>146</v>
      </c>
      <c r="J6" s="321" t="s">
        <v>1563</v>
      </c>
      <c r="K6" s="318" t="s">
        <v>144</v>
      </c>
      <c r="L6" s="318" t="s">
        <v>86</v>
      </c>
      <c r="M6" s="362" t="s">
        <v>1711</v>
      </c>
      <c r="N6" s="346"/>
      <c r="O6" s="347"/>
      <c r="P6" s="347"/>
      <c r="Q6" s="319">
        <v>157418</v>
      </c>
    </row>
    <row r="7" spans="1:19" ht="30" customHeight="1" x14ac:dyDescent="0.3">
      <c r="A7" s="348">
        <v>48</v>
      </c>
      <c r="C7" s="343">
        <v>2</v>
      </c>
      <c r="D7" s="320" t="s">
        <v>156</v>
      </c>
      <c r="E7" s="320" t="s">
        <v>64</v>
      </c>
      <c r="F7" s="320" t="s">
        <v>191</v>
      </c>
      <c r="G7" s="318" t="s">
        <v>1544</v>
      </c>
      <c r="H7" s="320" t="s">
        <v>1680</v>
      </c>
      <c r="I7" s="320" t="s">
        <v>164</v>
      </c>
      <c r="J7" s="321" t="s">
        <v>1564</v>
      </c>
      <c r="K7" s="320" t="s">
        <v>163</v>
      </c>
      <c r="L7" s="320" t="s">
        <v>399</v>
      </c>
      <c r="M7" s="324"/>
      <c r="N7" s="346"/>
      <c r="O7" s="347"/>
      <c r="P7" s="347"/>
      <c r="Q7" s="319">
        <v>62735</v>
      </c>
    </row>
    <row r="8" spans="1:19" ht="30" customHeight="1" x14ac:dyDescent="0.3">
      <c r="A8" s="348">
        <v>69</v>
      </c>
      <c r="C8" s="343">
        <v>3</v>
      </c>
      <c r="D8" s="320" t="s">
        <v>193</v>
      </c>
      <c r="E8" s="320" t="s">
        <v>192</v>
      </c>
      <c r="F8" s="320" t="s">
        <v>191</v>
      </c>
      <c r="G8" s="318" t="s">
        <v>1544</v>
      </c>
      <c r="H8" s="320" t="s">
        <v>1680</v>
      </c>
      <c r="I8" s="320" t="s">
        <v>155</v>
      </c>
      <c r="J8" s="321" t="s">
        <v>1564</v>
      </c>
      <c r="K8" s="320" t="s">
        <v>144</v>
      </c>
      <c r="L8" s="320" t="s">
        <v>399</v>
      </c>
      <c r="M8" s="324"/>
      <c r="N8" s="346"/>
      <c r="O8" s="347"/>
      <c r="P8" s="347"/>
      <c r="Q8" s="319">
        <v>30000</v>
      </c>
    </row>
    <row r="9" spans="1:19" ht="30" customHeight="1" x14ac:dyDescent="0.3">
      <c r="A9" s="348">
        <v>24</v>
      </c>
      <c r="C9" s="343">
        <v>4</v>
      </c>
      <c r="D9" s="320" t="s">
        <v>494</v>
      </c>
      <c r="E9" s="320" t="s">
        <v>63</v>
      </c>
      <c r="F9" s="320" t="s">
        <v>191</v>
      </c>
      <c r="G9" s="318" t="s">
        <v>1544</v>
      </c>
      <c r="H9" s="320" t="s">
        <v>178</v>
      </c>
      <c r="I9" s="320" t="s">
        <v>155</v>
      </c>
      <c r="J9" s="321" t="s">
        <v>1563</v>
      </c>
      <c r="K9" s="320" t="s">
        <v>144</v>
      </c>
      <c r="L9" s="320" t="s">
        <v>87</v>
      </c>
      <c r="M9" s="324"/>
      <c r="N9" s="346"/>
      <c r="O9" s="347"/>
      <c r="P9" s="347"/>
      <c r="Q9" s="319">
        <v>115000</v>
      </c>
    </row>
    <row r="10" spans="1:19" ht="30" customHeight="1" x14ac:dyDescent="0.3">
      <c r="A10" s="348">
        <v>75</v>
      </c>
      <c r="C10" s="344">
        <v>5</v>
      </c>
      <c r="D10" s="320" t="s">
        <v>1127</v>
      </c>
      <c r="E10" s="355" t="s">
        <v>1139</v>
      </c>
      <c r="F10" s="320" t="s">
        <v>51</v>
      </c>
      <c r="G10" s="321" t="s">
        <v>1545</v>
      </c>
      <c r="H10" s="318" t="s">
        <v>1679</v>
      </c>
      <c r="I10" s="320" t="s">
        <v>1365</v>
      </c>
      <c r="J10" s="321" t="s">
        <v>1563</v>
      </c>
      <c r="K10" s="320" t="s">
        <v>144</v>
      </c>
      <c r="L10" s="320" t="s">
        <v>82</v>
      </c>
      <c r="M10" s="324"/>
      <c r="N10" s="346"/>
      <c r="O10" s="347"/>
      <c r="P10" s="347"/>
      <c r="Q10" s="319">
        <v>150000</v>
      </c>
    </row>
    <row r="11" spans="1:19" ht="30" customHeight="1" x14ac:dyDescent="0.3">
      <c r="A11" s="348">
        <v>105</v>
      </c>
      <c r="C11" s="344">
        <v>6</v>
      </c>
      <c r="D11" s="320" t="s">
        <v>432</v>
      </c>
      <c r="E11" s="320" t="s">
        <v>434</v>
      </c>
      <c r="F11" s="320" t="s">
        <v>61</v>
      </c>
      <c r="G11" s="321" t="s">
        <v>1547</v>
      </c>
      <c r="H11" s="320" t="s">
        <v>1680</v>
      </c>
      <c r="I11" s="320" t="s">
        <v>1632</v>
      </c>
      <c r="J11" s="321" t="s">
        <v>1657</v>
      </c>
      <c r="K11" s="320" t="s">
        <v>337</v>
      </c>
      <c r="L11" s="320" t="s">
        <v>902</v>
      </c>
      <c r="M11" s="324"/>
      <c r="N11" s="353"/>
      <c r="O11" s="347"/>
      <c r="P11" s="347"/>
      <c r="Q11" s="319">
        <v>1700000</v>
      </c>
    </row>
    <row r="12" spans="1:19" ht="30" customHeight="1" x14ac:dyDescent="0.3">
      <c r="A12" s="348">
        <v>44</v>
      </c>
      <c r="C12" s="343">
        <v>7</v>
      </c>
      <c r="D12" s="320" t="s">
        <v>1101</v>
      </c>
      <c r="E12" s="320" t="s">
        <v>66</v>
      </c>
      <c r="F12" s="320" t="s">
        <v>191</v>
      </c>
      <c r="G12" s="318" t="s">
        <v>1544</v>
      </c>
      <c r="H12" s="318" t="s">
        <v>1679</v>
      </c>
      <c r="I12" s="320" t="s">
        <v>164</v>
      </c>
      <c r="J12" s="321" t="s">
        <v>1563</v>
      </c>
      <c r="K12" s="320" t="s">
        <v>144</v>
      </c>
      <c r="L12" s="320" t="s">
        <v>86</v>
      </c>
      <c r="M12" s="324"/>
      <c r="N12" s="346"/>
      <c r="O12" s="347"/>
      <c r="P12" s="347"/>
      <c r="Q12" s="319">
        <v>400000</v>
      </c>
    </row>
    <row r="13" spans="1:19" ht="30" customHeight="1" x14ac:dyDescent="0.3">
      <c r="A13" s="348">
        <v>76</v>
      </c>
      <c r="C13" s="343">
        <v>8</v>
      </c>
      <c r="D13" s="320" t="s">
        <v>199</v>
      </c>
      <c r="E13" s="320" t="s">
        <v>390</v>
      </c>
      <c r="F13" s="320" t="s">
        <v>51</v>
      </c>
      <c r="G13" s="321" t="s">
        <v>1545</v>
      </c>
      <c r="H13" s="318" t="s">
        <v>1679</v>
      </c>
      <c r="I13" s="320" t="s">
        <v>1671</v>
      </c>
      <c r="J13" s="321" t="s">
        <v>1564</v>
      </c>
      <c r="K13" s="320" t="s">
        <v>163</v>
      </c>
      <c r="L13" s="320" t="s">
        <v>86</v>
      </c>
      <c r="M13" s="324"/>
      <c r="N13" s="353"/>
      <c r="O13" s="347"/>
      <c r="P13" s="347"/>
      <c r="Q13" s="319">
        <v>15000</v>
      </c>
    </row>
    <row r="14" spans="1:19" ht="30" customHeight="1" x14ac:dyDescent="0.3">
      <c r="A14" s="348">
        <v>100</v>
      </c>
      <c r="C14" s="343">
        <v>9</v>
      </c>
      <c r="D14" s="320" t="s">
        <v>800</v>
      </c>
      <c r="E14" s="355" t="s">
        <v>799</v>
      </c>
      <c r="F14" s="320" t="s">
        <v>59</v>
      </c>
      <c r="G14" s="321" t="s">
        <v>46</v>
      </c>
      <c r="H14" s="320" t="s">
        <v>1630</v>
      </c>
      <c r="I14" s="320" t="s">
        <v>146</v>
      </c>
      <c r="J14" s="321" t="s">
        <v>1657</v>
      </c>
      <c r="K14" s="320" t="s">
        <v>144</v>
      </c>
      <c r="L14" s="320" t="s">
        <v>87</v>
      </c>
      <c r="M14" s="324"/>
      <c r="N14" s="346"/>
      <c r="O14" s="347"/>
      <c r="P14" s="347"/>
      <c r="Q14" s="319">
        <v>2000000</v>
      </c>
    </row>
    <row r="15" spans="1:19" ht="30" customHeight="1" x14ac:dyDescent="0.3">
      <c r="A15" s="348" t="s">
        <v>1625</v>
      </c>
      <c r="C15" s="344">
        <v>10</v>
      </c>
      <c r="D15" s="320" t="s">
        <v>1646</v>
      </c>
      <c r="E15" s="355" t="s">
        <v>1370</v>
      </c>
      <c r="F15" s="320" t="s">
        <v>52</v>
      </c>
      <c r="G15" s="321" t="s">
        <v>1546</v>
      </c>
      <c r="H15" s="318" t="s">
        <v>1679</v>
      </c>
      <c r="I15" s="320" t="s">
        <v>1632</v>
      </c>
      <c r="J15" s="321" t="s">
        <v>1657</v>
      </c>
      <c r="K15" s="320" t="s">
        <v>144</v>
      </c>
      <c r="L15" s="320" t="s">
        <v>87</v>
      </c>
      <c r="M15" s="324"/>
      <c r="N15" s="346"/>
      <c r="O15" s="347"/>
      <c r="P15" s="347"/>
      <c r="Q15" s="319">
        <v>3000000</v>
      </c>
    </row>
    <row r="16" spans="1:19" ht="30" customHeight="1" x14ac:dyDescent="0.3">
      <c r="A16" s="348" t="s">
        <v>1625</v>
      </c>
      <c r="C16" s="344">
        <v>11</v>
      </c>
      <c r="D16" s="320" t="s">
        <v>1647</v>
      </c>
      <c r="E16" s="355" t="s">
        <v>1370</v>
      </c>
      <c r="F16" s="320" t="s">
        <v>52</v>
      </c>
      <c r="G16" s="321" t="s">
        <v>1546</v>
      </c>
      <c r="H16" s="318" t="s">
        <v>1679</v>
      </c>
      <c r="I16" s="320" t="s">
        <v>155</v>
      </c>
      <c r="J16" s="321" t="s">
        <v>1564</v>
      </c>
      <c r="K16" s="320" t="s">
        <v>144</v>
      </c>
      <c r="L16" s="320" t="s">
        <v>87</v>
      </c>
      <c r="M16" s="324"/>
      <c r="N16" s="346"/>
      <c r="O16" s="347"/>
      <c r="P16" s="347"/>
      <c r="Q16" s="319">
        <v>0</v>
      </c>
    </row>
    <row r="17" spans="1:18" ht="30" customHeight="1" x14ac:dyDescent="0.3">
      <c r="A17" s="348">
        <v>62</v>
      </c>
      <c r="C17" s="343">
        <v>12</v>
      </c>
      <c r="D17" s="320" t="s">
        <v>200</v>
      </c>
      <c r="E17" s="355" t="s">
        <v>73</v>
      </c>
      <c r="F17" s="320" t="s">
        <v>191</v>
      </c>
      <c r="G17" s="318" t="s">
        <v>1544</v>
      </c>
      <c r="H17" s="320" t="s">
        <v>1630</v>
      </c>
      <c r="I17" s="320" t="s">
        <v>1632</v>
      </c>
      <c r="J17" s="321" t="s">
        <v>1564</v>
      </c>
      <c r="K17" s="320" t="s">
        <v>144</v>
      </c>
      <c r="L17" s="320" t="s">
        <v>399</v>
      </c>
      <c r="M17" s="324"/>
      <c r="N17" s="315" t="s">
        <v>1637</v>
      </c>
      <c r="O17" s="315"/>
      <c r="P17" s="315"/>
      <c r="Q17" s="319">
        <v>55000</v>
      </c>
      <c r="R17" s="315"/>
    </row>
    <row r="18" spans="1:18" ht="30" customHeight="1" x14ac:dyDescent="0.3">
      <c r="A18" s="348">
        <v>77</v>
      </c>
      <c r="C18" s="343">
        <v>13</v>
      </c>
      <c r="D18" s="320" t="s">
        <v>201</v>
      </c>
      <c r="E18" s="355" t="s">
        <v>1139</v>
      </c>
      <c r="F18" s="320" t="s">
        <v>51</v>
      </c>
      <c r="G18" s="321" t="s">
        <v>1545</v>
      </c>
      <c r="H18" s="318" t="s">
        <v>1679</v>
      </c>
      <c r="I18" s="320" t="s">
        <v>146</v>
      </c>
      <c r="J18" s="321" t="s">
        <v>1564</v>
      </c>
      <c r="K18" s="320" t="s">
        <v>163</v>
      </c>
      <c r="L18" s="320" t="s">
        <v>86</v>
      </c>
      <c r="M18" s="324"/>
      <c r="N18" s="346"/>
      <c r="O18" s="347"/>
      <c r="P18" s="347"/>
      <c r="Q18" s="319">
        <v>51177</v>
      </c>
    </row>
    <row r="19" spans="1:18" ht="30" customHeight="1" x14ac:dyDescent="0.3">
      <c r="A19" s="348">
        <v>61</v>
      </c>
      <c r="C19" s="343">
        <v>14</v>
      </c>
      <c r="D19" s="320" t="s">
        <v>788</v>
      </c>
      <c r="E19" s="320" t="s">
        <v>72</v>
      </c>
      <c r="F19" s="320" t="s">
        <v>191</v>
      </c>
      <c r="G19" s="318" t="s">
        <v>1544</v>
      </c>
      <c r="H19" s="320" t="s">
        <v>1680</v>
      </c>
      <c r="I19" s="320" t="s">
        <v>164</v>
      </c>
      <c r="J19" s="321" t="s">
        <v>1564</v>
      </c>
      <c r="K19" s="320" t="s">
        <v>163</v>
      </c>
      <c r="L19" s="320" t="s">
        <v>399</v>
      </c>
      <c r="M19" s="324"/>
      <c r="N19" s="346"/>
      <c r="O19" s="347"/>
      <c r="P19" s="347"/>
      <c r="Q19" s="319">
        <v>2000</v>
      </c>
    </row>
    <row r="20" spans="1:18" ht="30" customHeight="1" x14ac:dyDescent="0.3">
      <c r="A20" s="348">
        <v>38</v>
      </c>
      <c r="C20" s="344">
        <v>15</v>
      </c>
      <c r="D20" s="320" t="s">
        <v>202</v>
      </c>
      <c r="E20" s="320" t="s">
        <v>65</v>
      </c>
      <c r="F20" s="320" t="s">
        <v>191</v>
      </c>
      <c r="G20" s="318" t="s">
        <v>1544</v>
      </c>
      <c r="H20" s="318" t="s">
        <v>1679</v>
      </c>
      <c r="I20" s="320" t="s">
        <v>290</v>
      </c>
      <c r="J20" s="321" t="s">
        <v>1563</v>
      </c>
      <c r="K20" s="320" t="s">
        <v>163</v>
      </c>
      <c r="L20" s="320" t="s">
        <v>86</v>
      </c>
      <c r="M20" s="324"/>
      <c r="N20" s="346"/>
      <c r="O20" s="347"/>
      <c r="P20" s="347"/>
      <c r="Q20" s="319">
        <v>600000</v>
      </c>
    </row>
    <row r="21" spans="1:18" ht="30" customHeight="1" x14ac:dyDescent="0.3">
      <c r="A21" s="348">
        <v>85</v>
      </c>
      <c r="C21" s="344">
        <v>16</v>
      </c>
      <c r="D21" s="320" t="s">
        <v>1606</v>
      </c>
      <c r="E21" s="320" t="s">
        <v>952</v>
      </c>
      <c r="F21" s="320" t="s">
        <v>51</v>
      </c>
      <c r="G21" s="321" t="s">
        <v>1545</v>
      </c>
      <c r="H21" s="320" t="s">
        <v>1630</v>
      </c>
      <c r="I21" s="320" t="s">
        <v>164</v>
      </c>
      <c r="J21" s="321" t="s">
        <v>1563</v>
      </c>
      <c r="K21" s="320" t="s">
        <v>337</v>
      </c>
      <c r="L21" s="320" t="s">
        <v>87</v>
      </c>
      <c r="M21" s="324"/>
      <c r="N21" s="353"/>
      <c r="O21" s="347"/>
      <c r="P21" s="347"/>
      <c r="Q21" s="319">
        <v>600000</v>
      </c>
    </row>
    <row r="22" spans="1:18" ht="30" customHeight="1" x14ac:dyDescent="0.3">
      <c r="A22" s="348">
        <v>25</v>
      </c>
      <c r="C22" s="343">
        <v>17</v>
      </c>
      <c r="D22" s="332" t="s">
        <v>1325</v>
      </c>
      <c r="E22" s="356" t="s">
        <v>63</v>
      </c>
      <c r="F22" s="332" t="s">
        <v>191</v>
      </c>
      <c r="G22" s="333" t="s">
        <v>1544</v>
      </c>
      <c r="H22" s="332" t="s">
        <v>178</v>
      </c>
      <c r="I22" s="332" t="s">
        <v>1649</v>
      </c>
      <c r="J22" s="335" t="s">
        <v>1563</v>
      </c>
      <c r="K22" s="320" t="s">
        <v>337</v>
      </c>
      <c r="L22" s="332" t="s">
        <v>399</v>
      </c>
      <c r="M22" s="337"/>
      <c r="N22" s="353"/>
      <c r="O22" s="347"/>
      <c r="P22" s="347"/>
      <c r="Q22" s="334">
        <v>105000</v>
      </c>
    </row>
    <row r="23" spans="1:18" ht="30" customHeight="1" x14ac:dyDescent="0.3">
      <c r="A23" s="348">
        <v>29</v>
      </c>
      <c r="C23" s="343">
        <v>18</v>
      </c>
      <c r="D23" s="320" t="s">
        <v>203</v>
      </c>
      <c r="E23" s="320" t="s">
        <v>63</v>
      </c>
      <c r="F23" s="320" t="s">
        <v>191</v>
      </c>
      <c r="G23" s="318" t="s">
        <v>1544</v>
      </c>
      <c r="H23" s="318" t="s">
        <v>1679</v>
      </c>
      <c r="I23" s="320" t="s">
        <v>155</v>
      </c>
      <c r="J23" s="321" t="s">
        <v>1564</v>
      </c>
      <c r="K23" s="320" t="s">
        <v>144</v>
      </c>
      <c r="L23" s="320" t="s">
        <v>86</v>
      </c>
      <c r="M23" s="324"/>
      <c r="N23" s="346"/>
      <c r="O23" s="347"/>
      <c r="P23" s="347"/>
      <c r="Q23" s="319">
        <v>5500</v>
      </c>
    </row>
    <row r="24" spans="1:18" ht="30" customHeight="1" x14ac:dyDescent="0.3">
      <c r="A24" s="348">
        <v>28</v>
      </c>
      <c r="C24" s="343">
        <v>19</v>
      </c>
      <c r="D24" s="318" t="s">
        <v>1636</v>
      </c>
      <c r="E24" s="320" t="s">
        <v>63</v>
      </c>
      <c r="F24" s="320" t="s">
        <v>191</v>
      </c>
      <c r="G24" s="318" t="s">
        <v>1544</v>
      </c>
      <c r="H24" s="320" t="s">
        <v>1680</v>
      </c>
      <c r="I24" s="320" t="s">
        <v>146</v>
      </c>
      <c r="J24" s="321" t="s">
        <v>1564</v>
      </c>
      <c r="K24" s="320" t="s">
        <v>144</v>
      </c>
      <c r="L24" s="320" t="s">
        <v>902</v>
      </c>
      <c r="M24" s="324"/>
      <c r="N24" s="346"/>
      <c r="O24" s="347"/>
      <c r="P24" s="347"/>
    </row>
    <row r="25" spans="1:18" ht="30" customHeight="1" x14ac:dyDescent="0.3">
      <c r="A25" s="348">
        <v>79</v>
      </c>
      <c r="C25" s="344">
        <v>20</v>
      </c>
      <c r="D25" s="333" t="s">
        <v>1641</v>
      </c>
      <c r="E25" s="333" t="s">
        <v>1681</v>
      </c>
      <c r="F25" s="333" t="s">
        <v>51</v>
      </c>
      <c r="G25" s="335" t="s">
        <v>1545</v>
      </c>
      <c r="H25" s="320" t="s">
        <v>1630</v>
      </c>
      <c r="I25" s="332" t="s">
        <v>155</v>
      </c>
      <c r="J25" s="335" t="s">
        <v>1563</v>
      </c>
      <c r="K25" s="332" t="s">
        <v>144</v>
      </c>
      <c r="L25" s="332" t="s">
        <v>399</v>
      </c>
      <c r="M25" s="337"/>
      <c r="N25" s="346"/>
      <c r="O25" s="347"/>
      <c r="P25" s="347"/>
      <c r="Q25" s="334">
        <v>325000</v>
      </c>
    </row>
    <row r="26" spans="1:18" ht="30" customHeight="1" x14ac:dyDescent="0.3">
      <c r="A26" s="348">
        <v>78</v>
      </c>
      <c r="C26" s="344">
        <v>21</v>
      </c>
      <c r="D26" s="333" t="s">
        <v>1650</v>
      </c>
      <c r="E26" s="332" t="s">
        <v>1139</v>
      </c>
      <c r="F26" s="332" t="s">
        <v>51</v>
      </c>
      <c r="G26" s="335" t="s">
        <v>1545</v>
      </c>
      <c r="H26" s="332" t="s">
        <v>178</v>
      </c>
      <c r="I26" s="332" t="s">
        <v>290</v>
      </c>
      <c r="J26" s="335" t="s">
        <v>1657</v>
      </c>
      <c r="K26" s="332" t="s">
        <v>163</v>
      </c>
      <c r="L26" s="332" t="s">
        <v>399</v>
      </c>
      <c r="M26" s="337"/>
      <c r="N26" s="346"/>
      <c r="O26" s="347"/>
      <c r="P26" s="347"/>
      <c r="Q26" s="334">
        <v>3982400</v>
      </c>
    </row>
    <row r="27" spans="1:18" ht="30" customHeight="1" x14ac:dyDescent="0.3">
      <c r="A27" s="348">
        <v>30</v>
      </c>
      <c r="C27" s="343">
        <v>22</v>
      </c>
      <c r="D27" s="320" t="s">
        <v>1600</v>
      </c>
      <c r="E27" s="355" t="s">
        <v>63</v>
      </c>
      <c r="F27" s="320" t="s">
        <v>191</v>
      </c>
      <c r="G27" s="318" t="s">
        <v>1544</v>
      </c>
      <c r="H27" s="320" t="s">
        <v>178</v>
      </c>
      <c r="I27" s="320" t="s">
        <v>155</v>
      </c>
      <c r="J27" s="321" t="s">
        <v>1564</v>
      </c>
      <c r="K27" s="320" t="s">
        <v>144</v>
      </c>
      <c r="L27" s="320" t="s">
        <v>87</v>
      </c>
      <c r="M27" s="324"/>
      <c r="N27" s="346"/>
      <c r="O27" s="347"/>
      <c r="P27" s="347"/>
      <c r="Q27" s="319">
        <v>16000</v>
      </c>
    </row>
    <row r="28" spans="1:18" ht="30" customHeight="1" x14ac:dyDescent="0.3">
      <c r="A28" s="348">
        <v>45</v>
      </c>
      <c r="C28" s="343">
        <v>23</v>
      </c>
      <c r="D28" s="320" t="s">
        <v>869</v>
      </c>
      <c r="E28" s="320" t="s">
        <v>66</v>
      </c>
      <c r="F28" s="320" t="s">
        <v>191</v>
      </c>
      <c r="G28" s="318" t="s">
        <v>1544</v>
      </c>
      <c r="H28" s="318" t="s">
        <v>1679</v>
      </c>
      <c r="I28" s="320" t="s">
        <v>290</v>
      </c>
      <c r="J28" s="321" t="s">
        <v>1564</v>
      </c>
      <c r="K28" s="320" t="s">
        <v>144</v>
      </c>
      <c r="L28" s="320" t="s">
        <v>87</v>
      </c>
      <c r="M28" s="324"/>
      <c r="N28" s="346"/>
      <c r="O28" s="347"/>
      <c r="P28" s="347"/>
      <c r="Q28" s="319">
        <v>85000</v>
      </c>
    </row>
    <row r="29" spans="1:18" ht="30" customHeight="1" x14ac:dyDescent="0.3">
      <c r="A29" s="348">
        <v>16</v>
      </c>
      <c r="C29" s="343">
        <v>24</v>
      </c>
      <c r="D29" s="320" t="s">
        <v>1601</v>
      </c>
      <c r="E29" s="320" t="s">
        <v>63</v>
      </c>
      <c r="F29" s="320" t="s">
        <v>191</v>
      </c>
      <c r="G29" s="318" t="s">
        <v>1544</v>
      </c>
      <c r="H29" s="320" t="s">
        <v>178</v>
      </c>
      <c r="I29" s="320" t="s">
        <v>155</v>
      </c>
      <c r="J29" s="321" t="s">
        <v>1564</v>
      </c>
      <c r="K29" s="320" t="s">
        <v>144</v>
      </c>
      <c r="L29" s="320" t="s">
        <v>87</v>
      </c>
      <c r="M29" s="324"/>
      <c r="N29" s="346"/>
      <c r="O29" s="347"/>
      <c r="P29" s="347"/>
      <c r="Q29" s="319">
        <v>39414</v>
      </c>
    </row>
    <row r="30" spans="1:18" ht="30" customHeight="1" x14ac:dyDescent="0.3">
      <c r="A30" s="348">
        <v>106</v>
      </c>
      <c r="C30" s="344">
        <v>25</v>
      </c>
      <c r="D30" s="320" t="s">
        <v>1389</v>
      </c>
      <c r="E30" s="320" t="s">
        <v>306</v>
      </c>
      <c r="F30" s="320" t="s">
        <v>60</v>
      </c>
      <c r="G30" s="321" t="s">
        <v>1547</v>
      </c>
      <c r="H30" s="320" t="s">
        <v>1680</v>
      </c>
      <c r="I30" s="320" t="s">
        <v>1632</v>
      </c>
      <c r="J30" s="321" t="s">
        <v>1563</v>
      </c>
      <c r="K30" s="320" t="s">
        <v>144</v>
      </c>
      <c r="L30" s="320" t="s">
        <v>399</v>
      </c>
      <c r="M30" s="324"/>
      <c r="N30" s="346"/>
      <c r="O30" s="347"/>
      <c r="P30" s="347"/>
      <c r="Q30" s="319">
        <v>412000</v>
      </c>
    </row>
    <row r="31" spans="1:18" ht="30" customHeight="1" x14ac:dyDescent="0.3">
      <c r="A31" s="348">
        <v>49</v>
      </c>
      <c r="C31" s="344">
        <v>26</v>
      </c>
      <c r="D31" s="332" t="s">
        <v>206</v>
      </c>
      <c r="E31" s="332" t="s">
        <v>64</v>
      </c>
      <c r="F31" s="332" t="s">
        <v>191</v>
      </c>
      <c r="G31" s="333" t="s">
        <v>1544</v>
      </c>
      <c r="H31" s="320" t="s">
        <v>1680</v>
      </c>
      <c r="I31" s="332" t="s">
        <v>1649</v>
      </c>
      <c r="J31" s="335" t="s">
        <v>1564</v>
      </c>
      <c r="K31" s="332" t="s">
        <v>337</v>
      </c>
      <c r="L31" s="332" t="s">
        <v>399</v>
      </c>
      <c r="M31" s="337"/>
      <c r="N31" s="353"/>
      <c r="O31" s="347"/>
      <c r="P31" s="347"/>
      <c r="Q31" s="334">
        <v>0</v>
      </c>
    </row>
    <row r="32" spans="1:18" ht="30" customHeight="1" x14ac:dyDescent="0.3">
      <c r="A32" s="348">
        <v>65</v>
      </c>
      <c r="C32" s="343">
        <v>27</v>
      </c>
      <c r="D32" s="320" t="s">
        <v>207</v>
      </c>
      <c r="E32" s="320" t="s">
        <v>74</v>
      </c>
      <c r="F32" s="320" t="s">
        <v>191</v>
      </c>
      <c r="G32" s="318" t="s">
        <v>1544</v>
      </c>
      <c r="H32" s="318" t="s">
        <v>1679</v>
      </c>
      <c r="I32" s="320" t="s">
        <v>146</v>
      </c>
      <c r="J32" s="321" t="s">
        <v>1563</v>
      </c>
      <c r="K32" s="320" t="s">
        <v>144</v>
      </c>
      <c r="L32" s="320" t="s">
        <v>86</v>
      </c>
      <c r="M32" s="324"/>
      <c r="N32" s="346"/>
      <c r="O32" s="347"/>
      <c r="P32" s="347"/>
      <c r="Q32" s="319">
        <v>298000</v>
      </c>
    </row>
    <row r="33" spans="1:17" ht="30" customHeight="1" x14ac:dyDescent="0.3">
      <c r="A33" s="348">
        <v>47</v>
      </c>
      <c r="C33" s="343">
        <v>28</v>
      </c>
      <c r="D33" s="320" t="s">
        <v>209</v>
      </c>
      <c r="E33" s="320" t="s">
        <v>64</v>
      </c>
      <c r="F33" s="320" t="s">
        <v>191</v>
      </c>
      <c r="G33" s="318" t="s">
        <v>1544</v>
      </c>
      <c r="H33" s="320" t="s">
        <v>178</v>
      </c>
      <c r="I33" s="320" t="s">
        <v>155</v>
      </c>
      <c r="J33" s="321" t="s">
        <v>1564</v>
      </c>
      <c r="K33" s="320" t="s">
        <v>144</v>
      </c>
      <c r="L33" s="320" t="s">
        <v>902</v>
      </c>
      <c r="M33" s="324"/>
      <c r="N33" s="346"/>
      <c r="O33" s="347"/>
      <c r="P33" s="347"/>
      <c r="Q33" s="319">
        <v>0</v>
      </c>
    </row>
    <row r="34" spans="1:17" ht="30" customHeight="1" x14ac:dyDescent="0.3">
      <c r="A34" s="348">
        <v>66</v>
      </c>
      <c r="C34" s="343">
        <v>29</v>
      </c>
      <c r="D34" s="320" t="s">
        <v>1470</v>
      </c>
      <c r="E34" s="320" t="s">
        <v>75</v>
      </c>
      <c r="F34" s="320" t="s">
        <v>191</v>
      </c>
      <c r="G34" s="318" t="s">
        <v>1544</v>
      </c>
      <c r="H34" s="320" t="s">
        <v>1680</v>
      </c>
      <c r="I34" s="320" t="s">
        <v>290</v>
      </c>
      <c r="J34" s="321" t="s">
        <v>1564</v>
      </c>
      <c r="K34" s="320" t="s">
        <v>163</v>
      </c>
      <c r="L34" s="320" t="s">
        <v>488</v>
      </c>
      <c r="M34" s="324"/>
      <c r="N34" s="348"/>
      <c r="O34" s="347"/>
      <c r="P34" s="347"/>
      <c r="Q34" s="319">
        <v>0</v>
      </c>
    </row>
    <row r="35" spans="1:17" ht="30" customHeight="1" x14ac:dyDescent="0.3">
      <c r="A35" s="348">
        <v>97</v>
      </c>
      <c r="C35" s="344">
        <v>30</v>
      </c>
      <c r="D35" s="320" t="s">
        <v>1435</v>
      </c>
      <c r="E35" s="320" t="s">
        <v>1039</v>
      </c>
      <c r="F35" s="320" t="s">
        <v>1037</v>
      </c>
      <c r="G35" s="321" t="s">
        <v>1546</v>
      </c>
      <c r="H35" s="320" t="s">
        <v>1680</v>
      </c>
      <c r="I35" s="320" t="s">
        <v>146</v>
      </c>
      <c r="J35" s="321" t="s">
        <v>1564</v>
      </c>
      <c r="K35" s="320" t="s">
        <v>144</v>
      </c>
      <c r="L35" s="320" t="s">
        <v>399</v>
      </c>
      <c r="M35" s="324"/>
      <c r="N35" s="346"/>
      <c r="O35" s="347"/>
      <c r="P35" s="347"/>
      <c r="Q35" s="319">
        <v>0</v>
      </c>
    </row>
    <row r="36" spans="1:17" ht="30" customHeight="1" x14ac:dyDescent="0.3">
      <c r="A36" s="348">
        <v>46</v>
      </c>
      <c r="C36" s="344">
        <v>31</v>
      </c>
      <c r="D36" s="320" t="s">
        <v>210</v>
      </c>
      <c r="E36" s="320" t="s">
        <v>66</v>
      </c>
      <c r="F36" s="320" t="s">
        <v>191</v>
      </c>
      <c r="G36" s="318" t="s">
        <v>1544</v>
      </c>
      <c r="H36" s="320" t="s">
        <v>1680</v>
      </c>
      <c r="I36" s="320" t="s">
        <v>164</v>
      </c>
      <c r="J36" s="321" t="s">
        <v>1563</v>
      </c>
      <c r="K36" s="320" t="s">
        <v>163</v>
      </c>
      <c r="L36" s="320" t="s">
        <v>488</v>
      </c>
      <c r="M36" s="324"/>
      <c r="N36" s="346"/>
      <c r="O36" s="347"/>
      <c r="P36" s="347"/>
      <c r="Q36" s="319">
        <v>580000</v>
      </c>
    </row>
    <row r="37" spans="1:17" ht="30" customHeight="1" x14ac:dyDescent="0.3">
      <c r="A37" s="348">
        <v>11</v>
      </c>
      <c r="C37" s="343">
        <v>32</v>
      </c>
      <c r="D37" s="320" t="s">
        <v>1602</v>
      </c>
      <c r="E37" s="320" t="s">
        <v>63</v>
      </c>
      <c r="F37" s="320" t="s">
        <v>191</v>
      </c>
      <c r="G37" s="318" t="s">
        <v>1544</v>
      </c>
      <c r="H37" s="320" t="s">
        <v>178</v>
      </c>
      <c r="I37" s="320" t="s">
        <v>146</v>
      </c>
      <c r="J37" s="321" t="s">
        <v>1563</v>
      </c>
      <c r="K37" s="320" t="s">
        <v>144</v>
      </c>
      <c r="L37" s="320" t="s">
        <v>87</v>
      </c>
      <c r="M37" s="324"/>
      <c r="N37" s="346"/>
      <c r="O37" s="347"/>
      <c r="P37" s="347"/>
      <c r="Q37" s="319">
        <v>110000</v>
      </c>
    </row>
    <row r="38" spans="1:17" ht="30" customHeight="1" x14ac:dyDescent="0.3">
      <c r="A38" s="348">
        <v>15</v>
      </c>
      <c r="C38" s="343">
        <v>33</v>
      </c>
      <c r="D38" s="320" t="s">
        <v>1598</v>
      </c>
      <c r="E38" s="320" t="s">
        <v>63</v>
      </c>
      <c r="F38" s="320" t="s">
        <v>191</v>
      </c>
      <c r="G38" s="318" t="s">
        <v>1544</v>
      </c>
      <c r="H38" s="320" t="s">
        <v>1630</v>
      </c>
      <c r="I38" s="320" t="s">
        <v>146</v>
      </c>
      <c r="J38" s="321" t="s">
        <v>1564</v>
      </c>
      <c r="K38" s="320" t="s">
        <v>144</v>
      </c>
      <c r="L38" s="320" t="s">
        <v>87</v>
      </c>
      <c r="M38" s="324"/>
      <c r="N38" s="346"/>
      <c r="O38" s="347"/>
      <c r="P38" s="347"/>
      <c r="Q38" s="319">
        <v>0</v>
      </c>
    </row>
    <row r="39" spans="1:17" ht="30" customHeight="1" x14ac:dyDescent="0.3">
      <c r="A39" s="348" t="s">
        <v>1622</v>
      </c>
      <c r="C39" s="343">
        <v>34</v>
      </c>
      <c r="D39" s="332" t="s">
        <v>1651</v>
      </c>
      <c r="E39" s="332" t="s">
        <v>65</v>
      </c>
      <c r="F39" s="332" t="s">
        <v>191</v>
      </c>
      <c r="G39" s="333" t="s">
        <v>1544</v>
      </c>
      <c r="H39" s="318" t="s">
        <v>1679</v>
      </c>
      <c r="I39" s="332" t="s">
        <v>155</v>
      </c>
      <c r="J39" s="335" t="s">
        <v>1564</v>
      </c>
      <c r="K39" s="332" t="s">
        <v>144</v>
      </c>
      <c r="L39" s="332" t="s">
        <v>83</v>
      </c>
      <c r="M39" s="337"/>
      <c r="N39" s="346"/>
      <c r="O39" s="347"/>
      <c r="P39" s="347"/>
      <c r="Q39" s="334">
        <v>23000</v>
      </c>
    </row>
    <row r="40" spans="1:17" ht="30" customHeight="1" x14ac:dyDescent="0.3">
      <c r="A40" s="348" t="s">
        <v>1622</v>
      </c>
      <c r="C40" s="344">
        <v>35</v>
      </c>
      <c r="D40" s="333" t="s">
        <v>1652</v>
      </c>
      <c r="E40" s="332" t="s">
        <v>65</v>
      </c>
      <c r="F40" s="332" t="s">
        <v>191</v>
      </c>
      <c r="G40" s="333" t="s">
        <v>1544</v>
      </c>
      <c r="H40" s="359" t="s">
        <v>1630</v>
      </c>
      <c r="I40" s="332" t="s">
        <v>164</v>
      </c>
      <c r="J40" s="335" t="s">
        <v>1564</v>
      </c>
      <c r="K40" s="332" t="s">
        <v>163</v>
      </c>
      <c r="L40" s="332" t="s">
        <v>87</v>
      </c>
      <c r="M40" s="337"/>
      <c r="N40" s="346"/>
      <c r="O40" s="347"/>
      <c r="P40" s="347"/>
      <c r="Q40" s="334">
        <v>77000</v>
      </c>
    </row>
    <row r="41" spans="1:17" ht="30" customHeight="1" x14ac:dyDescent="0.3">
      <c r="A41" s="348">
        <v>9</v>
      </c>
      <c r="C41" s="344">
        <v>36</v>
      </c>
      <c r="D41" s="332" t="s">
        <v>1615</v>
      </c>
      <c r="E41" s="332" t="s">
        <v>63</v>
      </c>
      <c r="F41" s="332" t="s">
        <v>191</v>
      </c>
      <c r="G41" s="333" t="s">
        <v>1544</v>
      </c>
      <c r="H41" s="318" t="s">
        <v>1679</v>
      </c>
      <c r="I41" s="333" t="s">
        <v>155</v>
      </c>
      <c r="J41" s="335" t="s">
        <v>1564</v>
      </c>
      <c r="K41" s="332" t="s">
        <v>144</v>
      </c>
      <c r="L41" s="332" t="s">
        <v>84</v>
      </c>
      <c r="M41" s="337"/>
      <c r="N41" s="346"/>
      <c r="O41" s="347"/>
      <c r="P41" s="347"/>
      <c r="Q41" s="334">
        <v>0</v>
      </c>
    </row>
    <row r="42" spans="1:17" ht="30" customHeight="1" x14ac:dyDescent="0.3">
      <c r="A42" s="348">
        <v>80</v>
      </c>
      <c r="C42" s="343">
        <v>37</v>
      </c>
      <c r="D42" s="320" t="s">
        <v>1448</v>
      </c>
      <c r="E42" s="320" t="s">
        <v>1450</v>
      </c>
      <c r="F42" s="320" t="s">
        <v>51</v>
      </c>
      <c r="G42" s="321" t="s">
        <v>1545</v>
      </c>
      <c r="H42" s="318" t="s">
        <v>1679</v>
      </c>
      <c r="I42" s="320" t="s">
        <v>146</v>
      </c>
      <c r="J42" s="321" t="s">
        <v>1563</v>
      </c>
      <c r="K42" s="320" t="s">
        <v>163</v>
      </c>
      <c r="L42" s="320" t="s">
        <v>85</v>
      </c>
      <c r="M42" s="324"/>
      <c r="N42" s="346"/>
      <c r="O42" s="347"/>
      <c r="P42" s="347"/>
      <c r="Q42" s="319">
        <v>123822</v>
      </c>
    </row>
    <row r="43" spans="1:17" ht="30" customHeight="1" x14ac:dyDescent="0.3">
      <c r="A43" s="348" t="s">
        <v>1624</v>
      </c>
      <c r="C43" s="343">
        <v>38</v>
      </c>
      <c r="D43" s="320" t="s">
        <v>1643</v>
      </c>
      <c r="E43" s="320" t="s">
        <v>390</v>
      </c>
      <c r="F43" s="320" t="s">
        <v>51</v>
      </c>
      <c r="G43" s="321" t="s">
        <v>1545</v>
      </c>
      <c r="H43" s="320" t="s">
        <v>178</v>
      </c>
      <c r="I43" s="320" t="s">
        <v>164</v>
      </c>
      <c r="J43" s="321" t="s">
        <v>1563</v>
      </c>
      <c r="K43" s="320" t="s">
        <v>163</v>
      </c>
      <c r="L43" s="320" t="s">
        <v>399</v>
      </c>
      <c r="M43" s="324"/>
      <c r="N43" s="346"/>
      <c r="O43" s="347"/>
      <c r="P43" s="347"/>
      <c r="Q43" s="319">
        <v>330000</v>
      </c>
    </row>
    <row r="44" spans="1:17" ht="30" customHeight="1" x14ac:dyDescent="0.3">
      <c r="A44" s="348" t="s">
        <v>1624</v>
      </c>
      <c r="C44" s="343">
        <v>39</v>
      </c>
      <c r="D44" s="320" t="s">
        <v>1644</v>
      </c>
      <c r="E44" s="320" t="s">
        <v>390</v>
      </c>
      <c r="F44" s="320" t="s">
        <v>51</v>
      </c>
      <c r="G44" s="321" t="s">
        <v>1545</v>
      </c>
      <c r="H44" s="320" t="s">
        <v>1680</v>
      </c>
      <c r="I44" s="320" t="s">
        <v>164</v>
      </c>
      <c r="J44" s="321" t="s">
        <v>1563</v>
      </c>
      <c r="K44" s="320" t="s">
        <v>163</v>
      </c>
      <c r="L44" s="320" t="s">
        <v>902</v>
      </c>
      <c r="M44" s="324"/>
      <c r="N44" s="346"/>
      <c r="O44" s="347"/>
      <c r="P44" s="347"/>
      <c r="Q44" s="319">
        <v>140000</v>
      </c>
    </row>
    <row r="45" spans="1:17" ht="30" customHeight="1" x14ac:dyDescent="0.3">
      <c r="A45" s="348" t="s">
        <v>1624</v>
      </c>
      <c r="C45" s="344">
        <v>40</v>
      </c>
      <c r="D45" s="320" t="s">
        <v>1645</v>
      </c>
      <c r="E45" s="320" t="s">
        <v>390</v>
      </c>
      <c r="F45" s="320" t="s">
        <v>51</v>
      </c>
      <c r="G45" s="321" t="s">
        <v>1545</v>
      </c>
      <c r="H45" s="320" t="s">
        <v>1630</v>
      </c>
      <c r="I45" s="320" t="s">
        <v>164</v>
      </c>
      <c r="J45" s="321" t="s">
        <v>1563</v>
      </c>
      <c r="K45" s="320" t="s">
        <v>163</v>
      </c>
      <c r="L45" s="320" t="s">
        <v>399</v>
      </c>
      <c r="M45" s="324"/>
      <c r="N45" s="346"/>
      <c r="O45" s="347"/>
      <c r="P45" s="347"/>
      <c r="Q45" s="319">
        <v>660000</v>
      </c>
    </row>
    <row r="46" spans="1:17" ht="30" customHeight="1" x14ac:dyDescent="0.3">
      <c r="A46" s="348">
        <v>81</v>
      </c>
      <c r="C46" s="344">
        <v>41</v>
      </c>
      <c r="D46" s="320" t="s">
        <v>1141</v>
      </c>
      <c r="E46" s="320" t="s">
        <v>1139</v>
      </c>
      <c r="F46" s="320" t="s">
        <v>51</v>
      </c>
      <c r="G46" s="321" t="s">
        <v>1545</v>
      </c>
      <c r="H46" s="318" t="s">
        <v>1679</v>
      </c>
      <c r="I46" s="320" t="s">
        <v>290</v>
      </c>
      <c r="J46" s="321" t="s">
        <v>1563</v>
      </c>
      <c r="K46" s="320" t="s">
        <v>144</v>
      </c>
      <c r="L46" s="320" t="s">
        <v>86</v>
      </c>
      <c r="M46" s="324"/>
      <c r="N46" s="346"/>
      <c r="O46" s="347"/>
      <c r="P46" s="347"/>
      <c r="Q46" s="319">
        <v>300000</v>
      </c>
    </row>
    <row r="47" spans="1:17" ht="30" customHeight="1" x14ac:dyDescent="0.3">
      <c r="A47" s="348">
        <v>64</v>
      </c>
      <c r="C47" s="343">
        <v>42</v>
      </c>
      <c r="D47" s="320" t="s">
        <v>213</v>
      </c>
      <c r="E47" s="320" t="s">
        <v>74</v>
      </c>
      <c r="F47" s="320" t="s">
        <v>191</v>
      </c>
      <c r="G47" s="318" t="s">
        <v>1544</v>
      </c>
      <c r="H47" s="318" t="s">
        <v>1679</v>
      </c>
      <c r="I47" s="320" t="s">
        <v>146</v>
      </c>
      <c r="J47" s="321" t="s">
        <v>1563</v>
      </c>
      <c r="K47" s="320" t="s">
        <v>144</v>
      </c>
      <c r="L47" s="320" t="s">
        <v>85</v>
      </c>
      <c r="M47" s="324"/>
      <c r="N47" s="346"/>
      <c r="O47" s="347"/>
      <c r="P47" s="347"/>
      <c r="Q47" s="319">
        <v>500000</v>
      </c>
    </row>
    <row r="48" spans="1:17" ht="30" customHeight="1" x14ac:dyDescent="0.3">
      <c r="A48" s="348" t="s">
        <v>1626</v>
      </c>
      <c r="C48" s="343">
        <v>43</v>
      </c>
      <c r="D48" s="332" t="s">
        <v>1653</v>
      </c>
      <c r="E48" s="332" t="s">
        <v>968</v>
      </c>
      <c r="F48" s="332" t="s">
        <v>1037</v>
      </c>
      <c r="G48" s="335" t="s">
        <v>1546</v>
      </c>
      <c r="H48" s="332" t="s">
        <v>178</v>
      </c>
      <c r="I48" s="332" t="s">
        <v>146</v>
      </c>
      <c r="J48" s="335" t="s">
        <v>1563</v>
      </c>
      <c r="K48" s="332" t="s">
        <v>144</v>
      </c>
      <c r="L48" s="332" t="s">
        <v>399</v>
      </c>
      <c r="M48" s="337"/>
      <c r="N48" s="346"/>
      <c r="O48" s="347"/>
      <c r="P48" s="347"/>
      <c r="Q48" s="334">
        <v>700000</v>
      </c>
    </row>
    <row r="49" spans="1:17" ht="30" customHeight="1" x14ac:dyDescent="0.3">
      <c r="A49" s="348" t="s">
        <v>1626</v>
      </c>
      <c r="C49" s="343">
        <v>44</v>
      </c>
      <c r="D49" s="332" t="s">
        <v>1654</v>
      </c>
      <c r="E49" s="332" t="s">
        <v>968</v>
      </c>
      <c r="F49" s="332" t="s">
        <v>1037</v>
      </c>
      <c r="G49" s="335" t="s">
        <v>1546</v>
      </c>
      <c r="H49" s="332" t="s">
        <v>178</v>
      </c>
      <c r="I49" s="332" t="s">
        <v>1632</v>
      </c>
      <c r="J49" s="335" t="s">
        <v>1563</v>
      </c>
      <c r="K49" s="332" t="s">
        <v>144</v>
      </c>
      <c r="L49" s="332" t="s">
        <v>399</v>
      </c>
      <c r="M49" s="337"/>
      <c r="N49" s="346"/>
      <c r="O49" s="347"/>
      <c r="P49" s="347"/>
      <c r="Q49" s="334">
        <v>140000</v>
      </c>
    </row>
    <row r="50" spans="1:17" ht="30" customHeight="1" x14ac:dyDescent="0.3">
      <c r="A50" s="348">
        <v>59</v>
      </c>
      <c r="C50" s="344">
        <v>45</v>
      </c>
      <c r="D50" s="320" t="s">
        <v>215</v>
      </c>
      <c r="E50" s="320" t="s">
        <v>71</v>
      </c>
      <c r="F50" s="320" t="s">
        <v>367</v>
      </c>
      <c r="G50" s="318" t="s">
        <v>1544</v>
      </c>
      <c r="H50" s="318" t="s">
        <v>1679</v>
      </c>
      <c r="I50" s="320" t="s">
        <v>155</v>
      </c>
      <c r="J50" s="321" t="s">
        <v>1563</v>
      </c>
      <c r="K50" s="320" t="s">
        <v>144</v>
      </c>
      <c r="L50" s="320" t="s">
        <v>86</v>
      </c>
      <c r="M50" s="324"/>
      <c r="N50" s="346"/>
      <c r="O50" s="347"/>
      <c r="P50" s="347"/>
      <c r="Q50" s="319">
        <v>600000</v>
      </c>
    </row>
    <row r="51" spans="1:17" ht="30" customHeight="1" x14ac:dyDescent="0.3">
      <c r="A51" s="348">
        <v>35</v>
      </c>
      <c r="C51" s="344">
        <v>46</v>
      </c>
      <c r="D51" s="320" t="s">
        <v>1603</v>
      </c>
      <c r="E51" s="320" t="s">
        <v>63</v>
      </c>
      <c r="F51" s="320" t="s">
        <v>191</v>
      </c>
      <c r="G51" s="318" t="s">
        <v>1544</v>
      </c>
      <c r="H51" s="318" t="s">
        <v>1679</v>
      </c>
      <c r="I51" s="320" t="s">
        <v>155</v>
      </c>
      <c r="J51" s="321" t="s">
        <v>1563</v>
      </c>
      <c r="K51" s="320" t="s">
        <v>144</v>
      </c>
      <c r="L51" s="320" t="s">
        <v>87</v>
      </c>
      <c r="M51" s="324"/>
      <c r="N51" s="346"/>
      <c r="O51" s="347"/>
      <c r="P51" s="347"/>
      <c r="Q51" s="319">
        <v>600000</v>
      </c>
    </row>
    <row r="52" spans="1:17" ht="30" customHeight="1" x14ac:dyDescent="0.3">
      <c r="A52" s="348">
        <v>50</v>
      </c>
      <c r="C52" s="343">
        <v>47</v>
      </c>
      <c r="D52" s="320" t="s">
        <v>1605</v>
      </c>
      <c r="E52" s="320" t="s">
        <v>64</v>
      </c>
      <c r="F52" s="320" t="s">
        <v>191</v>
      </c>
      <c r="G52" s="318" t="s">
        <v>1544</v>
      </c>
      <c r="H52" s="318" t="s">
        <v>1679</v>
      </c>
      <c r="I52" s="320" t="s">
        <v>155</v>
      </c>
      <c r="J52" s="321" t="s">
        <v>1563</v>
      </c>
      <c r="K52" s="320" t="s">
        <v>144</v>
      </c>
      <c r="L52" s="320" t="s">
        <v>86</v>
      </c>
      <c r="M52" s="324"/>
      <c r="N52" s="346"/>
      <c r="O52" s="347"/>
      <c r="P52" s="347"/>
      <c r="Q52" s="319">
        <v>100000</v>
      </c>
    </row>
    <row r="53" spans="1:17" ht="30" customHeight="1" x14ac:dyDescent="0.3">
      <c r="A53" s="348">
        <v>31</v>
      </c>
      <c r="C53" s="343">
        <v>48</v>
      </c>
      <c r="D53" s="318" t="s">
        <v>617</v>
      </c>
      <c r="E53" s="320" t="s">
        <v>63</v>
      </c>
      <c r="F53" s="320" t="s">
        <v>191</v>
      </c>
      <c r="G53" s="318" t="s">
        <v>1544</v>
      </c>
      <c r="H53" s="320" t="s">
        <v>178</v>
      </c>
      <c r="I53" s="320" t="s">
        <v>155</v>
      </c>
      <c r="J53" s="321" t="s">
        <v>1564</v>
      </c>
      <c r="K53" s="320" t="s">
        <v>144</v>
      </c>
      <c r="L53" s="320" t="s">
        <v>399</v>
      </c>
      <c r="M53" s="324"/>
      <c r="N53" s="346"/>
      <c r="O53" s="347"/>
      <c r="P53" s="347"/>
      <c r="Q53" s="319">
        <v>50000</v>
      </c>
    </row>
    <row r="54" spans="1:17" ht="30" customHeight="1" x14ac:dyDescent="0.3">
      <c r="A54" s="348">
        <v>51</v>
      </c>
      <c r="C54" s="343">
        <v>49</v>
      </c>
      <c r="D54" s="320" t="s">
        <v>217</v>
      </c>
      <c r="E54" s="320" t="s">
        <v>64</v>
      </c>
      <c r="F54" s="320" t="s">
        <v>191</v>
      </c>
      <c r="G54" s="318" t="s">
        <v>1544</v>
      </c>
      <c r="H54" s="320" t="s">
        <v>1630</v>
      </c>
      <c r="I54" s="320" t="s">
        <v>155</v>
      </c>
      <c r="J54" s="321" t="s">
        <v>1564</v>
      </c>
      <c r="K54" s="320" t="s">
        <v>144</v>
      </c>
      <c r="L54" s="320" t="s">
        <v>87</v>
      </c>
      <c r="M54" s="324"/>
      <c r="N54" s="346"/>
      <c r="O54" s="347"/>
      <c r="P54" s="347"/>
      <c r="Q54" s="319">
        <v>0</v>
      </c>
    </row>
    <row r="55" spans="1:17" ht="30" customHeight="1" x14ac:dyDescent="0.3">
      <c r="A55" s="348">
        <v>36</v>
      </c>
      <c r="C55" s="344">
        <v>50</v>
      </c>
      <c r="D55" s="318" t="s">
        <v>1621</v>
      </c>
      <c r="E55" s="320" t="s">
        <v>63</v>
      </c>
      <c r="F55" s="320" t="s">
        <v>191</v>
      </c>
      <c r="G55" s="318" t="s">
        <v>1544</v>
      </c>
      <c r="H55" s="320" t="s">
        <v>1680</v>
      </c>
      <c r="I55" s="320" t="s">
        <v>155</v>
      </c>
      <c r="J55" s="321" t="s">
        <v>1564</v>
      </c>
      <c r="K55" s="320" t="s">
        <v>144</v>
      </c>
      <c r="L55" s="320" t="s">
        <v>902</v>
      </c>
      <c r="M55" s="324"/>
      <c r="N55" s="346"/>
      <c r="O55" s="347"/>
      <c r="P55" s="347"/>
    </row>
    <row r="56" spans="1:17" ht="30" customHeight="1" x14ac:dyDescent="0.3">
      <c r="A56" s="348">
        <v>92</v>
      </c>
      <c r="C56" s="344">
        <v>51</v>
      </c>
      <c r="D56" s="320" t="s">
        <v>1038</v>
      </c>
      <c r="E56" s="320" t="s">
        <v>1039</v>
      </c>
      <c r="F56" s="320" t="s">
        <v>1037</v>
      </c>
      <c r="G56" s="321" t="s">
        <v>1546</v>
      </c>
      <c r="H56" s="318" t="s">
        <v>1679</v>
      </c>
      <c r="I56" s="320" t="s">
        <v>1632</v>
      </c>
      <c r="J56" s="321" t="s">
        <v>1657</v>
      </c>
      <c r="K56" s="320" t="s">
        <v>144</v>
      </c>
      <c r="L56" s="320" t="s">
        <v>85</v>
      </c>
      <c r="M56" s="324"/>
      <c r="N56" s="346"/>
      <c r="O56" s="347"/>
      <c r="P56" s="347"/>
      <c r="Q56" s="319">
        <v>1300000</v>
      </c>
    </row>
    <row r="57" spans="1:17" ht="30" customHeight="1" x14ac:dyDescent="0.3">
      <c r="A57" s="348">
        <v>73</v>
      </c>
      <c r="C57" s="343">
        <v>52</v>
      </c>
      <c r="D57" s="320" t="s">
        <v>1334</v>
      </c>
      <c r="E57" s="320" t="s">
        <v>1333</v>
      </c>
      <c r="F57" s="320" t="s">
        <v>1332</v>
      </c>
      <c r="G57" s="318" t="s">
        <v>1544</v>
      </c>
      <c r="H57" s="320" t="s">
        <v>1630</v>
      </c>
      <c r="I57" s="320" t="s">
        <v>146</v>
      </c>
      <c r="J57" s="321" t="s">
        <v>1563</v>
      </c>
      <c r="K57" s="320" t="s">
        <v>144</v>
      </c>
      <c r="L57" s="320" t="s">
        <v>87</v>
      </c>
      <c r="M57" s="324"/>
      <c r="N57" s="346"/>
      <c r="O57" s="347"/>
      <c r="P57" s="347"/>
      <c r="Q57" s="319">
        <v>252000</v>
      </c>
    </row>
    <row r="58" spans="1:17" ht="30" customHeight="1" x14ac:dyDescent="0.3">
      <c r="A58" s="348" t="s">
        <v>1620</v>
      </c>
      <c r="C58" s="343">
        <v>53</v>
      </c>
      <c r="D58" s="320" t="s">
        <v>1655</v>
      </c>
      <c r="E58" s="320" t="s">
        <v>63</v>
      </c>
      <c r="F58" s="320" t="s">
        <v>191</v>
      </c>
      <c r="G58" s="318" t="s">
        <v>1544</v>
      </c>
      <c r="H58" s="318" t="s">
        <v>1679</v>
      </c>
      <c r="I58" s="332" t="s">
        <v>155</v>
      </c>
      <c r="J58" s="335" t="s">
        <v>1657</v>
      </c>
      <c r="K58" s="332" t="s">
        <v>144</v>
      </c>
      <c r="L58" s="332" t="s">
        <v>85</v>
      </c>
      <c r="M58" s="337"/>
      <c r="N58" s="346"/>
      <c r="O58" s="347"/>
      <c r="P58" s="347"/>
      <c r="Q58" s="334">
        <v>4000000</v>
      </c>
    </row>
    <row r="59" spans="1:17" ht="30" customHeight="1" x14ac:dyDescent="0.3">
      <c r="A59" s="348" t="s">
        <v>1620</v>
      </c>
      <c r="C59" s="343">
        <v>54</v>
      </c>
      <c r="D59" s="320" t="s">
        <v>1656</v>
      </c>
      <c r="E59" s="320" t="s">
        <v>63</v>
      </c>
      <c r="F59" s="320" t="s">
        <v>191</v>
      </c>
      <c r="G59" s="318" t="s">
        <v>1544</v>
      </c>
      <c r="H59" s="318" t="s">
        <v>1679</v>
      </c>
      <c r="I59" s="332" t="s">
        <v>155</v>
      </c>
      <c r="J59" s="335" t="s">
        <v>1657</v>
      </c>
      <c r="K59" s="332" t="s">
        <v>144</v>
      </c>
      <c r="L59" s="332" t="s">
        <v>85</v>
      </c>
      <c r="M59" s="337"/>
      <c r="N59" s="346"/>
      <c r="O59" s="347"/>
      <c r="P59" s="347"/>
      <c r="Q59" s="334"/>
    </row>
    <row r="60" spans="1:17" ht="30" customHeight="1" x14ac:dyDescent="0.3">
      <c r="A60" s="348" t="s">
        <v>1618</v>
      </c>
      <c r="C60" s="344">
        <v>55</v>
      </c>
      <c r="D60" s="320" t="s">
        <v>1677</v>
      </c>
      <c r="E60" s="320" t="s">
        <v>63</v>
      </c>
      <c r="F60" s="320" t="s">
        <v>367</v>
      </c>
      <c r="G60" s="318" t="s">
        <v>1544</v>
      </c>
      <c r="H60" s="320" t="s">
        <v>178</v>
      </c>
      <c r="I60" s="320" t="s">
        <v>155</v>
      </c>
      <c r="J60" s="321" t="s">
        <v>1563</v>
      </c>
      <c r="K60" s="320" t="s">
        <v>144</v>
      </c>
      <c r="L60" s="320" t="s">
        <v>87</v>
      </c>
      <c r="M60" s="324"/>
      <c r="N60" s="346"/>
      <c r="O60" s="347"/>
      <c r="P60" s="347"/>
      <c r="Q60" s="319">
        <v>270000</v>
      </c>
    </row>
    <row r="61" spans="1:17" ht="30" customHeight="1" x14ac:dyDescent="0.3">
      <c r="A61" s="348" t="s">
        <v>1618</v>
      </c>
      <c r="C61" s="344">
        <v>56</v>
      </c>
      <c r="D61" s="320" t="s">
        <v>1658</v>
      </c>
      <c r="E61" s="320" t="s">
        <v>63</v>
      </c>
      <c r="F61" s="320" t="s">
        <v>367</v>
      </c>
      <c r="G61" s="318" t="s">
        <v>1544</v>
      </c>
      <c r="H61" s="320" t="s">
        <v>1680</v>
      </c>
      <c r="I61" s="320" t="s">
        <v>1659</v>
      </c>
      <c r="J61" s="321" t="s">
        <v>1563</v>
      </c>
      <c r="K61" s="320" t="s">
        <v>1631</v>
      </c>
      <c r="L61" s="320" t="s">
        <v>902</v>
      </c>
      <c r="M61" s="324"/>
      <c r="N61" s="346"/>
      <c r="O61" s="347"/>
      <c r="P61" s="347"/>
      <c r="Q61" s="319">
        <v>716600</v>
      </c>
    </row>
    <row r="62" spans="1:17" ht="30" customHeight="1" x14ac:dyDescent="0.3">
      <c r="A62" s="348">
        <v>60</v>
      </c>
      <c r="C62" s="343">
        <v>57</v>
      </c>
      <c r="D62" s="320" t="s">
        <v>1169</v>
      </c>
      <c r="E62" s="320" t="s">
        <v>71</v>
      </c>
      <c r="F62" s="320" t="s">
        <v>191</v>
      </c>
      <c r="G62" s="318" t="s">
        <v>1544</v>
      </c>
      <c r="H62" s="318" t="s">
        <v>1679</v>
      </c>
      <c r="I62" s="318" t="s">
        <v>290</v>
      </c>
      <c r="J62" s="321" t="s">
        <v>1564</v>
      </c>
      <c r="K62" s="318" t="s">
        <v>144</v>
      </c>
      <c r="L62" s="318" t="s">
        <v>85</v>
      </c>
      <c r="M62" s="336"/>
      <c r="N62" s="346"/>
      <c r="O62" s="347"/>
      <c r="P62" s="347"/>
      <c r="Q62" s="319">
        <v>0</v>
      </c>
    </row>
    <row r="63" spans="1:17" ht="30" customHeight="1" x14ac:dyDescent="0.3">
      <c r="A63" s="348">
        <v>107</v>
      </c>
      <c r="C63" s="343">
        <v>58</v>
      </c>
      <c r="D63" s="320" t="s">
        <v>1390</v>
      </c>
      <c r="E63" s="320" t="s">
        <v>306</v>
      </c>
      <c r="F63" s="320" t="s">
        <v>60</v>
      </c>
      <c r="G63" s="321" t="s">
        <v>1547</v>
      </c>
      <c r="H63" s="320" t="s">
        <v>1680</v>
      </c>
      <c r="I63" s="320" t="s">
        <v>146</v>
      </c>
      <c r="J63" s="321" t="s">
        <v>1563</v>
      </c>
      <c r="K63" s="320" t="s">
        <v>144</v>
      </c>
      <c r="L63" s="320" t="s">
        <v>902</v>
      </c>
      <c r="M63" s="324"/>
      <c r="N63" s="346"/>
      <c r="O63" s="347"/>
      <c r="P63" s="347"/>
      <c r="Q63" s="319">
        <v>300000</v>
      </c>
    </row>
    <row r="64" spans="1:17" ht="30" customHeight="1" x14ac:dyDescent="0.3">
      <c r="A64" s="348">
        <v>93</v>
      </c>
      <c r="C64" s="343">
        <v>59</v>
      </c>
      <c r="D64" s="320" t="s">
        <v>1627</v>
      </c>
      <c r="E64" s="320" t="s">
        <v>1635</v>
      </c>
      <c r="F64" s="320" t="s">
        <v>1037</v>
      </c>
      <c r="G64" s="318" t="s">
        <v>1546</v>
      </c>
      <c r="H64" s="320" t="s">
        <v>1680</v>
      </c>
      <c r="I64" s="320" t="s">
        <v>1632</v>
      </c>
      <c r="J64" s="321" t="s">
        <v>1564</v>
      </c>
      <c r="K64" s="320" t="s">
        <v>144</v>
      </c>
      <c r="L64" s="320" t="s">
        <v>902</v>
      </c>
      <c r="M64" s="324"/>
      <c r="N64" s="346"/>
      <c r="O64" s="347"/>
      <c r="P64" s="347"/>
    </row>
    <row r="65" spans="1:17" ht="30" customHeight="1" x14ac:dyDescent="0.3">
      <c r="A65" s="348">
        <v>96</v>
      </c>
      <c r="C65" s="344">
        <v>60</v>
      </c>
      <c r="D65" s="320" t="s">
        <v>1464</v>
      </c>
      <c r="E65" s="320" t="s">
        <v>1463</v>
      </c>
      <c r="F65" s="320" t="s">
        <v>1037</v>
      </c>
      <c r="G65" s="321" t="s">
        <v>1546</v>
      </c>
      <c r="H65" s="320" t="s">
        <v>1680</v>
      </c>
      <c r="I65" s="320" t="s">
        <v>146</v>
      </c>
      <c r="J65" s="321" t="s">
        <v>1564</v>
      </c>
      <c r="K65" s="320" t="s">
        <v>144</v>
      </c>
      <c r="L65" s="318" t="s">
        <v>399</v>
      </c>
      <c r="M65" s="336"/>
      <c r="N65" s="346"/>
      <c r="O65" s="347"/>
      <c r="P65" s="347"/>
      <c r="Q65" s="319">
        <v>0</v>
      </c>
    </row>
    <row r="66" spans="1:17" ht="30" customHeight="1" x14ac:dyDescent="0.3">
      <c r="A66" s="348">
        <v>13</v>
      </c>
      <c r="C66" s="344">
        <v>61</v>
      </c>
      <c r="D66" s="320" t="s">
        <v>218</v>
      </c>
      <c r="E66" s="320" t="s">
        <v>63</v>
      </c>
      <c r="F66" s="320" t="s">
        <v>191</v>
      </c>
      <c r="G66" s="318" t="s">
        <v>1544</v>
      </c>
      <c r="H66" s="318" t="s">
        <v>1679</v>
      </c>
      <c r="I66" s="320" t="s">
        <v>155</v>
      </c>
      <c r="J66" s="321" t="s">
        <v>1563</v>
      </c>
      <c r="K66" s="320" t="s">
        <v>144</v>
      </c>
      <c r="L66" s="320" t="s">
        <v>87</v>
      </c>
      <c r="M66" s="324"/>
      <c r="N66" s="346"/>
      <c r="O66" s="347"/>
      <c r="P66" s="347"/>
      <c r="Q66" s="319">
        <v>100000</v>
      </c>
    </row>
    <row r="67" spans="1:17" ht="30" customHeight="1" x14ac:dyDescent="0.3">
      <c r="A67" s="348">
        <v>26</v>
      </c>
      <c r="C67" s="343">
        <v>62</v>
      </c>
      <c r="D67" s="320" t="s">
        <v>1208</v>
      </c>
      <c r="E67" s="320" t="s">
        <v>63</v>
      </c>
      <c r="F67" s="320" t="s">
        <v>191</v>
      </c>
      <c r="G67" s="318" t="s">
        <v>1544</v>
      </c>
      <c r="H67" s="320" t="s">
        <v>178</v>
      </c>
      <c r="I67" s="320" t="s">
        <v>155</v>
      </c>
      <c r="J67" s="321" t="s">
        <v>1564</v>
      </c>
      <c r="K67" s="320" t="s">
        <v>144</v>
      </c>
      <c r="L67" s="320" t="s">
        <v>87</v>
      </c>
      <c r="M67" s="324"/>
      <c r="N67" s="346"/>
      <c r="O67" s="347"/>
      <c r="P67" s="347"/>
      <c r="Q67" s="319">
        <v>11000</v>
      </c>
    </row>
    <row r="68" spans="1:17" ht="30" customHeight="1" x14ac:dyDescent="0.3">
      <c r="A68" s="348">
        <v>63</v>
      </c>
      <c r="C68" s="343">
        <v>63</v>
      </c>
      <c r="D68" s="320" t="s">
        <v>219</v>
      </c>
      <c r="E68" s="320" t="s">
        <v>73</v>
      </c>
      <c r="F68" s="320" t="s">
        <v>191</v>
      </c>
      <c r="G68" s="318" t="s">
        <v>1544</v>
      </c>
      <c r="H68" s="320" t="s">
        <v>1680</v>
      </c>
      <c r="I68" s="320" t="s">
        <v>146</v>
      </c>
      <c r="J68" s="321" t="s">
        <v>1563</v>
      </c>
      <c r="K68" s="320" t="s">
        <v>144</v>
      </c>
      <c r="L68" s="320" t="s">
        <v>399</v>
      </c>
      <c r="M68" s="324"/>
      <c r="N68" s="346"/>
      <c r="O68" s="347"/>
      <c r="P68" s="347"/>
      <c r="Q68" s="319">
        <v>200000</v>
      </c>
    </row>
    <row r="69" spans="1:17" ht="30" customHeight="1" x14ac:dyDescent="0.3">
      <c r="A69" s="348">
        <v>41</v>
      </c>
      <c r="C69" s="343">
        <v>64</v>
      </c>
      <c r="D69" s="320" t="s">
        <v>220</v>
      </c>
      <c r="E69" s="320" t="s">
        <v>65</v>
      </c>
      <c r="F69" s="320" t="s">
        <v>191</v>
      </c>
      <c r="G69" s="318" t="s">
        <v>1544</v>
      </c>
      <c r="H69" s="318" t="s">
        <v>1679</v>
      </c>
      <c r="I69" s="320" t="s">
        <v>146</v>
      </c>
      <c r="J69" s="321" t="s">
        <v>1657</v>
      </c>
      <c r="K69" s="320" t="s">
        <v>144</v>
      </c>
      <c r="L69" s="320" t="s">
        <v>86</v>
      </c>
      <c r="M69" s="324"/>
      <c r="N69" s="346"/>
      <c r="O69" s="347"/>
      <c r="P69" s="347"/>
      <c r="Q69" s="319">
        <v>2200000</v>
      </c>
    </row>
    <row r="70" spans="1:17" ht="30" customHeight="1" x14ac:dyDescent="0.3">
      <c r="A70" s="348">
        <v>14</v>
      </c>
      <c r="C70" s="344">
        <v>65</v>
      </c>
      <c r="D70" s="320" t="s">
        <v>877</v>
      </c>
      <c r="E70" s="320" t="s">
        <v>63</v>
      </c>
      <c r="F70" s="320" t="s">
        <v>191</v>
      </c>
      <c r="G70" s="318" t="s">
        <v>1544</v>
      </c>
      <c r="H70" s="318" t="s">
        <v>1679</v>
      </c>
      <c r="I70" s="320" t="s">
        <v>155</v>
      </c>
      <c r="J70" s="321" t="s">
        <v>1563</v>
      </c>
      <c r="K70" s="320" t="s">
        <v>144</v>
      </c>
      <c r="L70" s="320" t="s">
        <v>87</v>
      </c>
      <c r="M70" s="324"/>
      <c r="N70" s="346"/>
      <c r="O70" s="347"/>
      <c r="P70" s="347"/>
      <c r="Q70" s="319">
        <v>170000</v>
      </c>
    </row>
    <row r="71" spans="1:17" ht="30" customHeight="1" x14ac:dyDescent="0.3">
      <c r="A71" s="348">
        <v>95</v>
      </c>
      <c r="C71" s="344">
        <v>66</v>
      </c>
      <c r="D71" s="320" t="s">
        <v>221</v>
      </c>
      <c r="E71" s="320" t="s">
        <v>221</v>
      </c>
      <c r="F71" s="320" t="s">
        <v>56</v>
      </c>
      <c r="G71" s="321" t="s">
        <v>1546</v>
      </c>
      <c r="H71" s="318" t="s">
        <v>1679</v>
      </c>
      <c r="I71" s="320" t="s">
        <v>164</v>
      </c>
      <c r="J71" s="321" t="s">
        <v>1564</v>
      </c>
      <c r="K71" s="320" t="s">
        <v>163</v>
      </c>
      <c r="L71" s="320" t="s">
        <v>87</v>
      </c>
      <c r="M71" s="324"/>
      <c r="N71" s="315" t="s">
        <v>1682</v>
      </c>
      <c r="O71" s="315"/>
      <c r="P71" s="315"/>
      <c r="Q71" s="319">
        <v>10000</v>
      </c>
    </row>
    <row r="72" spans="1:17" ht="30" customHeight="1" x14ac:dyDescent="0.3">
      <c r="A72" s="348">
        <v>103</v>
      </c>
      <c r="C72" s="343">
        <v>67</v>
      </c>
      <c r="D72" s="320" t="s">
        <v>1495</v>
      </c>
      <c r="E72" s="320" t="s">
        <v>306</v>
      </c>
      <c r="F72" s="320" t="s">
        <v>60</v>
      </c>
      <c r="G72" s="321" t="s">
        <v>1547</v>
      </c>
      <c r="H72" s="320" t="s">
        <v>1680</v>
      </c>
      <c r="I72" s="320" t="s">
        <v>146</v>
      </c>
      <c r="J72" s="321" t="s">
        <v>1564</v>
      </c>
      <c r="K72" s="320" t="s">
        <v>144</v>
      </c>
      <c r="L72" s="320" t="s">
        <v>399</v>
      </c>
      <c r="M72" s="324"/>
      <c r="N72" s="346"/>
      <c r="O72" s="347"/>
      <c r="P72" s="347"/>
      <c r="Q72" s="319">
        <v>43000</v>
      </c>
    </row>
    <row r="73" spans="1:17" ht="30" customHeight="1" x14ac:dyDescent="0.3">
      <c r="A73" s="348">
        <v>4</v>
      </c>
      <c r="C73" s="343">
        <v>68</v>
      </c>
      <c r="D73" s="320" t="s">
        <v>222</v>
      </c>
      <c r="E73" s="320" t="s">
        <v>63</v>
      </c>
      <c r="F73" s="320" t="s">
        <v>191</v>
      </c>
      <c r="G73" s="318" t="s">
        <v>1544</v>
      </c>
      <c r="H73" s="318" t="s">
        <v>1679</v>
      </c>
      <c r="I73" s="320" t="s">
        <v>155</v>
      </c>
      <c r="J73" s="321" t="s">
        <v>1657</v>
      </c>
      <c r="K73" s="320" t="s">
        <v>144</v>
      </c>
      <c r="L73" s="320" t="s">
        <v>85</v>
      </c>
      <c r="M73" s="324"/>
      <c r="N73" s="346"/>
      <c r="O73" s="347"/>
      <c r="P73" s="347"/>
      <c r="Q73" s="319">
        <v>2500000</v>
      </c>
    </row>
    <row r="74" spans="1:17" ht="30" customHeight="1" x14ac:dyDescent="0.3">
      <c r="A74" s="348">
        <v>52</v>
      </c>
      <c r="C74" s="343">
        <v>69</v>
      </c>
      <c r="D74" s="318" t="s">
        <v>1634</v>
      </c>
      <c r="E74" s="318" t="s">
        <v>64</v>
      </c>
      <c r="F74" s="318" t="s">
        <v>191</v>
      </c>
      <c r="G74" s="318" t="s">
        <v>1544</v>
      </c>
      <c r="H74" s="318" t="s">
        <v>1630</v>
      </c>
      <c r="I74" s="318" t="s">
        <v>155</v>
      </c>
      <c r="J74" s="321" t="s">
        <v>1564</v>
      </c>
      <c r="K74" s="318" t="s">
        <v>144</v>
      </c>
      <c r="L74" s="318" t="s">
        <v>87</v>
      </c>
      <c r="M74" s="336"/>
      <c r="N74" s="346"/>
      <c r="O74" s="347"/>
      <c r="P74" s="347"/>
      <c r="Q74" s="319">
        <v>0</v>
      </c>
    </row>
    <row r="75" spans="1:17" ht="30" customHeight="1" x14ac:dyDescent="0.3">
      <c r="A75" s="348">
        <v>101</v>
      </c>
      <c r="C75" s="344">
        <v>70</v>
      </c>
      <c r="D75" s="320" t="s">
        <v>988</v>
      </c>
      <c r="E75" s="320" t="s">
        <v>990</v>
      </c>
      <c r="F75" s="320" t="s">
        <v>58</v>
      </c>
      <c r="G75" s="321" t="s">
        <v>46</v>
      </c>
      <c r="H75" s="318" t="s">
        <v>1679</v>
      </c>
      <c r="I75" s="320" t="s">
        <v>164</v>
      </c>
      <c r="J75" s="321" t="s">
        <v>1564</v>
      </c>
      <c r="K75" s="320" t="s">
        <v>163</v>
      </c>
      <c r="L75" s="320" t="s">
        <v>87</v>
      </c>
      <c r="M75" s="324"/>
      <c r="N75" s="346"/>
      <c r="O75" s="347"/>
      <c r="P75" s="347"/>
      <c r="Q75" s="319">
        <v>38700</v>
      </c>
    </row>
    <row r="76" spans="1:17" ht="30" customHeight="1" x14ac:dyDescent="0.3">
      <c r="A76" s="348">
        <v>102</v>
      </c>
      <c r="C76" s="344">
        <v>71</v>
      </c>
      <c r="D76" s="320" t="s">
        <v>245</v>
      </c>
      <c r="E76" s="320" t="s">
        <v>244</v>
      </c>
      <c r="F76" s="320" t="s">
        <v>60</v>
      </c>
      <c r="G76" s="321" t="s">
        <v>1547</v>
      </c>
      <c r="H76" s="318" t="s">
        <v>1679</v>
      </c>
      <c r="I76" s="320" t="s">
        <v>155</v>
      </c>
      <c r="J76" s="321" t="s">
        <v>1657</v>
      </c>
      <c r="K76" s="320" t="s">
        <v>144</v>
      </c>
      <c r="L76" s="320" t="s">
        <v>86</v>
      </c>
      <c r="M76" s="324"/>
      <c r="N76" s="346"/>
      <c r="O76" s="347"/>
      <c r="P76" s="347"/>
      <c r="Q76" s="319">
        <v>2000000</v>
      </c>
    </row>
    <row r="77" spans="1:17" ht="30" customHeight="1" x14ac:dyDescent="0.3">
      <c r="A77" s="348">
        <v>57</v>
      </c>
      <c r="C77" s="343">
        <v>72</v>
      </c>
      <c r="D77" s="320" t="s">
        <v>1616</v>
      </c>
      <c r="E77" s="320" t="s">
        <v>69</v>
      </c>
      <c r="F77" s="320" t="s">
        <v>191</v>
      </c>
      <c r="G77" s="318" t="s">
        <v>1544</v>
      </c>
      <c r="H77" s="320" t="s">
        <v>1630</v>
      </c>
      <c r="I77" s="320" t="s">
        <v>155</v>
      </c>
      <c r="J77" s="321" t="s">
        <v>1564</v>
      </c>
      <c r="K77" s="320" t="s">
        <v>337</v>
      </c>
      <c r="L77" s="320" t="s">
        <v>87</v>
      </c>
      <c r="M77" s="324"/>
      <c r="N77" s="325"/>
      <c r="O77" s="347"/>
      <c r="P77" s="347"/>
      <c r="Q77" s="319">
        <v>67000</v>
      </c>
    </row>
    <row r="78" spans="1:17" ht="30" customHeight="1" x14ac:dyDescent="0.3">
      <c r="A78" s="348" t="s">
        <v>1617</v>
      </c>
      <c r="C78" s="343">
        <v>73</v>
      </c>
      <c r="D78" s="320" t="s">
        <v>1607</v>
      </c>
      <c r="E78" s="320" t="s">
        <v>63</v>
      </c>
      <c r="F78" s="320" t="s">
        <v>191</v>
      </c>
      <c r="G78" s="318" t="s">
        <v>1544</v>
      </c>
      <c r="H78" s="318" t="s">
        <v>1679</v>
      </c>
      <c r="I78" s="320" t="s">
        <v>155</v>
      </c>
      <c r="J78" s="321" t="s">
        <v>1660</v>
      </c>
      <c r="K78" s="320" t="s">
        <v>144</v>
      </c>
      <c r="L78" s="320" t="s">
        <v>81</v>
      </c>
      <c r="M78" s="324"/>
      <c r="N78" s="346"/>
      <c r="O78" s="347"/>
      <c r="P78" s="347"/>
      <c r="Q78" s="319">
        <v>0</v>
      </c>
    </row>
    <row r="79" spans="1:17" ht="30" customHeight="1" x14ac:dyDescent="0.3">
      <c r="A79" s="348">
        <v>86</v>
      </c>
      <c r="C79" s="343">
        <v>74</v>
      </c>
      <c r="D79" s="320" t="s">
        <v>223</v>
      </c>
      <c r="E79" s="320" t="s">
        <v>390</v>
      </c>
      <c r="F79" s="320" t="s">
        <v>51</v>
      </c>
      <c r="G79" s="321" t="s">
        <v>1545</v>
      </c>
      <c r="H79" s="320" t="s">
        <v>1680</v>
      </c>
      <c r="I79" s="320" t="s">
        <v>1632</v>
      </c>
      <c r="J79" s="321" t="s">
        <v>1564</v>
      </c>
      <c r="K79" s="320" t="s">
        <v>163</v>
      </c>
      <c r="L79" s="320" t="s">
        <v>902</v>
      </c>
      <c r="M79" s="324"/>
      <c r="N79" s="346"/>
      <c r="O79" s="347"/>
      <c r="P79" s="347"/>
      <c r="Q79" s="319">
        <v>0</v>
      </c>
    </row>
    <row r="80" spans="1:17" ht="30" customHeight="1" x14ac:dyDescent="0.3">
      <c r="A80" s="348">
        <v>53</v>
      </c>
      <c r="C80" s="344">
        <v>75</v>
      </c>
      <c r="D80" s="320" t="s">
        <v>224</v>
      </c>
      <c r="E80" s="320" t="s">
        <v>64</v>
      </c>
      <c r="F80" s="320" t="s">
        <v>191</v>
      </c>
      <c r="G80" s="318" t="s">
        <v>1544</v>
      </c>
      <c r="H80" s="320" t="s">
        <v>1680</v>
      </c>
      <c r="I80" s="320" t="s">
        <v>155</v>
      </c>
      <c r="J80" s="321" t="s">
        <v>1563</v>
      </c>
      <c r="K80" s="320" t="s">
        <v>337</v>
      </c>
      <c r="L80" s="320" t="s">
        <v>902</v>
      </c>
      <c r="M80" s="324"/>
      <c r="N80" s="346"/>
      <c r="O80" s="347"/>
      <c r="P80" s="347"/>
      <c r="Q80" s="319">
        <v>109000</v>
      </c>
    </row>
    <row r="81" spans="1:17" ht="30" customHeight="1" x14ac:dyDescent="0.3">
      <c r="A81" s="348">
        <v>54</v>
      </c>
      <c r="C81" s="344">
        <v>76</v>
      </c>
      <c r="D81" s="320" t="s">
        <v>225</v>
      </c>
      <c r="E81" s="320" t="s">
        <v>64</v>
      </c>
      <c r="F81" s="320" t="s">
        <v>191</v>
      </c>
      <c r="G81" s="318" t="s">
        <v>1544</v>
      </c>
      <c r="H81" s="320" t="s">
        <v>1680</v>
      </c>
      <c r="I81" s="320" t="s">
        <v>164</v>
      </c>
      <c r="J81" s="321" t="s">
        <v>1564</v>
      </c>
      <c r="K81" s="318" t="s">
        <v>163</v>
      </c>
      <c r="L81" s="318" t="s">
        <v>87</v>
      </c>
      <c r="M81" s="336"/>
      <c r="N81" s="346"/>
      <c r="O81" s="347"/>
      <c r="P81" s="347"/>
      <c r="Q81" s="319">
        <v>35000</v>
      </c>
    </row>
    <row r="82" spans="1:17" ht="30" customHeight="1" x14ac:dyDescent="0.3">
      <c r="A82" s="348">
        <v>12</v>
      </c>
      <c r="C82" s="343">
        <v>77</v>
      </c>
      <c r="D82" s="320" t="s">
        <v>780</v>
      </c>
      <c r="E82" s="320" t="s">
        <v>63</v>
      </c>
      <c r="F82" s="320" t="s">
        <v>191</v>
      </c>
      <c r="G82" s="318" t="s">
        <v>1544</v>
      </c>
      <c r="H82" s="320" t="s">
        <v>178</v>
      </c>
      <c r="I82" s="318" t="s">
        <v>1659</v>
      </c>
      <c r="J82" s="321" t="s">
        <v>1657</v>
      </c>
      <c r="K82" s="318" t="s">
        <v>337</v>
      </c>
      <c r="L82" s="318" t="s">
        <v>399</v>
      </c>
      <c r="M82" s="336"/>
      <c r="N82" s="346"/>
      <c r="O82" s="347"/>
      <c r="P82" s="347"/>
      <c r="Q82" s="319">
        <v>15000000</v>
      </c>
    </row>
    <row r="83" spans="1:17" ht="30" customHeight="1" x14ac:dyDescent="0.3">
      <c r="A83" s="348">
        <v>72</v>
      </c>
      <c r="C83" s="343">
        <v>78</v>
      </c>
      <c r="D83" s="320" t="s">
        <v>1608</v>
      </c>
      <c r="E83" s="320" t="s">
        <v>1609</v>
      </c>
      <c r="F83" s="320" t="s">
        <v>48</v>
      </c>
      <c r="G83" s="320" t="s">
        <v>1544</v>
      </c>
      <c r="H83" s="320" t="s">
        <v>1680</v>
      </c>
      <c r="I83" s="320" t="s">
        <v>1632</v>
      </c>
      <c r="J83" s="320" t="s">
        <v>1564</v>
      </c>
      <c r="K83" s="320" t="s">
        <v>1631</v>
      </c>
      <c r="L83" s="320" t="s">
        <v>902</v>
      </c>
      <c r="M83" s="324"/>
      <c r="N83" s="346"/>
      <c r="O83" s="347"/>
      <c r="P83" s="347"/>
      <c r="Q83" s="322">
        <v>0</v>
      </c>
    </row>
    <row r="84" spans="1:17" ht="30" customHeight="1" x14ac:dyDescent="0.3">
      <c r="A84" s="348">
        <v>33</v>
      </c>
      <c r="C84" s="343">
        <v>79</v>
      </c>
      <c r="D84" s="320" t="s">
        <v>1438</v>
      </c>
      <c r="E84" s="355" t="s">
        <v>63</v>
      </c>
      <c r="F84" s="320" t="s">
        <v>191</v>
      </c>
      <c r="G84" s="318" t="s">
        <v>1544</v>
      </c>
      <c r="H84" s="320" t="s">
        <v>1680</v>
      </c>
      <c r="I84" s="320" t="s">
        <v>155</v>
      </c>
      <c r="J84" s="321" t="s">
        <v>1563</v>
      </c>
      <c r="K84" s="320" t="s">
        <v>144</v>
      </c>
      <c r="L84" s="320" t="s">
        <v>399</v>
      </c>
      <c r="M84" s="324"/>
      <c r="N84" s="346"/>
      <c r="O84" s="347"/>
      <c r="P84" s="347"/>
      <c r="Q84" s="319">
        <v>150000</v>
      </c>
    </row>
    <row r="85" spans="1:17" ht="30" customHeight="1" x14ac:dyDescent="0.3">
      <c r="A85" s="348">
        <v>67</v>
      </c>
      <c r="C85" s="344">
        <v>80</v>
      </c>
      <c r="D85" s="320" t="s">
        <v>227</v>
      </c>
      <c r="E85" s="320" t="s">
        <v>76</v>
      </c>
      <c r="F85" s="320" t="s">
        <v>191</v>
      </c>
      <c r="G85" s="318" t="s">
        <v>1544</v>
      </c>
      <c r="H85" s="320" t="s">
        <v>178</v>
      </c>
      <c r="I85" s="320" t="s">
        <v>155</v>
      </c>
      <c r="J85" s="321" t="s">
        <v>1563</v>
      </c>
      <c r="K85" s="320" t="s">
        <v>144</v>
      </c>
      <c r="L85" s="320" t="s">
        <v>87</v>
      </c>
      <c r="M85" s="324"/>
      <c r="N85" s="346"/>
      <c r="O85" s="347"/>
      <c r="P85" s="347"/>
      <c r="Q85" s="319">
        <v>400000</v>
      </c>
    </row>
    <row r="86" spans="1:17" ht="30" customHeight="1" x14ac:dyDescent="0.3">
      <c r="A86" s="348">
        <v>98</v>
      </c>
      <c r="C86" s="344">
        <v>81</v>
      </c>
      <c r="D86" s="318" t="s">
        <v>1357</v>
      </c>
      <c r="E86" s="318" t="s">
        <v>1707</v>
      </c>
      <c r="F86" s="318" t="s">
        <v>52</v>
      </c>
      <c r="G86" s="321" t="s">
        <v>1546</v>
      </c>
      <c r="H86" s="320" t="s">
        <v>1680</v>
      </c>
      <c r="I86" s="320" t="s">
        <v>155</v>
      </c>
      <c r="J86" s="321" t="s">
        <v>1564</v>
      </c>
      <c r="K86" s="318" t="s">
        <v>144</v>
      </c>
      <c r="L86" s="318" t="s">
        <v>87</v>
      </c>
      <c r="M86" s="336"/>
      <c r="N86" s="346"/>
      <c r="O86" s="347"/>
      <c r="P86" s="347"/>
      <c r="Q86" s="319">
        <v>0</v>
      </c>
    </row>
    <row r="87" spans="1:17" ht="30" customHeight="1" x14ac:dyDescent="0.3">
      <c r="A87" s="348">
        <v>108</v>
      </c>
      <c r="C87" s="343">
        <v>82</v>
      </c>
      <c r="D87" s="320" t="s">
        <v>1388</v>
      </c>
      <c r="E87" s="320" t="s">
        <v>306</v>
      </c>
      <c r="F87" s="320" t="s">
        <v>60</v>
      </c>
      <c r="G87" s="321" t="s">
        <v>1547</v>
      </c>
      <c r="H87" s="320" t="s">
        <v>1680</v>
      </c>
      <c r="I87" s="320" t="s">
        <v>1632</v>
      </c>
      <c r="J87" s="321" t="s">
        <v>1563</v>
      </c>
      <c r="K87" s="320" t="s">
        <v>337</v>
      </c>
      <c r="L87" s="320" t="s">
        <v>902</v>
      </c>
      <c r="M87" s="324"/>
      <c r="N87" s="325"/>
      <c r="O87" s="347"/>
      <c r="P87" s="347"/>
      <c r="Q87" s="319">
        <v>100000</v>
      </c>
    </row>
    <row r="88" spans="1:17" ht="30" customHeight="1" x14ac:dyDescent="0.3">
      <c r="A88" s="348">
        <v>5</v>
      </c>
      <c r="C88" s="343">
        <v>83</v>
      </c>
      <c r="D88" s="320" t="s">
        <v>228</v>
      </c>
      <c r="E88" s="320" t="s">
        <v>63</v>
      </c>
      <c r="F88" s="320" t="s">
        <v>191</v>
      </c>
      <c r="G88" s="318" t="s">
        <v>1544</v>
      </c>
      <c r="H88" s="320" t="s">
        <v>1630</v>
      </c>
      <c r="I88" s="320" t="s">
        <v>146</v>
      </c>
      <c r="J88" s="321" t="s">
        <v>1657</v>
      </c>
      <c r="K88" s="320" t="s">
        <v>144</v>
      </c>
      <c r="L88" s="320" t="s">
        <v>87</v>
      </c>
      <c r="M88" s="324"/>
      <c r="N88" s="346"/>
      <c r="O88" s="347"/>
      <c r="P88" s="347"/>
      <c r="Q88" s="319">
        <v>1338597</v>
      </c>
    </row>
    <row r="89" spans="1:17" ht="30" customHeight="1" x14ac:dyDescent="0.3">
      <c r="A89" s="348" t="s">
        <v>1619</v>
      </c>
      <c r="C89" s="343">
        <v>84</v>
      </c>
      <c r="D89" s="320" t="s">
        <v>1670</v>
      </c>
      <c r="E89" s="320" t="s">
        <v>63</v>
      </c>
      <c r="F89" s="320" t="s">
        <v>191</v>
      </c>
      <c r="G89" s="318" t="s">
        <v>1544</v>
      </c>
      <c r="H89" s="320" t="s">
        <v>1680</v>
      </c>
      <c r="I89" s="320" t="s">
        <v>164</v>
      </c>
      <c r="J89" s="321" t="s">
        <v>1657</v>
      </c>
      <c r="K89" s="320" t="s">
        <v>163</v>
      </c>
      <c r="L89" s="320" t="s">
        <v>902</v>
      </c>
      <c r="M89" s="324"/>
      <c r="N89" s="346"/>
      <c r="O89" s="347"/>
      <c r="P89" s="347"/>
      <c r="Q89" s="319">
        <v>1000001</v>
      </c>
    </row>
    <row r="90" spans="1:17" ht="30" customHeight="1" x14ac:dyDescent="0.3">
      <c r="A90" s="348" t="s">
        <v>1619</v>
      </c>
      <c r="C90" s="344">
        <v>85</v>
      </c>
      <c r="D90" s="320" t="s">
        <v>1669</v>
      </c>
      <c r="E90" s="320" t="s">
        <v>63</v>
      </c>
      <c r="F90" s="320" t="s">
        <v>191</v>
      </c>
      <c r="G90" s="318" t="s">
        <v>1544</v>
      </c>
      <c r="H90" s="320" t="s">
        <v>1680</v>
      </c>
      <c r="I90" s="320" t="s">
        <v>164</v>
      </c>
      <c r="J90" s="321" t="s">
        <v>1657</v>
      </c>
      <c r="K90" s="320" t="s">
        <v>163</v>
      </c>
      <c r="L90" s="320" t="s">
        <v>399</v>
      </c>
      <c r="M90" s="324"/>
      <c r="N90" s="346"/>
      <c r="O90" s="347"/>
      <c r="P90" s="347"/>
      <c r="Q90" s="319">
        <v>1700000</v>
      </c>
    </row>
    <row r="91" spans="1:17" ht="30" customHeight="1" x14ac:dyDescent="0.3">
      <c r="A91" s="348" t="s">
        <v>1619</v>
      </c>
      <c r="C91" s="344">
        <v>86</v>
      </c>
      <c r="D91" s="320" t="s">
        <v>1672</v>
      </c>
      <c r="E91" s="320" t="s">
        <v>63</v>
      </c>
      <c r="F91" s="320" t="s">
        <v>191</v>
      </c>
      <c r="G91" s="318" t="s">
        <v>1544</v>
      </c>
      <c r="H91" s="320" t="s">
        <v>1680</v>
      </c>
      <c r="I91" s="320" t="s">
        <v>1671</v>
      </c>
      <c r="J91" s="321" t="s">
        <v>1657</v>
      </c>
      <c r="K91" s="320" t="s">
        <v>337</v>
      </c>
      <c r="L91" s="320" t="s">
        <v>399</v>
      </c>
      <c r="M91" s="324"/>
      <c r="N91" s="346"/>
      <c r="O91" s="351"/>
      <c r="P91" s="347"/>
      <c r="Q91" s="319">
        <v>0</v>
      </c>
    </row>
    <row r="92" spans="1:17" ht="30" customHeight="1" x14ac:dyDescent="0.3">
      <c r="A92" s="348">
        <v>10</v>
      </c>
      <c r="C92" s="343">
        <v>87</v>
      </c>
      <c r="D92" s="320" t="s">
        <v>1604</v>
      </c>
      <c r="E92" s="320" t="s">
        <v>63</v>
      </c>
      <c r="F92" s="320" t="s">
        <v>191</v>
      </c>
      <c r="G92" s="318" t="s">
        <v>1544</v>
      </c>
      <c r="H92" s="320" t="s">
        <v>178</v>
      </c>
      <c r="I92" s="320" t="s">
        <v>155</v>
      </c>
      <c r="J92" s="321" t="s">
        <v>1563</v>
      </c>
      <c r="K92" s="320" t="s">
        <v>144</v>
      </c>
      <c r="L92" s="320" t="s">
        <v>87</v>
      </c>
      <c r="M92" s="324"/>
      <c r="N92" s="346"/>
      <c r="O92" s="347"/>
      <c r="P92" s="347"/>
      <c r="Q92" s="319">
        <v>700000</v>
      </c>
    </row>
    <row r="93" spans="1:17" ht="30" customHeight="1" x14ac:dyDescent="0.3">
      <c r="A93" s="348">
        <v>6</v>
      </c>
      <c r="C93" s="343">
        <v>88</v>
      </c>
      <c r="D93" s="320" t="s">
        <v>1610</v>
      </c>
      <c r="E93" s="320" t="s">
        <v>63</v>
      </c>
      <c r="F93" s="320" t="s">
        <v>191</v>
      </c>
      <c r="G93" s="318" t="s">
        <v>1544</v>
      </c>
      <c r="H93" s="320" t="s">
        <v>1680</v>
      </c>
      <c r="I93" s="320" t="s">
        <v>1667</v>
      </c>
      <c r="J93" s="321" t="s">
        <v>1657</v>
      </c>
      <c r="K93" s="320" t="s">
        <v>337</v>
      </c>
      <c r="L93" s="320" t="s">
        <v>399</v>
      </c>
      <c r="M93" s="324"/>
      <c r="N93" s="346"/>
      <c r="O93" s="347"/>
      <c r="P93" s="347"/>
      <c r="Q93" s="319">
        <v>1500000</v>
      </c>
    </row>
    <row r="94" spans="1:17" ht="30" customHeight="1" x14ac:dyDescent="0.3">
      <c r="A94" s="348">
        <v>7</v>
      </c>
      <c r="C94" s="343">
        <v>89</v>
      </c>
      <c r="D94" s="320" t="s">
        <v>1611</v>
      </c>
      <c r="E94" s="320" t="s">
        <v>63</v>
      </c>
      <c r="F94" s="320" t="s">
        <v>191</v>
      </c>
      <c r="G94" s="318" t="s">
        <v>1544</v>
      </c>
      <c r="H94" s="320" t="s">
        <v>1630</v>
      </c>
      <c r="I94" s="320" t="s">
        <v>155</v>
      </c>
      <c r="J94" s="321" t="s">
        <v>1564</v>
      </c>
      <c r="K94" s="320" t="s">
        <v>144</v>
      </c>
      <c r="L94" s="320" t="s">
        <v>87</v>
      </c>
      <c r="M94" s="324"/>
      <c r="N94" s="346"/>
      <c r="O94" s="347"/>
      <c r="P94" s="347"/>
      <c r="Q94" s="319">
        <v>44000</v>
      </c>
    </row>
    <row r="95" spans="1:17" ht="30" customHeight="1" x14ac:dyDescent="0.3">
      <c r="A95" s="348">
        <v>21</v>
      </c>
      <c r="C95" s="344">
        <v>90</v>
      </c>
      <c r="D95" s="320" t="s">
        <v>230</v>
      </c>
      <c r="E95" s="320" t="s">
        <v>63</v>
      </c>
      <c r="F95" s="320" t="s">
        <v>191</v>
      </c>
      <c r="G95" s="318" t="s">
        <v>1544</v>
      </c>
      <c r="H95" s="318" t="s">
        <v>1679</v>
      </c>
      <c r="I95" s="320" t="s">
        <v>155</v>
      </c>
      <c r="J95" s="321" t="s">
        <v>1564</v>
      </c>
      <c r="K95" s="320" t="s">
        <v>144</v>
      </c>
      <c r="L95" s="320" t="s">
        <v>87</v>
      </c>
      <c r="M95" s="324"/>
      <c r="N95" s="351"/>
      <c r="O95" s="347"/>
      <c r="P95" s="347"/>
      <c r="Q95" s="319">
        <v>90000</v>
      </c>
    </row>
    <row r="96" spans="1:17" ht="30" customHeight="1" x14ac:dyDescent="0.3">
      <c r="A96" s="348" t="s">
        <v>1623</v>
      </c>
      <c r="C96" s="344">
        <v>91</v>
      </c>
      <c r="D96" s="320" t="s">
        <v>1663</v>
      </c>
      <c r="E96" s="320" t="s">
        <v>69</v>
      </c>
      <c r="F96" s="320" t="s">
        <v>191</v>
      </c>
      <c r="G96" s="318" t="s">
        <v>1544</v>
      </c>
      <c r="H96" s="318" t="s">
        <v>1679</v>
      </c>
      <c r="I96" s="318" t="s">
        <v>155</v>
      </c>
      <c r="J96" s="321" t="s">
        <v>1563</v>
      </c>
      <c r="K96" s="320" t="s">
        <v>144</v>
      </c>
      <c r="L96" s="320" t="s">
        <v>84</v>
      </c>
      <c r="M96" s="324"/>
      <c r="N96" s="346"/>
      <c r="O96" s="347"/>
      <c r="P96" s="347"/>
      <c r="Q96" s="319">
        <v>245230</v>
      </c>
    </row>
    <row r="97" spans="1:22" ht="30" customHeight="1" x14ac:dyDescent="0.3">
      <c r="A97" s="348" t="s">
        <v>1623</v>
      </c>
      <c r="C97" s="343">
        <v>92</v>
      </c>
      <c r="D97" s="320" t="s">
        <v>1664</v>
      </c>
      <c r="E97" s="320" t="s">
        <v>69</v>
      </c>
      <c r="F97" s="320" t="s">
        <v>191</v>
      </c>
      <c r="G97" s="318" t="s">
        <v>1544</v>
      </c>
      <c r="H97" s="320" t="s">
        <v>178</v>
      </c>
      <c r="I97" s="318" t="s">
        <v>1678</v>
      </c>
      <c r="J97" s="321" t="s">
        <v>1563</v>
      </c>
      <c r="K97" s="320" t="s">
        <v>163</v>
      </c>
      <c r="L97" s="320" t="s">
        <v>87</v>
      </c>
      <c r="M97" s="324"/>
      <c r="N97" s="351" t="s">
        <v>1665</v>
      </c>
      <c r="O97" s="347"/>
      <c r="P97" s="347"/>
      <c r="Q97" s="319">
        <v>245230</v>
      </c>
    </row>
    <row r="98" spans="1:22" ht="30" customHeight="1" x14ac:dyDescent="0.3">
      <c r="A98" s="348">
        <v>99</v>
      </c>
      <c r="C98" s="343">
        <v>93</v>
      </c>
      <c r="D98" s="320" t="s">
        <v>57</v>
      </c>
      <c r="E98" s="320" t="s">
        <v>57</v>
      </c>
      <c r="F98" s="320" t="s">
        <v>57</v>
      </c>
      <c r="G98" s="321" t="s">
        <v>46</v>
      </c>
      <c r="H98" s="318" t="s">
        <v>1679</v>
      </c>
      <c r="I98" s="320" t="s">
        <v>146</v>
      </c>
      <c r="J98" s="321" t="s">
        <v>1657</v>
      </c>
      <c r="K98" s="320" t="s">
        <v>144</v>
      </c>
      <c r="L98" s="320" t="s">
        <v>85</v>
      </c>
      <c r="M98" s="324"/>
      <c r="N98" s="346"/>
      <c r="O98" s="347"/>
      <c r="P98" s="347"/>
      <c r="Q98" s="319">
        <v>5920000</v>
      </c>
    </row>
    <row r="99" spans="1:22" ht="30" customHeight="1" x14ac:dyDescent="0.3">
      <c r="A99" s="348">
        <v>104</v>
      </c>
      <c r="C99" s="343">
        <v>94</v>
      </c>
      <c r="D99" s="320" t="s">
        <v>470</v>
      </c>
      <c r="E99" s="320" t="s">
        <v>469</v>
      </c>
      <c r="F99" s="320" t="s">
        <v>60</v>
      </c>
      <c r="G99" s="321" t="s">
        <v>1547</v>
      </c>
      <c r="H99" s="318" t="s">
        <v>1679</v>
      </c>
      <c r="I99" s="320" t="s">
        <v>146</v>
      </c>
      <c r="J99" s="321" t="s">
        <v>1657</v>
      </c>
      <c r="K99" s="320" t="s">
        <v>144</v>
      </c>
      <c r="L99" s="320" t="s">
        <v>85</v>
      </c>
      <c r="M99" s="324"/>
      <c r="N99" s="351"/>
      <c r="O99" s="347"/>
      <c r="P99" s="347"/>
      <c r="Q99" s="319">
        <v>3680000</v>
      </c>
    </row>
    <row r="100" spans="1:22" ht="30" customHeight="1" x14ac:dyDescent="0.3">
      <c r="A100" s="348">
        <v>68</v>
      </c>
      <c r="C100" s="344">
        <v>95</v>
      </c>
      <c r="D100" s="320" t="s">
        <v>1612</v>
      </c>
      <c r="E100" s="320" t="s">
        <v>77</v>
      </c>
      <c r="F100" s="320" t="s">
        <v>191</v>
      </c>
      <c r="G100" s="318" t="s">
        <v>1544</v>
      </c>
      <c r="H100" s="320" t="s">
        <v>1680</v>
      </c>
      <c r="I100" s="320" t="s">
        <v>164</v>
      </c>
      <c r="J100" s="321" t="s">
        <v>1564</v>
      </c>
      <c r="K100" s="320" t="s">
        <v>163</v>
      </c>
      <c r="L100" s="320" t="s">
        <v>902</v>
      </c>
      <c r="M100" s="324"/>
      <c r="N100" s="346"/>
      <c r="O100" s="347"/>
      <c r="P100" s="347"/>
      <c r="Q100" s="319">
        <v>90000</v>
      </c>
    </row>
    <row r="101" spans="1:22" ht="30" customHeight="1" x14ac:dyDescent="0.3">
      <c r="A101" s="348">
        <v>32</v>
      </c>
      <c r="C101" s="344">
        <v>96</v>
      </c>
      <c r="D101" s="320" t="s">
        <v>444</v>
      </c>
      <c r="E101" s="320" t="s">
        <v>63</v>
      </c>
      <c r="F101" s="320" t="s">
        <v>191</v>
      </c>
      <c r="G101" s="318" t="s">
        <v>1544</v>
      </c>
      <c r="H101" s="320" t="s">
        <v>178</v>
      </c>
      <c r="I101" s="320" t="s">
        <v>164</v>
      </c>
      <c r="J101" s="321" t="s">
        <v>1563</v>
      </c>
      <c r="K101" s="320" t="s">
        <v>163</v>
      </c>
      <c r="L101" s="320" t="s">
        <v>399</v>
      </c>
      <c r="M101" s="324"/>
      <c r="N101" s="328" t="s">
        <v>1666</v>
      </c>
      <c r="Q101" s="319">
        <v>170000</v>
      </c>
    </row>
    <row r="102" spans="1:22" ht="30" customHeight="1" x14ac:dyDescent="0.3">
      <c r="A102" s="348">
        <v>109</v>
      </c>
      <c r="C102" s="343">
        <v>97</v>
      </c>
      <c r="D102" s="320" t="s">
        <v>231</v>
      </c>
      <c r="E102" s="320" t="s">
        <v>306</v>
      </c>
      <c r="F102" s="320" t="s">
        <v>60</v>
      </c>
      <c r="G102" s="321" t="s">
        <v>1547</v>
      </c>
      <c r="H102" s="320" t="s">
        <v>1680</v>
      </c>
      <c r="I102" s="320" t="s">
        <v>146</v>
      </c>
      <c r="J102" s="321" t="s">
        <v>1657</v>
      </c>
      <c r="K102" s="320" t="s">
        <v>144</v>
      </c>
      <c r="L102" s="320" t="s">
        <v>399</v>
      </c>
      <c r="M102" s="324"/>
      <c r="N102" s="346"/>
      <c r="O102" s="347"/>
      <c r="P102" s="347"/>
      <c r="Q102" s="319">
        <v>4240000</v>
      </c>
    </row>
    <row r="103" spans="1:22" ht="30" customHeight="1" x14ac:dyDescent="0.3">
      <c r="A103" s="348">
        <v>42</v>
      </c>
      <c r="C103" s="343">
        <v>98</v>
      </c>
      <c r="D103" s="320" t="s">
        <v>379</v>
      </c>
      <c r="E103" s="320" t="s">
        <v>65</v>
      </c>
      <c r="F103" s="320" t="s">
        <v>191</v>
      </c>
      <c r="G103" s="318" t="s">
        <v>1544</v>
      </c>
      <c r="H103" s="318" t="s">
        <v>1679</v>
      </c>
      <c r="I103" s="320" t="s">
        <v>146</v>
      </c>
      <c r="J103" s="321" t="s">
        <v>1657</v>
      </c>
      <c r="K103" s="320" t="s">
        <v>144</v>
      </c>
      <c r="L103" s="320" t="s">
        <v>86</v>
      </c>
      <c r="M103" s="324"/>
      <c r="N103" s="346"/>
      <c r="O103" s="347"/>
      <c r="P103" s="347"/>
      <c r="Q103" s="319">
        <v>1900000</v>
      </c>
    </row>
    <row r="104" spans="1:22" ht="30" customHeight="1" x14ac:dyDescent="0.3">
      <c r="A104" s="348">
        <v>34</v>
      </c>
      <c r="C104" s="343">
        <v>99</v>
      </c>
      <c r="D104" s="320" t="s">
        <v>232</v>
      </c>
      <c r="E104" s="320" t="s">
        <v>63</v>
      </c>
      <c r="F104" s="320" t="s">
        <v>191</v>
      </c>
      <c r="G104" s="318" t="s">
        <v>1544</v>
      </c>
      <c r="H104" s="320" t="s">
        <v>1680</v>
      </c>
      <c r="I104" s="318" t="s">
        <v>1662</v>
      </c>
      <c r="J104" s="321" t="s">
        <v>1563</v>
      </c>
      <c r="K104" s="320" t="s">
        <v>1631</v>
      </c>
      <c r="L104" s="320" t="s">
        <v>902</v>
      </c>
      <c r="M104" s="324"/>
      <c r="N104" s="346"/>
      <c r="O104" s="347"/>
      <c r="P104" s="347"/>
      <c r="Q104" s="319">
        <v>270000</v>
      </c>
    </row>
    <row r="105" spans="1:22" ht="30" customHeight="1" x14ac:dyDescent="0.3">
      <c r="A105" s="348">
        <v>58</v>
      </c>
      <c r="C105" s="344">
        <v>100</v>
      </c>
      <c r="D105" s="320" t="s">
        <v>1599</v>
      </c>
      <c r="E105" s="320" t="s">
        <v>71</v>
      </c>
      <c r="F105" s="320" t="s">
        <v>191</v>
      </c>
      <c r="G105" s="318" t="s">
        <v>1544</v>
      </c>
      <c r="H105" s="318" t="s">
        <v>1679</v>
      </c>
      <c r="I105" s="318" t="s">
        <v>146</v>
      </c>
      <c r="J105" s="321" t="s">
        <v>1657</v>
      </c>
      <c r="K105" s="320" t="s">
        <v>144</v>
      </c>
      <c r="L105" s="320" t="s">
        <v>82</v>
      </c>
      <c r="M105" s="324"/>
      <c r="N105" s="346"/>
      <c r="O105" s="347"/>
      <c r="P105" s="347"/>
      <c r="Q105" s="319">
        <v>2000000</v>
      </c>
    </row>
    <row r="106" spans="1:22" ht="30" customHeight="1" x14ac:dyDescent="0.3">
      <c r="A106" s="348">
        <v>94</v>
      </c>
      <c r="C106" s="344">
        <v>101</v>
      </c>
      <c r="D106" s="320" t="s">
        <v>1613</v>
      </c>
      <c r="E106" s="320" t="s">
        <v>1613</v>
      </c>
      <c r="F106" s="320" t="s">
        <v>55</v>
      </c>
      <c r="G106" s="321" t="s">
        <v>1546</v>
      </c>
      <c r="H106" s="318" t="s">
        <v>178</v>
      </c>
      <c r="I106" s="320" t="s">
        <v>146</v>
      </c>
      <c r="J106" s="321" t="s">
        <v>1563</v>
      </c>
      <c r="K106" s="320" t="s">
        <v>144</v>
      </c>
      <c r="L106" s="320" t="s">
        <v>87</v>
      </c>
      <c r="M106" s="324"/>
      <c r="N106" s="346"/>
      <c r="O106" s="347"/>
      <c r="P106" s="347"/>
      <c r="Q106" s="319">
        <v>150000</v>
      </c>
    </row>
    <row r="107" spans="1:22" ht="30" customHeight="1" x14ac:dyDescent="0.3">
      <c r="A107" s="348">
        <v>8</v>
      </c>
      <c r="C107" s="343">
        <v>102</v>
      </c>
      <c r="D107" s="320" t="s">
        <v>233</v>
      </c>
      <c r="E107" s="320" t="s">
        <v>63</v>
      </c>
      <c r="F107" s="320" t="s">
        <v>191</v>
      </c>
      <c r="G107" s="318" t="s">
        <v>1544</v>
      </c>
      <c r="H107" s="318" t="s">
        <v>178</v>
      </c>
      <c r="I107" s="320" t="s">
        <v>155</v>
      </c>
      <c r="J107" s="321" t="s">
        <v>1563</v>
      </c>
      <c r="K107" s="320" t="s">
        <v>144</v>
      </c>
      <c r="L107" s="320" t="s">
        <v>87</v>
      </c>
      <c r="M107" s="324"/>
      <c r="N107" s="315" t="s">
        <v>1633</v>
      </c>
      <c r="O107" s="327"/>
      <c r="P107" s="327"/>
      <c r="Q107" s="319">
        <v>113500</v>
      </c>
      <c r="R107" s="327"/>
      <c r="S107" s="327"/>
      <c r="T107" s="327"/>
      <c r="U107" s="327"/>
      <c r="V107" s="327"/>
    </row>
    <row r="108" spans="1:22" ht="30" customHeight="1" x14ac:dyDescent="0.3">
      <c r="A108" s="348">
        <v>71</v>
      </c>
      <c r="C108" s="343">
        <v>103</v>
      </c>
      <c r="D108" s="320" t="s">
        <v>1614</v>
      </c>
      <c r="E108" s="320" t="s">
        <v>80</v>
      </c>
      <c r="F108" s="320" t="s">
        <v>191</v>
      </c>
      <c r="G108" s="318" t="s">
        <v>1544</v>
      </c>
      <c r="H108" s="320" t="s">
        <v>1680</v>
      </c>
      <c r="I108" s="318" t="s">
        <v>1704</v>
      </c>
      <c r="J108" s="321" t="s">
        <v>1564</v>
      </c>
      <c r="K108" s="320" t="s">
        <v>1631</v>
      </c>
      <c r="L108" s="320" t="s">
        <v>902</v>
      </c>
      <c r="M108" s="324"/>
      <c r="N108" s="346"/>
      <c r="Q108" s="319">
        <v>0</v>
      </c>
    </row>
    <row r="109" spans="1:22" ht="30" customHeight="1" x14ac:dyDescent="0.3">
      <c r="A109" s="348"/>
      <c r="C109" s="358">
        <v>104</v>
      </c>
      <c r="D109" s="359" t="s">
        <v>1614</v>
      </c>
      <c r="E109" s="359" t="s">
        <v>77</v>
      </c>
      <c r="F109" s="359" t="s">
        <v>191</v>
      </c>
      <c r="G109" s="360" t="s">
        <v>1544</v>
      </c>
      <c r="H109" s="359" t="s">
        <v>178</v>
      </c>
      <c r="I109" s="359" t="s">
        <v>146</v>
      </c>
      <c r="J109" s="361" t="s">
        <v>1563</v>
      </c>
      <c r="K109" s="359" t="s">
        <v>144</v>
      </c>
      <c r="L109" s="359" t="s">
        <v>399</v>
      </c>
      <c r="M109" s="324"/>
      <c r="N109" s="346"/>
    </row>
    <row r="110" spans="1:22" ht="30" customHeight="1" x14ac:dyDescent="0.3">
      <c r="A110" s="348">
        <v>70</v>
      </c>
      <c r="C110" s="344">
        <v>105</v>
      </c>
      <c r="D110" s="320" t="s">
        <v>137</v>
      </c>
      <c r="E110" s="320" t="s">
        <v>192</v>
      </c>
      <c r="F110" s="320" t="s">
        <v>191</v>
      </c>
      <c r="G110" s="318" t="s">
        <v>1544</v>
      </c>
      <c r="H110" s="320" t="s">
        <v>178</v>
      </c>
      <c r="I110" s="320" t="s">
        <v>146</v>
      </c>
      <c r="J110" s="321" t="s">
        <v>1564</v>
      </c>
      <c r="K110" s="320" t="s">
        <v>144</v>
      </c>
      <c r="L110" s="320" t="s">
        <v>87</v>
      </c>
      <c r="M110" s="324"/>
      <c r="N110" s="346"/>
      <c r="Q110" s="319">
        <v>20062</v>
      </c>
    </row>
    <row r="111" spans="1:22" ht="30" customHeight="1" x14ac:dyDescent="0.3">
      <c r="A111" s="348">
        <v>43</v>
      </c>
      <c r="C111" s="344">
        <v>106</v>
      </c>
      <c r="D111" s="320" t="s">
        <v>768</v>
      </c>
      <c r="E111" s="320" t="s">
        <v>65</v>
      </c>
      <c r="F111" s="320" t="s">
        <v>191</v>
      </c>
      <c r="G111" s="318" t="s">
        <v>1544</v>
      </c>
      <c r="H111" s="318" t="s">
        <v>1679</v>
      </c>
      <c r="I111" s="320" t="s">
        <v>1661</v>
      </c>
      <c r="J111" s="321" t="s">
        <v>1563</v>
      </c>
      <c r="K111" s="320" t="s">
        <v>337</v>
      </c>
      <c r="L111" s="320" t="s">
        <v>86</v>
      </c>
      <c r="M111" s="324"/>
      <c r="N111" s="346"/>
      <c r="O111" s="326"/>
      <c r="Q111" s="319">
        <v>141700</v>
      </c>
    </row>
    <row r="112" spans="1:22" ht="30" customHeight="1" x14ac:dyDescent="0.3">
      <c r="A112" s="348">
        <v>74</v>
      </c>
      <c r="C112" s="343">
        <v>107</v>
      </c>
      <c r="D112" s="320" t="s">
        <v>235</v>
      </c>
      <c r="E112" s="320" t="s">
        <v>459</v>
      </c>
      <c r="F112" s="320" t="s">
        <v>50</v>
      </c>
      <c r="G112" s="321" t="s">
        <v>1545</v>
      </c>
      <c r="H112" s="318" t="s">
        <v>1679</v>
      </c>
      <c r="I112" s="320" t="s">
        <v>164</v>
      </c>
      <c r="J112" s="321" t="s">
        <v>1563</v>
      </c>
      <c r="K112" s="320" t="s">
        <v>163</v>
      </c>
      <c r="L112" s="320" t="s">
        <v>81</v>
      </c>
      <c r="M112" s="324"/>
      <c r="N112" s="346"/>
      <c r="Q112" s="329">
        <v>460000</v>
      </c>
    </row>
    <row r="113" spans="1:17" ht="30" customHeight="1" x14ac:dyDescent="0.3">
      <c r="A113" s="348">
        <v>87</v>
      </c>
      <c r="C113" s="343">
        <v>108</v>
      </c>
      <c r="D113" s="320" t="s">
        <v>236</v>
      </c>
      <c r="E113" s="320" t="s">
        <v>323</v>
      </c>
      <c r="F113" s="320" t="s">
        <v>54</v>
      </c>
      <c r="G113" s="321" t="s">
        <v>1546</v>
      </c>
      <c r="H113" s="318" t="s">
        <v>1679</v>
      </c>
      <c r="I113" s="320" t="s">
        <v>155</v>
      </c>
      <c r="J113" s="321" t="s">
        <v>1564</v>
      </c>
      <c r="K113" s="320" t="s">
        <v>144</v>
      </c>
      <c r="L113" s="320" t="s">
        <v>85</v>
      </c>
      <c r="M113" s="324"/>
      <c r="N113" s="346"/>
      <c r="Q113" s="319">
        <v>70000</v>
      </c>
    </row>
    <row r="114" spans="1:17" ht="30" customHeight="1" x14ac:dyDescent="0.3">
      <c r="A114" s="348">
        <v>27</v>
      </c>
      <c r="C114" s="343">
        <v>109</v>
      </c>
      <c r="D114" s="320" t="s">
        <v>357</v>
      </c>
      <c r="E114" s="320" t="s">
        <v>63</v>
      </c>
      <c r="F114" s="320" t="s">
        <v>191</v>
      </c>
      <c r="G114" s="318" t="s">
        <v>1544</v>
      </c>
      <c r="H114" s="320" t="s">
        <v>1630</v>
      </c>
      <c r="I114" s="320" t="s">
        <v>155</v>
      </c>
      <c r="J114" s="321" t="s">
        <v>1564</v>
      </c>
      <c r="K114" s="320" t="s">
        <v>144</v>
      </c>
      <c r="L114" s="320" t="s">
        <v>87</v>
      </c>
      <c r="M114" s="324"/>
      <c r="N114" s="346"/>
      <c r="Q114" s="341">
        <v>52000</v>
      </c>
    </row>
    <row r="115" spans="1:17" ht="51.5" customHeight="1" x14ac:dyDescent="0.3">
      <c r="A115" s="348"/>
      <c r="H115" s="340"/>
      <c r="I115" s="340"/>
      <c r="L115" s="340"/>
      <c r="M115" s="340"/>
      <c r="N115" s="347"/>
    </row>
    <row r="116" spans="1:17" ht="58" customHeight="1" x14ac:dyDescent="0.3">
      <c r="A116" s="348"/>
      <c r="N116" s="347"/>
    </row>
    <row r="117" spans="1:17" ht="58" customHeight="1" x14ac:dyDescent="0.3">
      <c r="A117" s="348"/>
      <c r="B117" s="348"/>
      <c r="C117" s="349"/>
      <c r="D117" s="347"/>
      <c r="E117" s="357"/>
      <c r="F117" s="347"/>
      <c r="G117" s="347"/>
      <c r="H117" s="347"/>
      <c r="I117" s="347"/>
      <c r="J117" s="347"/>
      <c r="K117" s="347"/>
      <c r="L117" s="347"/>
      <c r="M117" s="347"/>
      <c r="N117" s="347"/>
      <c r="O117" s="347"/>
      <c r="P117" s="347"/>
    </row>
  </sheetData>
  <phoneticPr fontId="53" type="noConversion"/>
  <dataValidations disablePrompts="1" count="2">
    <dataValidation type="list" allowBlank="1" showInputMessage="1" showErrorMessage="1" sqref="L22:M24" xr:uid="{9BB1C5CE-BB22-4023-ABE8-6EB5B16EF71D}">
      <formula1>"1960s,1970s,1980s,1990s,2000s,2010s,2020s,2030s,2040s"</formula1>
    </dataValidation>
    <dataValidation type="list" allowBlank="1" showInputMessage="1" showErrorMessage="1" sqref="L71:M71" xr:uid="{5697F4BA-60EA-4E54-8179-295D37D89D7A}">
      <formula1>"1960s,1970s,1980s,1990s,2000s,2010s,2020s,2030s,2040s/Unknown"</formula1>
    </dataValidation>
  </dataValidations>
  <pageMargins left="0.7" right="0.7" top="0.75" bottom="0.75" header="0.3" footer="0.3"/>
  <pageSetup scale="17" fitToHeight="0" orientation="landscape"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8A62F-A965-4DBF-93F4-DF768A173A67}">
  <dimension ref="B2:B4"/>
  <sheetViews>
    <sheetView workbookViewId="0">
      <selection activeCell="B4" sqref="B4"/>
    </sheetView>
  </sheetViews>
  <sheetFormatPr defaultRowHeight="14.5" x14ac:dyDescent="0.35"/>
  <sheetData>
    <row r="2" spans="2:2" x14ac:dyDescent="0.35">
      <c r="B2" t="s">
        <v>1708</v>
      </c>
    </row>
    <row r="4" spans="2:2" x14ac:dyDescent="0.35">
      <c r="B4" t="s">
        <v>1709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BD22F-9F35-4933-9C8F-2BCC99FC64C8}">
  <dimension ref="A1:O73"/>
  <sheetViews>
    <sheetView topLeftCell="A49" zoomScale="58" zoomScaleNormal="58" workbookViewId="0">
      <selection activeCell="L58" sqref="L58"/>
    </sheetView>
  </sheetViews>
  <sheetFormatPr defaultRowHeight="13" x14ac:dyDescent="0.3"/>
  <cols>
    <col min="1" max="1" width="4.1796875" style="392" customWidth="1"/>
    <col min="2" max="2" width="21.7265625" style="324" customWidth="1"/>
    <col min="3" max="3" width="29.453125" style="324" customWidth="1"/>
    <col min="4" max="16384" width="8.7265625" style="324"/>
  </cols>
  <sheetData>
    <row r="1" spans="2:15" ht="73.5" customHeight="1" x14ac:dyDescent="0.55000000000000004">
      <c r="B1" s="394"/>
      <c r="C1" s="195"/>
      <c r="D1" s="391"/>
      <c r="E1" s="391"/>
      <c r="F1" s="391"/>
      <c r="G1" s="391"/>
      <c r="H1" s="391"/>
      <c r="I1" s="391"/>
      <c r="J1" s="391"/>
      <c r="K1" s="391"/>
      <c r="L1" s="391"/>
      <c r="M1" s="391"/>
      <c r="N1" s="391"/>
      <c r="O1" s="2"/>
    </row>
    <row r="2" spans="2:15" ht="87.5" customHeight="1" x14ac:dyDescent="0.3">
      <c r="B2" s="342" t="s">
        <v>1549</v>
      </c>
      <c r="C2" s="386" t="s">
        <v>1873</v>
      </c>
    </row>
    <row r="3" spans="2:15" ht="30" customHeight="1" x14ac:dyDescent="0.3">
      <c r="B3" s="318" t="s">
        <v>1738</v>
      </c>
      <c r="C3" s="448" t="s">
        <v>1834</v>
      </c>
    </row>
    <row r="4" spans="2:15" ht="30" customHeight="1" x14ac:dyDescent="0.3">
      <c r="B4" s="320" t="s">
        <v>193</v>
      </c>
      <c r="C4" s="448" t="s">
        <v>1864</v>
      </c>
    </row>
    <row r="5" spans="2:15" ht="30" customHeight="1" x14ac:dyDescent="0.3">
      <c r="B5" s="320" t="s">
        <v>494</v>
      </c>
      <c r="C5" s="448" t="s">
        <v>1864</v>
      </c>
    </row>
    <row r="6" spans="2:15" ht="30" customHeight="1" x14ac:dyDescent="0.3">
      <c r="B6" s="320" t="s">
        <v>1127</v>
      </c>
      <c r="C6" s="448" t="s">
        <v>1864</v>
      </c>
    </row>
    <row r="7" spans="2:15" ht="30" customHeight="1" x14ac:dyDescent="0.3">
      <c r="B7" s="320" t="s">
        <v>432</v>
      </c>
      <c r="C7" s="448" t="s">
        <v>1864</v>
      </c>
    </row>
    <row r="8" spans="2:15" ht="30" customHeight="1" x14ac:dyDescent="0.3">
      <c r="B8" s="320" t="s">
        <v>199</v>
      </c>
      <c r="C8" s="448" t="s">
        <v>1864</v>
      </c>
    </row>
    <row r="9" spans="2:15" ht="30" customHeight="1" x14ac:dyDescent="0.3">
      <c r="B9" s="320" t="s">
        <v>1647</v>
      </c>
      <c r="C9" s="448" t="s">
        <v>1864</v>
      </c>
    </row>
    <row r="10" spans="2:15" ht="30" customHeight="1" x14ac:dyDescent="0.3">
      <c r="B10" s="320" t="s">
        <v>201</v>
      </c>
      <c r="C10" s="320" t="s">
        <v>1834</v>
      </c>
    </row>
    <row r="11" spans="2:15" ht="30" customHeight="1" x14ac:dyDescent="0.3">
      <c r="B11" s="320" t="s">
        <v>1325</v>
      </c>
      <c r="C11" s="451" t="s">
        <v>1864</v>
      </c>
    </row>
    <row r="12" spans="2:15" ht="30" customHeight="1" x14ac:dyDescent="0.3">
      <c r="B12" s="318" t="s">
        <v>1641</v>
      </c>
      <c r="C12" s="448" t="s">
        <v>1834</v>
      </c>
    </row>
    <row r="13" spans="2:15" ht="30" customHeight="1" x14ac:dyDescent="0.3">
      <c r="B13" s="320" t="s">
        <v>1600</v>
      </c>
      <c r="C13" s="448" t="s">
        <v>1834</v>
      </c>
    </row>
    <row r="14" spans="2:15" ht="30" customHeight="1" x14ac:dyDescent="0.3">
      <c r="B14" s="320" t="s">
        <v>869</v>
      </c>
      <c r="C14" s="448" t="s">
        <v>1834</v>
      </c>
    </row>
    <row r="15" spans="2:15" ht="30" customHeight="1" x14ac:dyDescent="0.3">
      <c r="B15" s="320" t="s">
        <v>1389</v>
      </c>
      <c r="C15" s="448" t="s">
        <v>1834</v>
      </c>
    </row>
    <row r="16" spans="2:15" ht="30" customHeight="1" x14ac:dyDescent="0.3">
      <c r="B16" s="320" t="s">
        <v>1860</v>
      </c>
      <c r="C16" s="448" t="s">
        <v>1834</v>
      </c>
    </row>
    <row r="17" spans="2:3" ht="30" customHeight="1" x14ac:dyDescent="0.3">
      <c r="B17" s="320" t="s">
        <v>1651</v>
      </c>
      <c r="C17" s="448" t="s">
        <v>1834</v>
      </c>
    </row>
    <row r="18" spans="2:3" ht="30" customHeight="1" x14ac:dyDescent="0.3">
      <c r="B18" s="318" t="s">
        <v>1843</v>
      </c>
      <c r="C18" s="448" t="s">
        <v>1834</v>
      </c>
    </row>
    <row r="19" spans="2:3" ht="30" customHeight="1" x14ac:dyDescent="0.3">
      <c r="B19" s="320" t="s">
        <v>1615</v>
      </c>
      <c r="C19" s="448" t="s">
        <v>1834</v>
      </c>
    </row>
    <row r="20" spans="2:3" ht="30" customHeight="1" x14ac:dyDescent="0.3">
      <c r="B20" s="320" t="s">
        <v>1643</v>
      </c>
      <c r="C20" s="448" t="s">
        <v>1834</v>
      </c>
    </row>
    <row r="21" spans="2:3" ht="30" customHeight="1" x14ac:dyDescent="0.3">
      <c r="B21" s="320" t="s">
        <v>215</v>
      </c>
      <c r="C21" s="448" t="s">
        <v>1834</v>
      </c>
    </row>
    <row r="22" spans="2:3" ht="30" customHeight="1" x14ac:dyDescent="0.3">
      <c r="B22" s="318" t="s">
        <v>1851</v>
      </c>
      <c r="C22" s="448" t="s">
        <v>1834</v>
      </c>
    </row>
    <row r="23" spans="2:3" ht="30" customHeight="1" x14ac:dyDescent="0.3">
      <c r="B23" s="318" t="s">
        <v>1859</v>
      </c>
      <c r="C23" s="448" t="s">
        <v>1834</v>
      </c>
    </row>
    <row r="24" spans="2:3" ht="30" customHeight="1" x14ac:dyDescent="0.3">
      <c r="B24" s="318" t="s">
        <v>617</v>
      </c>
      <c r="C24" s="448" t="s">
        <v>1834</v>
      </c>
    </row>
    <row r="25" spans="2:3" ht="30" customHeight="1" x14ac:dyDescent="0.3">
      <c r="B25" s="320" t="s">
        <v>217</v>
      </c>
      <c r="C25" s="448" t="s">
        <v>1834</v>
      </c>
    </row>
    <row r="26" spans="2:3" ht="30" customHeight="1" x14ac:dyDescent="0.3">
      <c r="B26" s="318" t="s">
        <v>1857</v>
      </c>
      <c r="C26" s="448" t="s">
        <v>1834</v>
      </c>
    </row>
    <row r="27" spans="2:3" ht="30" customHeight="1" x14ac:dyDescent="0.3">
      <c r="B27" s="320" t="s">
        <v>1844</v>
      </c>
      <c r="C27" s="448" t="s">
        <v>1834</v>
      </c>
    </row>
    <row r="28" spans="2:3" ht="30" customHeight="1" x14ac:dyDescent="0.3">
      <c r="B28" s="320" t="s">
        <v>1835</v>
      </c>
      <c r="C28" s="448" t="s">
        <v>1834</v>
      </c>
    </row>
    <row r="29" spans="2:3" ht="30" customHeight="1" x14ac:dyDescent="0.3">
      <c r="B29" s="320" t="s">
        <v>1677</v>
      </c>
      <c r="C29" s="448" t="s">
        <v>1834</v>
      </c>
    </row>
    <row r="30" spans="2:3" ht="30" customHeight="1" x14ac:dyDescent="0.3">
      <c r="B30" s="320" t="s">
        <v>1850</v>
      </c>
      <c r="C30" s="448" t="s">
        <v>1834</v>
      </c>
    </row>
    <row r="31" spans="2:3" ht="30" customHeight="1" x14ac:dyDescent="0.3">
      <c r="B31" s="320" t="s">
        <v>1169</v>
      </c>
      <c r="C31" s="448" t="s">
        <v>1834</v>
      </c>
    </row>
    <row r="32" spans="2:3" ht="30" customHeight="1" x14ac:dyDescent="0.3">
      <c r="B32" s="320" t="s">
        <v>218</v>
      </c>
      <c r="C32" s="448" t="s">
        <v>1834</v>
      </c>
    </row>
    <row r="33" spans="2:3" ht="30" customHeight="1" x14ac:dyDescent="0.3">
      <c r="B33" s="320" t="s">
        <v>877</v>
      </c>
      <c r="C33" s="448" t="s">
        <v>1834</v>
      </c>
    </row>
    <row r="34" spans="2:3" ht="30" customHeight="1" x14ac:dyDescent="0.3">
      <c r="B34" s="320" t="s">
        <v>222</v>
      </c>
      <c r="C34" s="448" t="s">
        <v>1834</v>
      </c>
    </row>
    <row r="35" spans="2:3" ht="30" customHeight="1" x14ac:dyDescent="0.3">
      <c r="B35" s="320" t="s">
        <v>245</v>
      </c>
      <c r="C35" s="448" t="s">
        <v>1834</v>
      </c>
    </row>
    <row r="36" spans="2:3" ht="30" customHeight="1" x14ac:dyDescent="0.3">
      <c r="B36" s="320" t="s">
        <v>1607</v>
      </c>
      <c r="C36" s="448" t="s">
        <v>1834</v>
      </c>
    </row>
    <row r="37" spans="2:3" ht="30" customHeight="1" x14ac:dyDescent="0.3">
      <c r="B37" s="318" t="s">
        <v>1858</v>
      </c>
      <c r="C37" s="448" t="s">
        <v>1834</v>
      </c>
    </row>
    <row r="38" spans="2:3" ht="30" customHeight="1" x14ac:dyDescent="0.3">
      <c r="B38" s="320" t="s">
        <v>224</v>
      </c>
      <c r="C38" s="448" t="s">
        <v>1834</v>
      </c>
    </row>
    <row r="39" spans="2:3" ht="30" customHeight="1" x14ac:dyDescent="0.3">
      <c r="B39" s="320" t="s">
        <v>780</v>
      </c>
      <c r="C39" s="448" t="s">
        <v>1834</v>
      </c>
    </row>
    <row r="40" spans="2:3" ht="30" customHeight="1" x14ac:dyDescent="0.3">
      <c r="B40" s="320" t="s">
        <v>228</v>
      </c>
      <c r="C40" s="448" t="s">
        <v>1834</v>
      </c>
    </row>
    <row r="41" spans="2:3" ht="30" customHeight="1" x14ac:dyDescent="0.3">
      <c r="B41" s="320" t="s">
        <v>1604</v>
      </c>
      <c r="C41" s="448" t="s">
        <v>1834</v>
      </c>
    </row>
    <row r="42" spans="2:3" ht="30" customHeight="1" x14ac:dyDescent="0.3">
      <c r="B42" s="320" t="s">
        <v>1862</v>
      </c>
      <c r="C42" s="448" t="s">
        <v>1834</v>
      </c>
    </row>
    <row r="43" spans="2:3" ht="30" customHeight="1" x14ac:dyDescent="0.3">
      <c r="B43" s="320" t="s">
        <v>230</v>
      </c>
      <c r="C43" s="448" t="s">
        <v>1834</v>
      </c>
    </row>
    <row r="44" spans="2:3" ht="30" customHeight="1" x14ac:dyDescent="0.3">
      <c r="B44" s="320" t="s">
        <v>1664</v>
      </c>
      <c r="C44" s="448" t="s">
        <v>1834</v>
      </c>
    </row>
    <row r="45" spans="2:3" ht="30" customHeight="1" x14ac:dyDescent="0.3">
      <c r="B45" s="320" t="s">
        <v>1612</v>
      </c>
      <c r="C45" s="448" t="s">
        <v>1834</v>
      </c>
    </row>
    <row r="46" spans="2:3" ht="30" customHeight="1" x14ac:dyDescent="0.3">
      <c r="B46" s="320" t="s">
        <v>444</v>
      </c>
      <c r="C46" s="448" t="s">
        <v>1834</v>
      </c>
    </row>
    <row r="47" spans="2:3" ht="30" customHeight="1" x14ac:dyDescent="0.3">
      <c r="B47" s="320" t="s">
        <v>233</v>
      </c>
      <c r="C47" s="448" t="s">
        <v>1834</v>
      </c>
    </row>
    <row r="48" spans="2:3" ht="30" customHeight="1" x14ac:dyDescent="0.3">
      <c r="B48" s="320" t="s">
        <v>137</v>
      </c>
      <c r="C48" s="448" t="s">
        <v>1834</v>
      </c>
    </row>
    <row r="49" spans="1:3" ht="30" customHeight="1" x14ac:dyDescent="0.3">
      <c r="B49" s="320" t="s">
        <v>1846</v>
      </c>
      <c r="C49" s="448" t="s">
        <v>1834</v>
      </c>
    </row>
    <row r="50" spans="1:3" ht="30" customHeight="1" x14ac:dyDescent="0.3">
      <c r="A50" s="392" t="s">
        <v>1840</v>
      </c>
      <c r="B50" s="320" t="s">
        <v>357</v>
      </c>
      <c r="C50" s="448" t="s">
        <v>1864</v>
      </c>
    </row>
    <row r="51" spans="1:3" ht="30" customHeight="1" x14ac:dyDescent="0.3">
      <c r="B51" s="318" t="s">
        <v>1650</v>
      </c>
      <c r="C51" s="455" t="s">
        <v>1868</v>
      </c>
    </row>
    <row r="52" spans="1:3" ht="30" customHeight="1" x14ac:dyDescent="0.3">
      <c r="B52" s="320" t="s">
        <v>1802</v>
      </c>
      <c r="C52" s="455" t="s">
        <v>1877</v>
      </c>
    </row>
    <row r="53" spans="1:3" ht="30" customHeight="1" x14ac:dyDescent="0.3">
      <c r="B53" s="320" t="s">
        <v>1646</v>
      </c>
      <c r="C53" s="448" t="s">
        <v>1865</v>
      </c>
    </row>
    <row r="54" spans="1:3" ht="30" customHeight="1" x14ac:dyDescent="0.3">
      <c r="B54" s="320" t="s">
        <v>203</v>
      </c>
      <c r="C54" s="448" t="s">
        <v>1865</v>
      </c>
    </row>
    <row r="55" spans="1:3" ht="30" customHeight="1" x14ac:dyDescent="0.3">
      <c r="B55" s="320" t="s">
        <v>1208</v>
      </c>
      <c r="C55" s="448" t="s">
        <v>1865</v>
      </c>
    </row>
    <row r="56" spans="1:3" ht="30" customHeight="1" x14ac:dyDescent="0.3">
      <c r="B56" s="320" t="s">
        <v>1038</v>
      </c>
      <c r="C56" s="448" t="s">
        <v>1870</v>
      </c>
    </row>
    <row r="57" spans="1:3" ht="30" customHeight="1" x14ac:dyDescent="0.3">
      <c r="B57" s="320" t="s">
        <v>1334</v>
      </c>
      <c r="C57" s="448" t="s">
        <v>1871</v>
      </c>
    </row>
    <row r="58" spans="1:3" ht="30" customHeight="1" x14ac:dyDescent="0.3">
      <c r="B58" s="320" t="s">
        <v>227</v>
      </c>
      <c r="C58" s="448" t="s">
        <v>1875</v>
      </c>
    </row>
    <row r="59" spans="1:3" ht="30" customHeight="1" x14ac:dyDescent="0.3">
      <c r="B59" s="320" t="s">
        <v>1658</v>
      </c>
      <c r="C59" s="451" t="s">
        <v>1872</v>
      </c>
    </row>
    <row r="60" spans="1:3" ht="30" customHeight="1" x14ac:dyDescent="0.3">
      <c r="B60" s="318" t="s">
        <v>1636</v>
      </c>
      <c r="C60" s="448" t="s">
        <v>1867</v>
      </c>
    </row>
    <row r="61" spans="1:3" ht="30" customHeight="1" x14ac:dyDescent="0.3">
      <c r="B61" s="320" t="s">
        <v>200</v>
      </c>
      <c r="C61" s="448" t="s">
        <v>1866</v>
      </c>
    </row>
    <row r="62" spans="1:3" ht="30" customHeight="1" x14ac:dyDescent="0.3">
      <c r="B62" s="320" t="s">
        <v>1842</v>
      </c>
      <c r="C62" s="448" t="s">
        <v>1876</v>
      </c>
    </row>
    <row r="63" spans="1:3" ht="30" customHeight="1" x14ac:dyDescent="0.3">
      <c r="B63" s="320" t="s">
        <v>1861</v>
      </c>
      <c r="C63" s="448" t="s">
        <v>1876</v>
      </c>
    </row>
    <row r="64" spans="1:3" ht="30" customHeight="1" x14ac:dyDescent="0.3">
      <c r="B64" s="320" t="s">
        <v>206</v>
      </c>
      <c r="C64" s="448" t="s">
        <v>1869</v>
      </c>
    </row>
    <row r="65" spans="2:3" ht="30" customHeight="1" x14ac:dyDescent="0.3">
      <c r="B65" s="320" t="s">
        <v>221</v>
      </c>
      <c r="C65" s="448" t="s">
        <v>1874</v>
      </c>
    </row>
    <row r="73" spans="2:3" ht="30" customHeight="1" x14ac:dyDescent="0.3">
      <c r="B73" s="320"/>
      <c r="C73" s="455"/>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CC7B2-6DDA-471B-BFAF-F1C1AF15B366}">
  <dimension ref="B1:T134"/>
  <sheetViews>
    <sheetView topLeftCell="A90" zoomScale="75" zoomScaleNormal="75" workbookViewId="0">
      <selection activeCell="S127" sqref="S127"/>
    </sheetView>
  </sheetViews>
  <sheetFormatPr defaultRowHeight="14.5" x14ac:dyDescent="0.35"/>
  <cols>
    <col min="20" max="20" width="11.36328125" customWidth="1"/>
  </cols>
  <sheetData>
    <row r="1" spans="2:15" x14ac:dyDescent="0.35">
      <c r="B1" t="s">
        <v>1728</v>
      </c>
    </row>
    <row r="3" spans="2:15" x14ac:dyDescent="0.35">
      <c r="B3" s="13" t="s">
        <v>1712</v>
      </c>
    </row>
    <row r="5" spans="2:15" x14ac:dyDescent="0.35">
      <c r="K5" s="13" t="s">
        <v>1714</v>
      </c>
    </row>
    <row r="6" spans="2:15" x14ac:dyDescent="0.35">
      <c r="B6" s="13"/>
      <c r="K6" s="13"/>
    </row>
    <row r="7" spans="2:15" x14ac:dyDescent="0.35">
      <c r="K7" t="s">
        <v>191</v>
      </c>
      <c r="L7" s="14" t="s">
        <v>1536</v>
      </c>
      <c r="M7" s="34">
        <v>35</v>
      </c>
      <c r="N7" s="305"/>
      <c r="O7" s="13" t="s">
        <v>1715</v>
      </c>
    </row>
    <row r="8" spans="2:15" x14ac:dyDescent="0.35">
      <c r="L8" s="14" t="s">
        <v>65</v>
      </c>
      <c r="M8" s="14">
        <v>7</v>
      </c>
      <c r="N8" s="305"/>
    </row>
    <row r="9" spans="2:15" x14ac:dyDescent="0.35">
      <c r="B9" s="13" t="s">
        <v>1713</v>
      </c>
      <c r="L9" s="14" t="s">
        <v>64</v>
      </c>
      <c r="M9" s="14">
        <v>8</v>
      </c>
      <c r="N9" s="305"/>
    </row>
    <row r="10" spans="2:15" x14ac:dyDescent="0.35">
      <c r="L10" s="14" t="s">
        <v>1537</v>
      </c>
      <c r="M10" s="14">
        <v>3</v>
      </c>
      <c r="N10" s="305"/>
    </row>
    <row r="11" spans="2:15" x14ac:dyDescent="0.35">
      <c r="L11" s="14" t="s">
        <v>71</v>
      </c>
      <c r="M11" s="14">
        <v>3</v>
      </c>
      <c r="N11" s="305"/>
    </row>
    <row r="12" spans="2:15" x14ac:dyDescent="0.35">
      <c r="L12" s="14" t="s">
        <v>69</v>
      </c>
      <c r="M12" s="14">
        <v>3</v>
      </c>
      <c r="N12" s="305"/>
    </row>
    <row r="13" spans="2:15" x14ac:dyDescent="0.35">
      <c r="L13" s="14" t="s">
        <v>73</v>
      </c>
      <c r="M13" s="14">
        <v>2</v>
      </c>
      <c r="N13" s="305"/>
    </row>
    <row r="14" spans="2:15" x14ac:dyDescent="0.35">
      <c r="L14" s="14" t="s">
        <v>74</v>
      </c>
      <c r="M14" s="14">
        <v>2</v>
      </c>
      <c r="N14" s="305"/>
    </row>
    <row r="15" spans="2:15" x14ac:dyDescent="0.35">
      <c r="L15" s="14" t="s">
        <v>1539</v>
      </c>
      <c r="M15" s="14">
        <v>2</v>
      </c>
      <c r="N15" s="305"/>
    </row>
    <row r="16" spans="2:15" x14ac:dyDescent="0.35">
      <c r="L16" s="14" t="s">
        <v>72</v>
      </c>
      <c r="M16" s="14">
        <v>1</v>
      </c>
      <c r="N16" s="305"/>
    </row>
    <row r="17" spans="2:15" x14ac:dyDescent="0.35">
      <c r="L17" s="14" t="s">
        <v>75</v>
      </c>
      <c r="M17" s="14">
        <v>1</v>
      </c>
      <c r="N17" s="305"/>
    </row>
    <row r="18" spans="2:15" x14ac:dyDescent="0.35">
      <c r="L18" s="14" t="s">
        <v>76</v>
      </c>
      <c r="M18" s="14">
        <v>1</v>
      </c>
      <c r="N18" s="305"/>
    </row>
    <row r="19" spans="2:15" x14ac:dyDescent="0.35">
      <c r="L19" s="14" t="s">
        <v>1538</v>
      </c>
      <c r="M19" s="34">
        <v>2</v>
      </c>
      <c r="N19" s="305"/>
      <c r="O19" s="13" t="s">
        <v>1716</v>
      </c>
    </row>
    <row r="20" spans="2:15" ht="15" thickBot="1" x14ac:dyDescent="0.4">
      <c r="L20" s="301" t="s">
        <v>80</v>
      </c>
      <c r="M20" s="301">
        <v>1</v>
      </c>
      <c r="N20" s="14" t="s">
        <v>1594</v>
      </c>
    </row>
    <row r="24" spans="2:15" x14ac:dyDescent="0.35">
      <c r="B24" s="13" t="s">
        <v>1726</v>
      </c>
      <c r="M24" s="13" t="s">
        <v>1714</v>
      </c>
    </row>
    <row r="25" spans="2:15" x14ac:dyDescent="0.35">
      <c r="L25" s="14"/>
      <c r="M25" s="14"/>
      <c r="N25" s="14"/>
    </row>
    <row r="27" spans="2:15" x14ac:dyDescent="0.35">
      <c r="M27" s="13" t="s">
        <v>1718</v>
      </c>
    </row>
    <row r="28" spans="2:15" x14ac:dyDescent="0.35">
      <c r="M28" s="13" t="s">
        <v>1719</v>
      </c>
    </row>
    <row r="29" spans="2:15" ht="15.5" x14ac:dyDescent="0.35">
      <c r="M29" s="305"/>
      <c r="N29" s="294"/>
    </row>
    <row r="30" spans="2:15" x14ac:dyDescent="0.35">
      <c r="N30" s="308"/>
    </row>
    <row r="34" spans="14:14" x14ac:dyDescent="0.35">
      <c r="N34" s="308"/>
    </row>
    <row r="40" spans="14:14" x14ac:dyDescent="0.35">
      <c r="N40" s="14"/>
    </row>
    <row r="53" spans="2:16" x14ac:dyDescent="0.35">
      <c r="B53" s="13" t="s">
        <v>1727</v>
      </c>
      <c r="O53" s="13" t="s">
        <v>1714</v>
      </c>
    </row>
    <row r="55" spans="2:16" x14ac:dyDescent="0.35">
      <c r="P55" t="s">
        <v>1722</v>
      </c>
    </row>
    <row r="56" spans="2:16" x14ac:dyDescent="0.35">
      <c r="O56" s="13"/>
      <c r="P56" t="s">
        <v>1723</v>
      </c>
    </row>
    <row r="58" spans="2:16" x14ac:dyDescent="0.35">
      <c r="O58" s="13" t="s">
        <v>1720</v>
      </c>
    </row>
    <row r="59" spans="2:16" x14ac:dyDescent="0.35">
      <c r="O59" s="13" t="s">
        <v>1721</v>
      </c>
    </row>
    <row r="60" spans="2:16" x14ac:dyDescent="0.35">
      <c r="O60" s="13" t="s">
        <v>1724</v>
      </c>
    </row>
    <row r="61" spans="2:16" x14ac:dyDescent="0.35">
      <c r="O61" s="13" t="s">
        <v>1725</v>
      </c>
    </row>
    <row r="130" spans="20:20" x14ac:dyDescent="0.35">
      <c r="T130" s="363"/>
    </row>
    <row r="131" spans="20:20" x14ac:dyDescent="0.35">
      <c r="T131" s="363"/>
    </row>
    <row r="132" spans="20:20" x14ac:dyDescent="0.35">
      <c r="T132" s="363"/>
    </row>
    <row r="133" spans="20:20" x14ac:dyDescent="0.35">
      <c r="T133" s="363"/>
    </row>
    <row r="134" spans="20:20" x14ac:dyDescent="0.35">
      <c r="T134" s="363"/>
    </row>
  </sheetData>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94D41-8FDE-4FE5-B3DE-5BB9B2ECD550}">
  <dimension ref="A1:L112"/>
  <sheetViews>
    <sheetView zoomScale="52" zoomScaleNormal="52" workbookViewId="0">
      <selection activeCell="F7" sqref="F7"/>
    </sheetView>
  </sheetViews>
  <sheetFormatPr defaultRowHeight="13" x14ac:dyDescent="0.3"/>
  <cols>
    <col min="1" max="1" width="17.453125" style="323" customWidth="1"/>
    <col min="2" max="2" width="4.08984375" style="331" customWidth="1"/>
    <col min="3" max="3" width="21.7265625" style="316" customWidth="1"/>
    <col min="4" max="4" width="13.54296875" style="324" customWidth="1"/>
    <col min="5" max="5" width="8.453125" style="316" customWidth="1"/>
    <col min="6" max="6" width="17.1796875" style="316" customWidth="1"/>
    <col min="7" max="7" width="17.36328125" style="316" customWidth="1"/>
    <col min="8" max="8" width="12.1796875" style="316" customWidth="1"/>
    <col min="9" max="9" width="8.7265625" style="316"/>
    <col min="10" max="10" width="12.26953125" style="316" customWidth="1"/>
    <col min="11" max="11" width="13" style="316" customWidth="1"/>
    <col min="12" max="16384" width="8.7265625" style="316"/>
  </cols>
  <sheetData>
    <row r="1" spans="2:12" ht="58" customHeight="1" x14ac:dyDescent="0.55000000000000004">
      <c r="C1" s="129" t="s">
        <v>1717</v>
      </c>
      <c r="J1" s="316">
        <v>250315</v>
      </c>
    </row>
    <row r="2" spans="2:12" ht="58" customHeight="1" x14ac:dyDescent="0.3">
      <c r="B2" s="330" t="s">
        <v>1648</v>
      </c>
      <c r="C2" s="342" t="s">
        <v>1638</v>
      </c>
      <c r="D2" s="317" t="s">
        <v>189</v>
      </c>
      <c r="E2" s="317" t="s">
        <v>188</v>
      </c>
      <c r="F2" s="317" t="s">
        <v>1639</v>
      </c>
      <c r="G2" s="317" t="s">
        <v>1550</v>
      </c>
      <c r="H2" s="317" t="s">
        <v>1640</v>
      </c>
      <c r="I2" s="338" t="s">
        <v>1552</v>
      </c>
      <c r="J2" s="317" t="s">
        <v>6</v>
      </c>
      <c r="K2" s="317" t="s">
        <v>25</v>
      </c>
      <c r="L2" s="354"/>
    </row>
    <row r="3" spans="2:12" ht="30" customHeight="1" x14ac:dyDescent="0.3">
      <c r="B3" s="344">
        <v>1</v>
      </c>
      <c r="C3" s="318" t="s">
        <v>198</v>
      </c>
      <c r="D3" s="318" t="s">
        <v>65</v>
      </c>
      <c r="E3" s="318" t="s">
        <v>191</v>
      </c>
      <c r="F3" s="318" t="s">
        <v>1544</v>
      </c>
      <c r="G3" s="318" t="s">
        <v>1679</v>
      </c>
      <c r="H3" s="318" t="s">
        <v>146</v>
      </c>
      <c r="I3" s="321" t="s">
        <v>1563</v>
      </c>
      <c r="J3" s="318" t="s">
        <v>144</v>
      </c>
      <c r="K3" s="318" t="s">
        <v>86</v>
      </c>
      <c r="L3" s="362" t="s">
        <v>1711</v>
      </c>
    </row>
    <row r="4" spans="2:12" ht="30" customHeight="1" x14ac:dyDescent="0.3">
      <c r="B4" s="343">
        <v>2</v>
      </c>
      <c r="C4" s="320" t="s">
        <v>156</v>
      </c>
      <c r="D4" s="320" t="s">
        <v>64</v>
      </c>
      <c r="E4" s="320" t="s">
        <v>191</v>
      </c>
      <c r="F4" s="318" t="s">
        <v>1544</v>
      </c>
      <c r="G4" s="320" t="s">
        <v>1680</v>
      </c>
      <c r="H4" s="320" t="s">
        <v>164</v>
      </c>
      <c r="I4" s="321" t="s">
        <v>1564</v>
      </c>
      <c r="J4" s="320" t="s">
        <v>163</v>
      </c>
      <c r="K4" s="320" t="s">
        <v>399</v>
      </c>
      <c r="L4" s="324"/>
    </row>
    <row r="5" spans="2:12" ht="30" customHeight="1" x14ac:dyDescent="0.3">
      <c r="B5" s="343">
        <v>3</v>
      </c>
      <c r="C5" s="320" t="s">
        <v>193</v>
      </c>
      <c r="D5" s="320" t="s">
        <v>192</v>
      </c>
      <c r="E5" s="320" t="s">
        <v>191</v>
      </c>
      <c r="F5" s="318" t="s">
        <v>1544</v>
      </c>
      <c r="G5" s="320" t="s">
        <v>1680</v>
      </c>
      <c r="H5" s="320" t="s">
        <v>155</v>
      </c>
      <c r="I5" s="321" t="s">
        <v>1564</v>
      </c>
      <c r="J5" s="320" t="s">
        <v>144</v>
      </c>
      <c r="K5" s="320" t="s">
        <v>399</v>
      </c>
      <c r="L5" s="324"/>
    </row>
    <row r="6" spans="2:12" ht="30" customHeight="1" x14ac:dyDescent="0.3">
      <c r="B6" s="343">
        <v>4</v>
      </c>
      <c r="C6" s="320" t="s">
        <v>494</v>
      </c>
      <c r="D6" s="320" t="s">
        <v>63</v>
      </c>
      <c r="E6" s="320" t="s">
        <v>191</v>
      </c>
      <c r="F6" s="318" t="s">
        <v>1544</v>
      </c>
      <c r="G6" s="320" t="s">
        <v>178</v>
      </c>
      <c r="H6" s="320" t="s">
        <v>155</v>
      </c>
      <c r="I6" s="321" t="s">
        <v>1563</v>
      </c>
      <c r="J6" s="320" t="s">
        <v>144</v>
      </c>
      <c r="K6" s="320" t="s">
        <v>87</v>
      </c>
      <c r="L6" s="324"/>
    </row>
    <row r="7" spans="2:12" ht="30" customHeight="1" x14ac:dyDescent="0.3">
      <c r="B7" s="344">
        <v>5</v>
      </c>
      <c r="C7" s="320" t="s">
        <v>1127</v>
      </c>
      <c r="D7" s="355" t="s">
        <v>1139</v>
      </c>
      <c r="E7" s="320" t="s">
        <v>51</v>
      </c>
      <c r="F7" s="321" t="s">
        <v>1545</v>
      </c>
      <c r="G7" s="318" t="s">
        <v>1679</v>
      </c>
      <c r="H7" s="320" t="s">
        <v>1365</v>
      </c>
      <c r="I7" s="321" t="s">
        <v>1563</v>
      </c>
      <c r="J7" s="320" t="s">
        <v>144</v>
      </c>
      <c r="K7" s="320" t="s">
        <v>82</v>
      </c>
      <c r="L7" s="324"/>
    </row>
    <row r="8" spans="2:12" ht="30" customHeight="1" x14ac:dyDescent="0.3">
      <c r="B8" s="344">
        <v>6</v>
      </c>
      <c r="C8" s="320" t="s">
        <v>432</v>
      </c>
      <c r="D8" s="320" t="s">
        <v>434</v>
      </c>
      <c r="E8" s="320" t="s">
        <v>61</v>
      </c>
      <c r="F8" s="321" t="s">
        <v>1547</v>
      </c>
      <c r="G8" s="320" t="s">
        <v>1680</v>
      </c>
      <c r="H8" s="320" t="s">
        <v>1632</v>
      </c>
      <c r="I8" s="321" t="s">
        <v>1657</v>
      </c>
      <c r="J8" s="320" t="s">
        <v>337</v>
      </c>
      <c r="K8" s="320" t="s">
        <v>902</v>
      </c>
      <c r="L8" s="324"/>
    </row>
    <row r="9" spans="2:12" ht="30" customHeight="1" x14ac:dyDescent="0.3">
      <c r="B9" s="343">
        <v>7</v>
      </c>
      <c r="C9" s="320" t="s">
        <v>1101</v>
      </c>
      <c r="D9" s="320" t="s">
        <v>66</v>
      </c>
      <c r="E9" s="320" t="s">
        <v>191</v>
      </c>
      <c r="F9" s="318" t="s">
        <v>1544</v>
      </c>
      <c r="G9" s="318" t="s">
        <v>1679</v>
      </c>
      <c r="H9" s="320" t="s">
        <v>164</v>
      </c>
      <c r="I9" s="321" t="s">
        <v>1563</v>
      </c>
      <c r="J9" s="320" t="s">
        <v>144</v>
      </c>
      <c r="K9" s="320" t="s">
        <v>86</v>
      </c>
      <c r="L9" s="324"/>
    </row>
    <row r="10" spans="2:12" ht="30" customHeight="1" x14ac:dyDescent="0.3">
      <c r="B10" s="343">
        <v>8</v>
      </c>
      <c r="C10" s="320" t="s">
        <v>199</v>
      </c>
      <c r="D10" s="320" t="s">
        <v>390</v>
      </c>
      <c r="E10" s="320" t="s">
        <v>51</v>
      </c>
      <c r="F10" s="321" t="s">
        <v>1545</v>
      </c>
      <c r="G10" s="318" t="s">
        <v>1679</v>
      </c>
      <c r="H10" s="320" t="s">
        <v>1671</v>
      </c>
      <c r="I10" s="321" t="s">
        <v>1564</v>
      </c>
      <c r="J10" s="320" t="s">
        <v>163</v>
      </c>
      <c r="K10" s="320" t="s">
        <v>86</v>
      </c>
      <c r="L10" s="324"/>
    </row>
    <row r="11" spans="2:12" ht="30" customHeight="1" x14ac:dyDescent="0.3">
      <c r="B11" s="343">
        <v>9</v>
      </c>
      <c r="C11" s="320" t="s">
        <v>800</v>
      </c>
      <c r="D11" s="355" t="s">
        <v>799</v>
      </c>
      <c r="E11" s="320" t="s">
        <v>59</v>
      </c>
      <c r="F11" s="321" t="s">
        <v>46</v>
      </c>
      <c r="G11" s="320" t="s">
        <v>1630</v>
      </c>
      <c r="H11" s="320" t="s">
        <v>146</v>
      </c>
      <c r="I11" s="321" t="s">
        <v>1657</v>
      </c>
      <c r="J11" s="320" t="s">
        <v>144</v>
      </c>
      <c r="K11" s="320" t="s">
        <v>87</v>
      </c>
      <c r="L11" s="324"/>
    </row>
    <row r="12" spans="2:12" ht="30" customHeight="1" x14ac:dyDescent="0.3">
      <c r="B12" s="344">
        <v>10</v>
      </c>
      <c r="C12" s="320" t="s">
        <v>1646</v>
      </c>
      <c r="D12" s="355" t="s">
        <v>1370</v>
      </c>
      <c r="E12" s="320" t="s">
        <v>52</v>
      </c>
      <c r="F12" s="321" t="s">
        <v>1546</v>
      </c>
      <c r="G12" s="318" t="s">
        <v>1679</v>
      </c>
      <c r="H12" s="320" t="s">
        <v>1632</v>
      </c>
      <c r="I12" s="321" t="s">
        <v>1657</v>
      </c>
      <c r="J12" s="320" t="s">
        <v>144</v>
      </c>
      <c r="K12" s="320" t="s">
        <v>87</v>
      </c>
      <c r="L12" s="324"/>
    </row>
    <row r="13" spans="2:12" ht="30" customHeight="1" x14ac:dyDescent="0.3">
      <c r="B13" s="344">
        <v>11</v>
      </c>
      <c r="C13" s="320" t="s">
        <v>1647</v>
      </c>
      <c r="D13" s="355" t="s">
        <v>1370</v>
      </c>
      <c r="E13" s="320" t="s">
        <v>52</v>
      </c>
      <c r="F13" s="321" t="s">
        <v>1546</v>
      </c>
      <c r="G13" s="318" t="s">
        <v>1679</v>
      </c>
      <c r="H13" s="320" t="s">
        <v>155</v>
      </c>
      <c r="I13" s="321" t="s">
        <v>1564</v>
      </c>
      <c r="J13" s="320" t="s">
        <v>144</v>
      </c>
      <c r="K13" s="320" t="s">
        <v>87</v>
      </c>
      <c r="L13" s="324"/>
    </row>
    <row r="14" spans="2:12" ht="30" customHeight="1" x14ac:dyDescent="0.3">
      <c r="B14" s="343">
        <v>12</v>
      </c>
      <c r="C14" s="320" t="s">
        <v>200</v>
      </c>
      <c r="D14" s="355" t="s">
        <v>73</v>
      </c>
      <c r="E14" s="320" t="s">
        <v>191</v>
      </c>
      <c r="F14" s="318" t="s">
        <v>1544</v>
      </c>
      <c r="G14" s="320" t="s">
        <v>1630</v>
      </c>
      <c r="H14" s="320" t="s">
        <v>1632</v>
      </c>
      <c r="I14" s="321" t="s">
        <v>1564</v>
      </c>
      <c r="J14" s="320" t="s">
        <v>144</v>
      </c>
      <c r="K14" s="320" t="s">
        <v>399</v>
      </c>
      <c r="L14" s="324"/>
    </row>
    <row r="15" spans="2:12" ht="30" customHeight="1" x14ac:dyDescent="0.3">
      <c r="B15" s="343">
        <v>13</v>
      </c>
      <c r="C15" s="320" t="s">
        <v>201</v>
      </c>
      <c r="D15" s="355" t="s">
        <v>1139</v>
      </c>
      <c r="E15" s="320" t="s">
        <v>51</v>
      </c>
      <c r="F15" s="321" t="s">
        <v>1545</v>
      </c>
      <c r="G15" s="318" t="s">
        <v>1679</v>
      </c>
      <c r="H15" s="320" t="s">
        <v>146</v>
      </c>
      <c r="I15" s="321" t="s">
        <v>1564</v>
      </c>
      <c r="J15" s="320" t="s">
        <v>163</v>
      </c>
      <c r="K15" s="320" t="s">
        <v>86</v>
      </c>
      <c r="L15" s="324"/>
    </row>
    <row r="16" spans="2:12" ht="30" customHeight="1" x14ac:dyDescent="0.3">
      <c r="B16" s="343">
        <v>14</v>
      </c>
      <c r="C16" s="320" t="s">
        <v>788</v>
      </c>
      <c r="D16" s="320" t="s">
        <v>72</v>
      </c>
      <c r="E16" s="320" t="s">
        <v>191</v>
      </c>
      <c r="F16" s="318" t="s">
        <v>1544</v>
      </c>
      <c r="G16" s="320" t="s">
        <v>1680</v>
      </c>
      <c r="H16" s="320" t="s">
        <v>164</v>
      </c>
      <c r="I16" s="321" t="s">
        <v>1564</v>
      </c>
      <c r="J16" s="320" t="s">
        <v>163</v>
      </c>
      <c r="K16" s="320" t="s">
        <v>399</v>
      </c>
      <c r="L16" s="324"/>
    </row>
    <row r="17" spans="2:12" ht="30" customHeight="1" x14ac:dyDescent="0.3">
      <c r="B17" s="344">
        <v>15</v>
      </c>
      <c r="C17" s="320" t="s">
        <v>202</v>
      </c>
      <c r="D17" s="320" t="s">
        <v>65</v>
      </c>
      <c r="E17" s="320" t="s">
        <v>191</v>
      </c>
      <c r="F17" s="318" t="s">
        <v>1544</v>
      </c>
      <c r="G17" s="318" t="s">
        <v>1679</v>
      </c>
      <c r="H17" s="320" t="s">
        <v>290</v>
      </c>
      <c r="I17" s="321" t="s">
        <v>1563</v>
      </c>
      <c r="J17" s="320" t="s">
        <v>163</v>
      </c>
      <c r="K17" s="320" t="s">
        <v>86</v>
      </c>
      <c r="L17" s="324"/>
    </row>
    <row r="18" spans="2:12" ht="30" customHeight="1" x14ac:dyDescent="0.3">
      <c r="B18" s="344">
        <v>16</v>
      </c>
      <c r="C18" s="320" t="s">
        <v>1606</v>
      </c>
      <c r="D18" s="320" t="s">
        <v>952</v>
      </c>
      <c r="E18" s="320" t="s">
        <v>51</v>
      </c>
      <c r="F18" s="321" t="s">
        <v>1545</v>
      </c>
      <c r="G18" s="320" t="s">
        <v>1630</v>
      </c>
      <c r="H18" s="320" t="s">
        <v>164</v>
      </c>
      <c r="I18" s="321" t="s">
        <v>1563</v>
      </c>
      <c r="J18" s="320" t="s">
        <v>337</v>
      </c>
      <c r="K18" s="320" t="s">
        <v>87</v>
      </c>
      <c r="L18" s="324"/>
    </row>
    <row r="19" spans="2:12" ht="30" customHeight="1" x14ac:dyDescent="0.3">
      <c r="B19" s="343">
        <v>17</v>
      </c>
      <c r="C19" s="332" t="s">
        <v>1325</v>
      </c>
      <c r="D19" s="356" t="s">
        <v>63</v>
      </c>
      <c r="E19" s="332" t="s">
        <v>191</v>
      </c>
      <c r="F19" s="333" t="s">
        <v>1544</v>
      </c>
      <c r="G19" s="332" t="s">
        <v>178</v>
      </c>
      <c r="H19" s="332" t="s">
        <v>1649</v>
      </c>
      <c r="I19" s="335" t="s">
        <v>1563</v>
      </c>
      <c r="J19" s="320" t="s">
        <v>337</v>
      </c>
      <c r="K19" s="332" t="s">
        <v>399</v>
      </c>
      <c r="L19" s="337"/>
    </row>
    <row r="20" spans="2:12" ht="30" customHeight="1" x14ac:dyDescent="0.3">
      <c r="B20" s="343">
        <v>18</v>
      </c>
      <c r="C20" s="320" t="s">
        <v>203</v>
      </c>
      <c r="D20" s="320" t="s">
        <v>63</v>
      </c>
      <c r="E20" s="320" t="s">
        <v>191</v>
      </c>
      <c r="F20" s="318" t="s">
        <v>1544</v>
      </c>
      <c r="G20" s="318" t="s">
        <v>1679</v>
      </c>
      <c r="H20" s="320" t="s">
        <v>155</v>
      </c>
      <c r="I20" s="321" t="s">
        <v>1564</v>
      </c>
      <c r="J20" s="320" t="s">
        <v>144</v>
      </c>
      <c r="K20" s="320" t="s">
        <v>86</v>
      </c>
      <c r="L20" s="324"/>
    </row>
    <row r="21" spans="2:12" ht="30" customHeight="1" x14ac:dyDescent="0.3">
      <c r="B21" s="343">
        <v>19</v>
      </c>
      <c r="C21" s="318" t="s">
        <v>1636</v>
      </c>
      <c r="D21" s="320" t="s">
        <v>63</v>
      </c>
      <c r="E21" s="320" t="s">
        <v>191</v>
      </c>
      <c r="F21" s="318" t="s">
        <v>1544</v>
      </c>
      <c r="G21" s="320" t="s">
        <v>1680</v>
      </c>
      <c r="H21" s="320" t="s">
        <v>146</v>
      </c>
      <c r="I21" s="321" t="s">
        <v>1564</v>
      </c>
      <c r="J21" s="320" t="s">
        <v>144</v>
      </c>
      <c r="K21" s="320" t="s">
        <v>902</v>
      </c>
      <c r="L21" s="324"/>
    </row>
    <row r="22" spans="2:12" ht="30" customHeight="1" x14ac:dyDescent="0.3">
      <c r="B22" s="344">
        <v>20</v>
      </c>
      <c r="C22" s="333" t="s">
        <v>1641</v>
      </c>
      <c r="D22" s="333" t="s">
        <v>1681</v>
      </c>
      <c r="E22" s="333" t="s">
        <v>51</v>
      </c>
      <c r="F22" s="335" t="s">
        <v>1545</v>
      </c>
      <c r="G22" s="320" t="s">
        <v>1630</v>
      </c>
      <c r="H22" s="332" t="s">
        <v>155</v>
      </c>
      <c r="I22" s="335" t="s">
        <v>1563</v>
      </c>
      <c r="J22" s="332" t="s">
        <v>144</v>
      </c>
      <c r="K22" s="332" t="s">
        <v>399</v>
      </c>
      <c r="L22" s="337"/>
    </row>
    <row r="23" spans="2:12" ht="30" customHeight="1" x14ac:dyDescent="0.3">
      <c r="B23" s="344">
        <v>21</v>
      </c>
      <c r="C23" s="333" t="s">
        <v>1650</v>
      </c>
      <c r="D23" s="332" t="s">
        <v>1139</v>
      </c>
      <c r="E23" s="332" t="s">
        <v>51</v>
      </c>
      <c r="F23" s="335" t="s">
        <v>1545</v>
      </c>
      <c r="G23" s="332" t="s">
        <v>178</v>
      </c>
      <c r="H23" s="332" t="s">
        <v>290</v>
      </c>
      <c r="I23" s="335" t="s">
        <v>1657</v>
      </c>
      <c r="J23" s="332" t="s">
        <v>163</v>
      </c>
      <c r="K23" s="332" t="s">
        <v>399</v>
      </c>
      <c r="L23" s="337"/>
    </row>
    <row r="24" spans="2:12" ht="30" customHeight="1" x14ac:dyDescent="0.3">
      <c r="B24" s="343">
        <v>22</v>
      </c>
      <c r="C24" s="320" t="s">
        <v>1600</v>
      </c>
      <c r="D24" s="355" t="s">
        <v>63</v>
      </c>
      <c r="E24" s="320" t="s">
        <v>191</v>
      </c>
      <c r="F24" s="318" t="s">
        <v>1544</v>
      </c>
      <c r="G24" s="320" t="s">
        <v>178</v>
      </c>
      <c r="H24" s="320" t="s">
        <v>155</v>
      </c>
      <c r="I24" s="321" t="s">
        <v>1564</v>
      </c>
      <c r="J24" s="320" t="s">
        <v>144</v>
      </c>
      <c r="K24" s="320" t="s">
        <v>87</v>
      </c>
      <c r="L24" s="324"/>
    </row>
    <row r="25" spans="2:12" ht="30" customHeight="1" x14ac:dyDescent="0.3">
      <c r="B25" s="343">
        <v>23</v>
      </c>
      <c r="C25" s="320" t="s">
        <v>869</v>
      </c>
      <c r="D25" s="320" t="s">
        <v>66</v>
      </c>
      <c r="E25" s="320" t="s">
        <v>191</v>
      </c>
      <c r="F25" s="318" t="s">
        <v>1544</v>
      </c>
      <c r="G25" s="318" t="s">
        <v>1679</v>
      </c>
      <c r="H25" s="320" t="s">
        <v>290</v>
      </c>
      <c r="I25" s="321" t="s">
        <v>1564</v>
      </c>
      <c r="J25" s="320" t="s">
        <v>144</v>
      </c>
      <c r="K25" s="320" t="s">
        <v>87</v>
      </c>
      <c r="L25" s="324"/>
    </row>
    <row r="26" spans="2:12" ht="30" customHeight="1" x14ac:dyDescent="0.3">
      <c r="B26" s="343">
        <v>24</v>
      </c>
      <c r="C26" s="320" t="s">
        <v>1601</v>
      </c>
      <c r="D26" s="320" t="s">
        <v>63</v>
      </c>
      <c r="E26" s="320" t="s">
        <v>191</v>
      </c>
      <c r="F26" s="318" t="s">
        <v>1544</v>
      </c>
      <c r="G26" s="320" t="s">
        <v>178</v>
      </c>
      <c r="H26" s="320" t="s">
        <v>155</v>
      </c>
      <c r="I26" s="321" t="s">
        <v>1564</v>
      </c>
      <c r="J26" s="320" t="s">
        <v>144</v>
      </c>
      <c r="K26" s="320" t="s">
        <v>87</v>
      </c>
      <c r="L26" s="324"/>
    </row>
    <row r="27" spans="2:12" ht="30" customHeight="1" x14ac:dyDescent="0.3">
      <c r="B27" s="344">
        <v>25</v>
      </c>
      <c r="C27" s="320" t="s">
        <v>1389</v>
      </c>
      <c r="D27" s="320" t="s">
        <v>306</v>
      </c>
      <c r="E27" s="320" t="s">
        <v>60</v>
      </c>
      <c r="F27" s="321" t="s">
        <v>1547</v>
      </c>
      <c r="G27" s="320" t="s">
        <v>1680</v>
      </c>
      <c r="H27" s="320" t="s">
        <v>1632</v>
      </c>
      <c r="I27" s="321" t="s">
        <v>1563</v>
      </c>
      <c r="J27" s="320" t="s">
        <v>144</v>
      </c>
      <c r="K27" s="320" t="s">
        <v>399</v>
      </c>
      <c r="L27" s="324"/>
    </row>
    <row r="28" spans="2:12" ht="30" customHeight="1" x14ac:dyDescent="0.3">
      <c r="B28" s="344">
        <v>26</v>
      </c>
      <c r="C28" s="332" t="s">
        <v>206</v>
      </c>
      <c r="D28" s="332" t="s">
        <v>64</v>
      </c>
      <c r="E28" s="332" t="s">
        <v>191</v>
      </c>
      <c r="F28" s="333" t="s">
        <v>1544</v>
      </c>
      <c r="G28" s="320" t="s">
        <v>1680</v>
      </c>
      <c r="H28" s="332" t="s">
        <v>1649</v>
      </c>
      <c r="I28" s="335" t="s">
        <v>1564</v>
      </c>
      <c r="J28" s="332" t="s">
        <v>337</v>
      </c>
      <c r="K28" s="332" t="s">
        <v>399</v>
      </c>
      <c r="L28" s="337"/>
    </row>
    <row r="29" spans="2:12" ht="30" customHeight="1" x14ac:dyDescent="0.3">
      <c r="B29" s="343">
        <v>27</v>
      </c>
      <c r="C29" s="320" t="s">
        <v>207</v>
      </c>
      <c r="D29" s="320" t="s">
        <v>74</v>
      </c>
      <c r="E29" s="320" t="s">
        <v>191</v>
      </c>
      <c r="F29" s="318" t="s">
        <v>1544</v>
      </c>
      <c r="G29" s="318" t="s">
        <v>1679</v>
      </c>
      <c r="H29" s="320" t="s">
        <v>146</v>
      </c>
      <c r="I29" s="321" t="s">
        <v>1563</v>
      </c>
      <c r="J29" s="320" t="s">
        <v>144</v>
      </c>
      <c r="K29" s="320" t="s">
        <v>86</v>
      </c>
      <c r="L29" s="324"/>
    </row>
    <row r="30" spans="2:12" ht="30" customHeight="1" x14ac:dyDescent="0.3">
      <c r="B30" s="343">
        <v>28</v>
      </c>
      <c r="C30" s="320" t="s">
        <v>209</v>
      </c>
      <c r="D30" s="320" t="s">
        <v>64</v>
      </c>
      <c r="E30" s="320" t="s">
        <v>191</v>
      </c>
      <c r="F30" s="318" t="s">
        <v>1544</v>
      </c>
      <c r="G30" s="320" t="s">
        <v>178</v>
      </c>
      <c r="H30" s="320" t="s">
        <v>155</v>
      </c>
      <c r="I30" s="321" t="s">
        <v>1564</v>
      </c>
      <c r="J30" s="320" t="s">
        <v>144</v>
      </c>
      <c r="K30" s="320" t="s">
        <v>902</v>
      </c>
      <c r="L30" s="324"/>
    </row>
    <row r="31" spans="2:12" ht="30" customHeight="1" x14ac:dyDescent="0.3">
      <c r="B31" s="343">
        <v>29</v>
      </c>
      <c r="C31" s="320" t="s">
        <v>1470</v>
      </c>
      <c r="D31" s="320" t="s">
        <v>75</v>
      </c>
      <c r="E31" s="320" t="s">
        <v>191</v>
      </c>
      <c r="F31" s="318" t="s">
        <v>1544</v>
      </c>
      <c r="G31" s="320" t="s">
        <v>1680</v>
      </c>
      <c r="H31" s="320" t="s">
        <v>290</v>
      </c>
      <c r="I31" s="321" t="s">
        <v>1564</v>
      </c>
      <c r="J31" s="320" t="s">
        <v>163</v>
      </c>
      <c r="K31" s="320" t="s">
        <v>488</v>
      </c>
      <c r="L31" s="324"/>
    </row>
    <row r="32" spans="2:12" ht="30" customHeight="1" x14ac:dyDescent="0.3">
      <c r="B32" s="344">
        <v>30</v>
      </c>
      <c r="C32" s="320" t="s">
        <v>1435</v>
      </c>
      <c r="D32" s="320" t="s">
        <v>1039</v>
      </c>
      <c r="E32" s="320" t="s">
        <v>1037</v>
      </c>
      <c r="F32" s="321" t="s">
        <v>1546</v>
      </c>
      <c r="G32" s="320" t="s">
        <v>1680</v>
      </c>
      <c r="H32" s="320" t="s">
        <v>146</v>
      </c>
      <c r="I32" s="321" t="s">
        <v>1564</v>
      </c>
      <c r="J32" s="320" t="s">
        <v>144</v>
      </c>
      <c r="K32" s="320" t="s">
        <v>399</v>
      </c>
      <c r="L32" s="324"/>
    </row>
    <row r="33" spans="2:12" ht="30" customHeight="1" x14ac:dyDescent="0.3">
      <c r="B33" s="344">
        <v>31</v>
      </c>
      <c r="C33" s="320" t="s">
        <v>210</v>
      </c>
      <c r="D33" s="320" t="s">
        <v>66</v>
      </c>
      <c r="E33" s="320" t="s">
        <v>191</v>
      </c>
      <c r="F33" s="318" t="s">
        <v>1544</v>
      </c>
      <c r="G33" s="320" t="s">
        <v>1680</v>
      </c>
      <c r="H33" s="320" t="s">
        <v>164</v>
      </c>
      <c r="I33" s="321" t="s">
        <v>1563</v>
      </c>
      <c r="J33" s="320" t="s">
        <v>163</v>
      </c>
      <c r="K33" s="320" t="s">
        <v>488</v>
      </c>
      <c r="L33" s="324"/>
    </row>
    <row r="34" spans="2:12" ht="30" customHeight="1" x14ac:dyDescent="0.3">
      <c r="B34" s="343">
        <v>32</v>
      </c>
      <c r="C34" s="320" t="s">
        <v>1602</v>
      </c>
      <c r="D34" s="320" t="s">
        <v>63</v>
      </c>
      <c r="E34" s="320" t="s">
        <v>191</v>
      </c>
      <c r="F34" s="318" t="s">
        <v>1544</v>
      </c>
      <c r="G34" s="320" t="s">
        <v>178</v>
      </c>
      <c r="H34" s="320" t="s">
        <v>146</v>
      </c>
      <c r="I34" s="321" t="s">
        <v>1563</v>
      </c>
      <c r="J34" s="320" t="s">
        <v>144</v>
      </c>
      <c r="K34" s="320" t="s">
        <v>87</v>
      </c>
      <c r="L34" s="324"/>
    </row>
    <row r="35" spans="2:12" ht="30" customHeight="1" x14ac:dyDescent="0.3">
      <c r="B35" s="343">
        <v>33</v>
      </c>
      <c r="C35" s="320" t="s">
        <v>1598</v>
      </c>
      <c r="D35" s="320" t="s">
        <v>63</v>
      </c>
      <c r="E35" s="320" t="s">
        <v>191</v>
      </c>
      <c r="F35" s="318" t="s">
        <v>1544</v>
      </c>
      <c r="G35" s="320" t="s">
        <v>1630</v>
      </c>
      <c r="H35" s="320" t="s">
        <v>146</v>
      </c>
      <c r="I35" s="321" t="s">
        <v>1564</v>
      </c>
      <c r="J35" s="320" t="s">
        <v>144</v>
      </c>
      <c r="K35" s="320" t="s">
        <v>87</v>
      </c>
      <c r="L35" s="324"/>
    </row>
    <row r="36" spans="2:12" ht="30" customHeight="1" x14ac:dyDescent="0.3">
      <c r="B36" s="343">
        <v>34</v>
      </c>
      <c r="C36" s="332" t="s">
        <v>1651</v>
      </c>
      <c r="D36" s="332" t="s">
        <v>65</v>
      </c>
      <c r="E36" s="332" t="s">
        <v>191</v>
      </c>
      <c r="F36" s="333" t="s">
        <v>1544</v>
      </c>
      <c r="G36" s="318" t="s">
        <v>1679</v>
      </c>
      <c r="H36" s="332" t="s">
        <v>155</v>
      </c>
      <c r="I36" s="335" t="s">
        <v>1564</v>
      </c>
      <c r="J36" s="332" t="s">
        <v>144</v>
      </c>
      <c r="K36" s="332" t="s">
        <v>83</v>
      </c>
      <c r="L36" s="337"/>
    </row>
    <row r="37" spans="2:12" ht="30" customHeight="1" x14ac:dyDescent="0.3">
      <c r="B37" s="344">
        <v>35</v>
      </c>
      <c r="C37" s="333" t="s">
        <v>1652</v>
      </c>
      <c r="D37" s="332" t="s">
        <v>65</v>
      </c>
      <c r="E37" s="332" t="s">
        <v>191</v>
      </c>
      <c r="F37" s="333" t="s">
        <v>1544</v>
      </c>
      <c r="G37" s="359" t="s">
        <v>1630</v>
      </c>
      <c r="H37" s="332" t="s">
        <v>164</v>
      </c>
      <c r="I37" s="335" t="s">
        <v>1564</v>
      </c>
      <c r="J37" s="332" t="s">
        <v>163</v>
      </c>
      <c r="K37" s="332" t="s">
        <v>87</v>
      </c>
      <c r="L37" s="337"/>
    </row>
    <row r="38" spans="2:12" ht="30" customHeight="1" x14ac:dyDescent="0.3">
      <c r="B38" s="344">
        <v>36</v>
      </c>
      <c r="C38" s="332" t="s">
        <v>1615</v>
      </c>
      <c r="D38" s="332" t="s">
        <v>63</v>
      </c>
      <c r="E38" s="332" t="s">
        <v>191</v>
      </c>
      <c r="F38" s="333" t="s">
        <v>1544</v>
      </c>
      <c r="G38" s="318" t="s">
        <v>1679</v>
      </c>
      <c r="H38" s="333" t="s">
        <v>155</v>
      </c>
      <c r="I38" s="335" t="s">
        <v>1564</v>
      </c>
      <c r="J38" s="332" t="s">
        <v>144</v>
      </c>
      <c r="K38" s="332" t="s">
        <v>84</v>
      </c>
      <c r="L38" s="337"/>
    </row>
    <row r="39" spans="2:12" ht="30" customHeight="1" x14ac:dyDescent="0.3">
      <c r="B39" s="343">
        <v>37</v>
      </c>
      <c r="C39" s="320" t="s">
        <v>1448</v>
      </c>
      <c r="D39" s="320" t="s">
        <v>1450</v>
      </c>
      <c r="E39" s="320" t="s">
        <v>51</v>
      </c>
      <c r="F39" s="321" t="s">
        <v>1545</v>
      </c>
      <c r="G39" s="318" t="s">
        <v>1679</v>
      </c>
      <c r="H39" s="320" t="s">
        <v>146</v>
      </c>
      <c r="I39" s="321" t="s">
        <v>1563</v>
      </c>
      <c r="J39" s="320" t="s">
        <v>163</v>
      </c>
      <c r="K39" s="320" t="s">
        <v>85</v>
      </c>
      <c r="L39" s="324"/>
    </row>
    <row r="40" spans="2:12" ht="30" customHeight="1" x14ac:dyDescent="0.3">
      <c r="B40" s="343">
        <v>38</v>
      </c>
      <c r="C40" s="320" t="s">
        <v>1643</v>
      </c>
      <c r="D40" s="320" t="s">
        <v>390</v>
      </c>
      <c r="E40" s="320" t="s">
        <v>51</v>
      </c>
      <c r="F40" s="321" t="s">
        <v>1545</v>
      </c>
      <c r="G40" s="320" t="s">
        <v>178</v>
      </c>
      <c r="H40" s="320" t="s">
        <v>164</v>
      </c>
      <c r="I40" s="321" t="s">
        <v>1563</v>
      </c>
      <c r="J40" s="320" t="s">
        <v>163</v>
      </c>
      <c r="K40" s="320" t="s">
        <v>399</v>
      </c>
      <c r="L40" s="324"/>
    </row>
    <row r="41" spans="2:12" ht="30" customHeight="1" x14ac:dyDescent="0.3">
      <c r="B41" s="343">
        <v>39</v>
      </c>
      <c r="C41" s="320" t="s">
        <v>1644</v>
      </c>
      <c r="D41" s="320" t="s">
        <v>390</v>
      </c>
      <c r="E41" s="320" t="s">
        <v>51</v>
      </c>
      <c r="F41" s="321" t="s">
        <v>1545</v>
      </c>
      <c r="G41" s="320" t="s">
        <v>1680</v>
      </c>
      <c r="H41" s="320" t="s">
        <v>164</v>
      </c>
      <c r="I41" s="321" t="s">
        <v>1563</v>
      </c>
      <c r="J41" s="320" t="s">
        <v>163</v>
      </c>
      <c r="K41" s="320" t="s">
        <v>902</v>
      </c>
      <c r="L41" s="324"/>
    </row>
    <row r="42" spans="2:12" ht="30" customHeight="1" x14ac:dyDescent="0.3">
      <c r="B42" s="344">
        <v>40</v>
      </c>
      <c r="C42" s="320" t="s">
        <v>1645</v>
      </c>
      <c r="D42" s="320" t="s">
        <v>390</v>
      </c>
      <c r="E42" s="320" t="s">
        <v>51</v>
      </c>
      <c r="F42" s="321" t="s">
        <v>1545</v>
      </c>
      <c r="G42" s="320" t="s">
        <v>1630</v>
      </c>
      <c r="H42" s="320" t="s">
        <v>164</v>
      </c>
      <c r="I42" s="321" t="s">
        <v>1563</v>
      </c>
      <c r="J42" s="320" t="s">
        <v>163</v>
      </c>
      <c r="K42" s="320" t="s">
        <v>399</v>
      </c>
      <c r="L42" s="324"/>
    </row>
    <row r="43" spans="2:12" ht="30" customHeight="1" x14ac:dyDescent="0.3">
      <c r="B43" s="344">
        <v>41</v>
      </c>
      <c r="C43" s="320" t="s">
        <v>1141</v>
      </c>
      <c r="D43" s="320" t="s">
        <v>1139</v>
      </c>
      <c r="E43" s="320" t="s">
        <v>51</v>
      </c>
      <c r="F43" s="321" t="s">
        <v>1545</v>
      </c>
      <c r="G43" s="318" t="s">
        <v>1679</v>
      </c>
      <c r="H43" s="320" t="s">
        <v>290</v>
      </c>
      <c r="I43" s="321" t="s">
        <v>1563</v>
      </c>
      <c r="J43" s="320" t="s">
        <v>144</v>
      </c>
      <c r="K43" s="320" t="s">
        <v>86</v>
      </c>
      <c r="L43" s="324"/>
    </row>
    <row r="44" spans="2:12" ht="30" customHeight="1" x14ac:dyDescent="0.3">
      <c r="B44" s="343">
        <v>42</v>
      </c>
      <c r="C44" s="320" t="s">
        <v>213</v>
      </c>
      <c r="D44" s="320" t="s">
        <v>74</v>
      </c>
      <c r="E44" s="320" t="s">
        <v>191</v>
      </c>
      <c r="F44" s="318" t="s">
        <v>1544</v>
      </c>
      <c r="G44" s="318" t="s">
        <v>1679</v>
      </c>
      <c r="H44" s="320" t="s">
        <v>146</v>
      </c>
      <c r="I44" s="321" t="s">
        <v>1563</v>
      </c>
      <c r="J44" s="320" t="s">
        <v>144</v>
      </c>
      <c r="K44" s="320" t="s">
        <v>85</v>
      </c>
      <c r="L44" s="324"/>
    </row>
    <row r="45" spans="2:12" ht="30" customHeight="1" x14ac:dyDescent="0.3">
      <c r="B45" s="343">
        <v>43</v>
      </c>
      <c r="C45" s="332" t="s">
        <v>1653</v>
      </c>
      <c r="D45" s="332" t="s">
        <v>968</v>
      </c>
      <c r="E45" s="332" t="s">
        <v>1037</v>
      </c>
      <c r="F45" s="335" t="s">
        <v>1546</v>
      </c>
      <c r="G45" s="332" t="s">
        <v>178</v>
      </c>
      <c r="H45" s="332" t="s">
        <v>146</v>
      </c>
      <c r="I45" s="335" t="s">
        <v>1563</v>
      </c>
      <c r="J45" s="332" t="s">
        <v>144</v>
      </c>
      <c r="K45" s="332" t="s">
        <v>399</v>
      </c>
      <c r="L45" s="337"/>
    </row>
    <row r="46" spans="2:12" ht="30" customHeight="1" x14ac:dyDescent="0.3">
      <c r="B46" s="343">
        <v>44</v>
      </c>
      <c r="C46" s="332" t="s">
        <v>1654</v>
      </c>
      <c r="D46" s="332" t="s">
        <v>968</v>
      </c>
      <c r="E46" s="332" t="s">
        <v>1037</v>
      </c>
      <c r="F46" s="335" t="s">
        <v>1546</v>
      </c>
      <c r="G46" s="332" t="s">
        <v>178</v>
      </c>
      <c r="H46" s="332" t="s">
        <v>1632</v>
      </c>
      <c r="I46" s="335" t="s">
        <v>1563</v>
      </c>
      <c r="J46" s="332" t="s">
        <v>144</v>
      </c>
      <c r="K46" s="332" t="s">
        <v>399</v>
      </c>
      <c r="L46" s="337"/>
    </row>
    <row r="47" spans="2:12" ht="30" customHeight="1" x14ac:dyDescent="0.3">
      <c r="B47" s="344">
        <v>45</v>
      </c>
      <c r="C47" s="320" t="s">
        <v>215</v>
      </c>
      <c r="D47" s="320" t="s">
        <v>71</v>
      </c>
      <c r="E47" s="320" t="s">
        <v>367</v>
      </c>
      <c r="F47" s="318" t="s">
        <v>1544</v>
      </c>
      <c r="G47" s="318" t="s">
        <v>1679</v>
      </c>
      <c r="H47" s="320" t="s">
        <v>155</v>
      </c>
      <c r="I47" s="321" t="s">
        <v>1563</v>
      </c>
      <c r="J47" s="320" t="s">
        <v>144</v>
      </c>
      <c r="K47" s="320" t="s">
        <v>86</v>
      </c>
      <c r="L47" s="324"/>
    </row>
    <row r="48" spans="2:12" ht="30" customHeight="1" x14ac:dyDescent="0.3">
      <c r="B48" s="344">
        <v>46</v>
      </c>
      <c r="C48" s="320" t="s">
        <v>1603</v>
      </c>
      <c r="D48" s="320" t="s">
        <v>63</v>
      </c>
      <c r="E48" s="320" t="s">
        <v>191</v>
      </c>
      <c r="F48" s="318" t="s">
        <v>1544</v>
      </c>
      <c r="G48" s="318" t="s">
        <v>1679</v>
      </c>
      <c r="H48" s="320" t="s">
        <v>155</v>
      </c>
      <c r="I48" s="321" t="s">
        <v>1563</v>
      </c>
      <c r="J48" s="320" t="s">
        <v>144</v>
      </c>
      <c r="K48" s="320" t="s">
        <v>87</v>
      </c>
      <c r="L48" s="324"/>
    </row>
    <row r="49" spans="2:12" ht="30" customHeight="1" x14ac:dyDescent="0.3">
      <c r="B49" s="343">
        <v>47</v>
      </c>
      <c r="C49" s="320" t="s">
        <v>1605</v>
      </c>
      <c r="D49" s="320" t="s">
        <v>64</v>
      </c>
      <c r="E49" s="320" t="s">
        <v>191</v>
      </c>
      <c r="F49" s="318" t="s">
        <v>1544</v>
      </c>
      <c r="G49" s="318" t="s">
        <v>1679</v>
      </c>
      <c r="H49" s="320" t="s">
        <v>155</v>
      </c>
      <c r="I49" s="321" t="s">
        <v>1563</v>
      </c>
      <c r="J49" s="320" t="s">
        <v>144</v>
      </c>
      <c r="K49" s="320" t="s">
        <v>86</v>
      </c>
      <c r="L49" s="324"/>
    </row>
    <row r="50" spans="2:12" ht="30" customHeight="1" x14ac:dyDescent="0.3">
      <c r="B50" s="343">
        <v>48</v>
      </c>
      <c r="C50" s="318" t="s">
        <v>617</v>
      </c>
      <c r="D50" s="320" t="s">
        <v>63</v>
      </c>
      <c r="E50" s="320" t="s">
        <v>191</v>
      </c>
      <c r="F50" s="318" t="s">
        <v>1544</v>
      </c>
      <c r="G50" s="320" t="s">
        <v>178</v>
      </c>
      <c r="H50" s="320" t="s">
        <v>155</v>
      </c>
      <c r="I50" s="321" t="s">
        <v>1564</v>
      </c>
      <c r="J50" s="320" t="s">
        <v>144</v>
      </c>
      <c r="K50" s="320" t="s">
        <v>399</v>
      </c>
      <c r="L50" s="324"/>
    </row>
    <row r="51" spans="2:12" ht="30" customHeight="1" x14ac:dyDescent="0.3">
      <c r="B51" s="343">
        <v>49</v>
      </c>
      <c r="C51" s="320" t="s">
        <v>217</v>
      </c>
      <c r="D51" s="320" t="s">
        <v>64</v>
      </c>
      <c r="E51" s="320" t="s">
        <v>191</v>
      </c>
      <c r="F51" s="318" t="s">
        <v>1544</v>
      </c>
      <c r="G51" s="320" t="s">
        <v>1630</v>
      </c>
      <c r="H51" s="320" t="s">
        <v>155</v>
      </c>
      <c r="I51" s="321" t="s">
        <v>1564</v>
      </c>
      <c r="J51" s="320" t="s">
        <v>144</v>
      </c>
      <c r="K51" s="320" t="s">
        <v>87</v>
      </c>
      <c r="L51" s="324"/>
    </row>
    <row r="52" spans="2:12" ht="30" customHeight="1" x14ac:dyDescent="0.3">
      <c r="B52" s="344">
        <v>50</v>
      </c>
      <c r="C52" s="318" t="s">
        <v>1621</v>
      </c>
      <c r="D52" s="320" t="s">
        <v>63</v>
      </c>
      <c r="E52" s="320" t="s">
        <v>191</v>
      </c>
      <c r="F52" s="318" t="s">
        <v>1544</v>
      </c>
      <c r="G52" s="320" t="s">
        <v>1680</v>
      </c>
      <c r="H52" s="320" t="s">
        <v>155</v>
      </c>
      <c r="I52" s="321" t="s">
        <v>1564</v>
      </c>
      <c r="J52" s="320" t="s">
        <v>144</v>
      </c>
      <c r="K52" s="320" t="s">
        <v>902</v>
      </c>
      <c r="L52" s="324"/>
    </row>
    <row r="53" spans="2:12" ht="30" customHeight="1" x14ac:dyDescent="0.3">
      <c r="B53" s="344">
        <v>51</v>
      </c>
      <c r="C53" s="320" t="s">
        <v>1038</v>
      </c>
      <c r="D53" s="320" t="s">
        <v>1039</v>
      </c>
      <c r="E53" s="320" t="s">
        <v>1037</v>
      </c>
      <c r="F53" s="321" t="s">
        <v>1546</v>
      </c>
      <c r="G53" s="318" t="s">
        <v>1679</v>
      </c>
      <c r="H53" s="320" t="s">
        <v>1632</v>
      </c>
      <c r="I53" s="321" t="s">
        <v>1657</v>
      </c>
      <c r="J53" s="320" t="s">
        <v>144</v>
      </c>
      <c r="K53" s="320" t="s">
        <v>85</v>
      </c>
      <c r="L53" s="324"/>
    </row>
    <row r="54" spans="2:12" ht="30" customHeight="1" x14ac:dyDescent="0.3">
      <c r="B54" s="343">
        <v>52</v>
      </c>
      <c r="C54" s="320" t="s">
        <v>1334</v>
      </c>
      <c r="D54" s="320" t="s">
        <v>1333</v>
      </c>
      <c r="E54" s="320" t="s">
        <v>1332</v>
      </c>
      <c r="F54" s="318" t="s">
        <v>1544</v>
      </c>
      <c r="G54" s="320" t="s">
        <v>1630</v>
      </c>
      <c r="H54" s="320" t="s">
        <v>146</v>
      </c>
      <c r="I54" s="321" t="s">
        <v>1563</v>
      </c>
      <c r="J54" s="320" t="s">
        <v>144</v>
      </c>
      <c r="K54" s="320" t="s">
        <v>87</v>
      </c>
      <c r="L54" s="324"/>
    </row>
    <row r="55" spans="2:12" ht="30" customHeight="1" x14ac:dyDescent="0.3">
      <c r="B55" s="343">
        <v>53</v>
      </c>
      <c r="C55" s="320" t="s">
        <v>1655</v>
      </c>
      <c r="D55" s="320" t="s">
        <v>63</v>
      </c>
      <c r="E55" s="320" t="s">
        <v>191</v>
      </c>
      <c r="F55" s="318" t="s">
        <v>1544</v>
      </c>
      <c r="G55" s="318" t="s">
        <v>1679</v>
      </c>
      <c r="H55" s="332" t="s">
        <v>155</v>
      </c>
      <c r="I55" s="335" t="s">
        <v>1657</v>
      </c>
      <c r="J55" s="332" t="s">
        <v>144</v>
      </c>
      <c r="K55" s="332" t="s">
        <v>85</v>
      </c>
      <c r="L55" s="337"/>
    </row>
    <row r="56" spans="2:12" ht="30" customHeight="1" x14ac:dyDescent="0.3">
      <c r="B56" s="343">
        <v>54</v>
      </c>
      <c r="C56" s="320" t="s">
        <v>1656</v>
      </c>
      <c r="D56" s="320" t="s">
        <v>63</v>
      </c>
      <c r="E56" s="320" t="s">
        <v>191</v>
      </c>
      <c r="F56" s="318" t="s">
        <v>1544</v>
      </c>
      <c r="G56" s="318" t="s">
        <v>1679</v>
      </c>
      <c r="H56" s="332" t="s">
        <v>155</v>
      </c>
      <c r="I56" s="335" t="s">
        <v>1657</v>
      </c>
      <c r="J56" s="332" t="s">
        <v>144</v>
      </c>
      <c r="K56" s="332" t="s">
        <v>85</v>
      </c>
      <c r="L56" s="337"/>
    </row>
    <row r="57" spans="2:12" ht="30" customHeight="1" x14ac:dyDescent="0.3">
      <c r="B57" s="344">
        <v>55</v>
      </c>
      <c r="C57" s="320" t="s">
        <v>1677</v>
      </c>
      <c r="D57" s="320" t="s">
        <v>63</v>
      </c>
      <c r="E57" s="320" t="s">
        <v>367</v>
      </c>
      <c r="F57" s="318" t="s">
        <v>1544</v>
      </c>
      <c r="G57" s="320" t="s">
        <v>178</v>
      </c>
      <c r="H57" s="320" t="s">
        <v>155</v>
      </c>
      <c r="I57" s="321" t="s">
        <v>1563</v>
      </c>
      <c r="J57" s="320" t="s">
        <v>144</v>
      </c>
      <c r="K57" s="320" t="s">
        <v>87</v>
      </c>
      <c r="L57" s="324"/>
    </row>
    <row r="58" spans="2:12" ht="30" customHeight="1" x14ac:dyDescent="0.3">
      <c r="B58" s="344">
        <v>56</v>
      </c>
      <c r="C58" s="320" t="s">
        <v>1658</v>
      </c>
      <c r="D58" s="320" t="s">
        <v>63</v>
      </c>
      <c r="E58" s="320" t="s">
        <v>367</v>
      </c>
      <c r="F58" s="318" t="s">
        <v>1544</v>
      </c>
      <c r="G58" s="320" t="s">
        <v>1680</v>
      </c>
      <c r="H58" s="320" t="s">
        <v>1659</v>
      </c>
      <c r="I58" s="321" t="s">
        <v>1563</v>
      </c>
      <c r="J58" s="320" t="s">
        <v>1631</v>
      </c>
      <c r="K58" s="320" t="s">
        <v>902</v>
      </c>
      <c r="L58" s="324"/>
    </row>
    <row r="59" spans="2:12" ht="30" customHeight="1" x14ac:dyDescent="0.3">
      <c r="B59" s="343">
        <v>57</v>
      </c>
      <c r="C59" s="320" t="s">
        <v>1169</v>
      </c>
      <c r="D59" s="320" t="s">
        <v>71</v>
      </c>
      <c r="E59" s="320" t="s">
        <v>191</v>
      </c>
      <c r="F59" s="318" t="s">
        <v>1544</v>
      </c>
      <c r="G59" s="318" t="s">
        <v>1679</v>
      </c>
      <c r="H59" s="318" t="s">
        <v>290</v>
      </c>
      <c r="I59" s="321" t="s">
        <v>1564</v>
      </c>
      <c r="J59" s="318" t="s">
        <v>144</v>
      </c>
      <c r="K59" s="318" t="s">
        <v>85</v>
      </c>
      <c r="L59" s="336"/>
    </row>
    <row r="60" spans="2:12" ht="30" customHeight="1" x14ac:dyDescent="0.3">
      <c r="B60" s="343">
        <v>58</v>
      </c>
      <c r="C60" s="320" t="s">
        <v>1390</v>
      </c>
      <c r="D60" s="320" t="s">
        <v>306</v>
      </c>
      <c r="E60" s="320" t="s">
        <v>60</v>
      </c>
      <c r="F60" s="321" t="s">
        <v>1547</v>
      </c>
      <c r="G60" s="320" t="s">
        <v>1680</v>
      </c>
      <c r="H60" s="320" t="s">
        <v>146</v>
      </c>
      <c r="I60" s="321" t="s">
        <v>1563</v>
      </c>
      <c r="J60" s="320" t="s">
        <v>144</v>
      </c>
      <c r="K60" s="320" t="s">
        <v>902</v>
      </c>
      <c r="L60" s="324"/>
    </row>
    <row r="61" spans="2:12" ht="30" customHeight="1" x14ac:dyDescent="0.3">
      <c r="B61" s="343">
        <v>59</v>
      </c>
      <c r="C61" s="320" t="s">
        <v>1627</v>
      </c>
      <c r="D61" s="320" t="s">
        <v>1635</v>
      </c>
      <c r="E61" s="320" t="s">
        <v>1037</v>
      </c>
      <c r="F61" s="318" t="s">
        <v>1546</v>
      </c>
      <c r="G61" s="320" t="s">
        <v>1680</v>
      </c>
      <c r="H61" s="320" t="s">
        <v>1632</v>
      </c>
      <c r="I61" s="321" t="s">
        <v>1564</v>
      </c>
      <c r="J61" s="320" t="s">
        <v>144</v>
      </c>
      <c r="K61" s="320" t="s">
        <v>902</v>
      </c>
      <c r="L61" s="324"/>
    </row>
    <row r="62" spans="2:12" ht="30" customHeight="1" x14ac:dyDescent="0.3">
      <c r="B62" s="344">
        <v>60</v>
      </c>
      <c r="C62" s="320" t="s">
        <v>1464</v>
      </c>
      <c r="D62" s="320" t="s">
        <v>1463</v>
      </c>
      <c r="E62" s="320" t="s">
        <v>1037</v>
      </c>
      <c r="F62" s="321" t="s">
        <v>1546</v>
      </c>
      <c r="G62" s="320" t="s">
        <v>1680</v>
      </c>
      <c r="H62" s="320" t="s">
        <v>146</v>
      </c>
      <c r="I62" s="321" t="s">
        <v>1564</v>
      </c>
      <c r="J62" s="320" t="s">
        <v>144</v>
      </c>
      <c r="K62" s="318" t="s">
        <v>399</v>
      </c>
      <c r="L62" s="336"/>
    </row>
    <row r="63" spans="2:12" ht="30" customHeight="1" x14ac:dyDescent="0.3">
      <c r="B63" s="344">
        <v>61</v>
      </c>
      <c r="C63" s="320" t="s">
        <v>218</v>
      </c>
      <c r="D63" s="320" t="s">
        <v>63</v>
      </c>
      <c r="E63" s="320" t="s">
        <v>191</v>
      </c>
      <c r="F63" s="318" t="s">
        <v>1544</v>
      </c>
      <c r="G63" s="318" t="s">
        <v>1679</v>
      </c>
      <c r="H63" s="320" t="s">
        <v>155</v>
      </c>
      <c r="I63" s="321" t="s">
        <v>1563</v>
      </c>
      <c r="J63" s="320" t="s">
        <v>144</v>
      </c>
      <c r="K63" s="320" t="s">
        <v>87</v>
      </c>
      <c r="L63" s="324"/>
    </row>
    <row r="64" spans="2:12" ht="30" customHeight="1" x14ac:dyDescent="0.3">
      <c r="B64" s="343">
        <v>62</v>
      </c>
      <c r="C64" s="320" t="s">
        <v>1208</v>
      </c>
      <c r="D64" s="320" t="s">
        <v>63</v>
      </c>
      <c r="E64" s="320" t="s">
        <v>191</v>
      </c>
      <c r="F64" s="318" t="s">
        <v>1544</v>
      </c>
      <c r="G64" s="320" t="s">
        <v>178</v>
      </c>
      <c r="H64" s="320" t="s">
        <v>155</v>
      </c>
      <c r="I64" s="321" t="s">
        <v>1564</v>
      </c>
      <c r="J64" s="320" t="s">
        <v>144</v>
      </c>
      <c r="K64" s="320" t="s">
        <v>87</v>
      </c>
      <c r="L64" s="324"/>
    </row>
    <row r="65" spans="2:12" ht="30" customHeight="1" x14ac:dyDescent="0.3">
      <c r="B65" s="343">
        <v>63</v>
      </c>
      <c r="C65" s="320" t="s">
        <v>219</v>
      </c>
      <c r="D65" s="320" t="s">
        <v>73</v>
      </c>
      <c r="E65" s="320" t="s">
        <v>191</v>
      </c>
      <c r="F65" s="318" t="s">
        <v>1544</v>
      </c>
      <c r="G65" s="320" t="s">
        <v>1680</v>
      </c>
      <c r="H65" s="320" t="s">
        <v>146</v>
      </c>
      <c r="I65" s="321" t="s">
        <v>1563</v>
      </c>
      <c r="J65" s="320" t="s">
        <v>144</v>
      </c>
      <c r="K65" s="320" t="s">
        <v>399</v>
      </c>
      <c r="L65" s="324"/>
    </row>
    <row r="66" spans="2:12" ht="30" customHeight="1" x14ac:dyDescent="0.3">
      <c r="B66" s="343">
        <v>64</v>
      </c>
      <c r="C66" s="320" t="s">
        <v>220</v>
      </c>
      <c r="D66" s="320" t="s">
        <v>65</v>
      </c>
      <c r="E66" s="320" t="s">
        <v>191</v>
      </c>
      <c r="F66" s="318" t="s">
        <v>1544</v>
      </c>
      <c r="G66" s="318" t="s">
        <v>1679</v>
      </c>
      <c r="H66" s="320" t="s">
        <v>146</v>
      </c>
      <c r="I66" s="321" t="s">
        <v>1657</v>
      </c>
      <c r="J66" s="320" t="s">
        <v>144</v>
      </c>
      <c r="K66" s="320" t="s">
        <v>86</v>
      </c>
      <c r="L66" s="324"/>
    </row>
    <row r="67" spans="2:12" ht="30" customHeight="1" x14ac:dyDescent="0.3">
      <c r="B67" s="344">
        <v>65</v>
      </c>
      <c r="C67" s="320" t="s">
        <v>877</v>
      </c>
      <c r="D67" s="320" t="s">
        <v>63</v>
      </c>
      <c r="E67" s="320" t="s">
        <v>191</v>
      </c>
      <c r="F67" s="318" t="s">
        <v>1544</v>
      </c>
      <c r="G67" s="318" t="s">
        <v>1679</v>
      </c>
      <c r="H67" s="320" t="s">
        <v>155</v>
      </c>
      <c r="I67" s="321" t="s">
        <v>1563</v>
      </c>
      <c r="J67" s="320" t="s">
        <v>144</v>
      </c>
      <c r="K67" s="320" t="s">
        <v>87</v>
      </c>
      <c r="L67" s="324"/>
    </row>
    <row r="68" spans="2:12" ht="30" customHeight="1" x14ac:dyDescent="0.3">
      <c r="B68" s="344">
        <v>66</v>
      </c>
      <c r="C68" s="320" t="s">
        <v>221</v>
      </c>
      <c r="D68" s="320" t="s">
        <v>221</v>
      </c>
      <c r="E68" s="320" t="s">
        <v>56</v>
      </c>
      <c r="F68" s="321" t="s">
        <v>1546</v>
      </c>
      <c r="G68" s="318" t="s">
        <v>1679</v>
      </c>
      <c r="H68" s="320" t="s">
        <v>164</v>
      </c>
      <c r="I68" s="321" t="s">
        <v>1564</v>
      </c>
      <c r="J68" s="320" t="s">
        <v>163</v>
      </c>
      <c r="K68" s="320" t="s">
        <v>87</v>
      </c>
      <c r="L68" s="324"/>
    </row>
    <row r="69" spans="2:12" ht="30" customHeight="1" x14ac:dyDescent="0.3">
      <c r="B69" s="343">
        <v>67</v>
      </c>
      <c r="C69" s="320" t="s">
        <v>1495</v>
      </c>
      <c r="D69" s="320" t="s">
        <v>306</v>
      </c>
      <c r="E69" s="320" t="s">
        <v>60</v>
      </c>
      <c r="F69" s="321" t="s">
        <v>1547</v>
      </c>
      <c r="G69" s="320" t="s">
        <v>1680</v>
      </c>
      <c r="H69" s="320" t="s">
        <v>146</v>
      </c>
      <c r="I69" s="321" t="s">
        <v>1564</v>
      </c>
      <c r="J69" s="320" t="s">
        <v>144</v>
      </c>
      <c r="K69" s="320" t="s">
        <v>399</v>
      </c>
      <c r="L69" s="324"/>
    </row>
    <row r="70" spans="2:12" ht="30" customHeight="1" x14ac:dyDescent="0.3">
      <c r="B70" s="343">
        <v>68</v>
      </c>
      <c r="C70" s="320" t="s">
        <v>222</v>
      </c>
      <c r="D70" s="320" t="s">
        <v>63</v>
      </c>
      <c r="E70" s="320" t="s">
        <v>191</v>
      </c>
      <c r="F70" s="318" t="s">
        <v>1544</v>
      </c>
      <c r="G70" s="318" t="s">
        <v>1679</v>
      </c>
      <c r="H70" s="320" t="s">
        <v>155</v>
      </c>
      <c r="I70" s="321" t="s">
        <v>1657</v>
      </c>
      <c r="J70" s="320" t="s">
        <v>144</v>
      </c>
      <c r="K70" s="320" t="s">
        <v>85</v>
      </c>
      <c r="L70" s="324"/>
    </row>
    <row r="71" spans="2:12" ht="30" customHeight="1" x14ac:dyDescent="0.3">
      <c r="B71" s="343">
        <v>69</v>
      </c>
      <c r="C71" s="318" t="s">
        <v>1634</v>
      </c>
      <c r="D71" s="318" t="s">
        <v>64</v>
      </c>
      <c r="E71" s="318" t="s">
        <v>191</v>
      </c>
      <c r="F71" s="318" t="s">
        <v>1544</v>
      </c>
      <c r="G71" s="318" t="s">
        <v>1630</v>
      </c>
      <c r="H71" s="318" t="s">
        <v>155</v>
      </c>
      <c r="I71" s="321" t="s">
        <v>1564</v>
      </c>
      <c r="J71" s="318" t="s">
        <v>144</v>
      </c>
      <c r="K71" s="318" t="s">
        <v>87</v>
      </c>
      <c r="L71" s="336"/>
    </row>
    <row r="72" spans="2:12" ht="30" customHeight="1" x14ac:dyDescent="0.3">
      <c r="B72" s="344">
        <v>70</v>
      </c>
      <c r="C72" s="320" t="s">
        <v>988</v>
      </c>
      <c r="D72" s="320" t="s">
        <v>990</v>
      </c>
      <c r="E72" s="320" t="s">
        <v>58</v>
      </c>
      <c r="F72" s="321" t="s">
        <v>46</v>
      </c>
      <c r="G72" s="318" t="s">
        <v>1679</v>
      </c>
      <c r="H72" s="320" t="s">
        <v>164</v>
      </c>
      <c r="I72" s="321" t="s">
        <v>1564</v>
      </c>
      <c r="J72" s="320" t="s">
        <v>163</v>
      </c>
      <c r="K72" s="320" t="s">
        <v>87</v>
      </c>
      <c r="L72" s="324"/>
    </row>
    <row r="73" spans="2:12" ht="30" customHeight="1" x14ac:dyDescent="0.3">
      <c r="B73" s="344">
        <v>71</v>
      </c>
      <c r="C73" s="320" t="s">
        <v>245</v>
      </c>
      <c r="D73" s="320" t="s">
        <v>244</v>
      </c>
      <c r="E73" s="320" t="s">
        <v>60</v>
      </c>
      <c r="F73" s="321" t="s">
        <v>1547</v>
      </c>
      <c r="G73" s="318" t="s">
        <v>1679</v>
      </c>
      <c r="H73" s="320" t="s">
        <v>155</v>
      </c>
      <c r="I73" s="321" t="s">
        <v>1657</v>
      </c>
      <c r="J73" s="320" t="s">
        <v>144</v>
      </c>
      <c r="K73" s="320" t="s">
        <v>86</v>
      </c>
      <c r="L73" s="324"/>
    </row>
    <row r="74" spans="2:12" ht="30" customHeight="1" x14ac:dyDescent="0.3">
      <c r="B74" s="343">
        <v>72</v>
      </c>
      <c r="C74" s="320" t="s">
        <v>1616</v>
      </c>
      <c r="D74" s="320" t="s">
        <v>69</v>
      </c>
      <c r="E74" s="320" t="s">
        <v>191</v>
      </c>
      <c r="F74" s="318" t="s">
        <v>1544</v>
      </c>
      <c r="G74" s="320" t="s">
        <v>1630</v>
      </c>
      <c r="H74" s="320" t="s">
        <v>155</v>
      </c>
      <c r="I74" s="321" t="s">
        <v>1564</v>
      </c>
      <c r="J74" s="320" t="s">
        <v>337</v>
      </c>
      <c r="K74" s="320" t="s">
        <v>87</v>
      </c>
      <c r="L74" s="324"/>
    </row>
    <row r="75" spans="2:12" ht="30" customHeight="1" x14ac:dyDescent="0.3">
      <c r="B75" s="343">
        <v>73</v>
      </c>
      <c r="C75" s="320" t="s">
        <v>1607</v>
      </c>
      <c r="D75" s="320" t="s">
        <v>63</v>
      </c>
      <c r="E75" s="320" t="s">
        <v>191</v>
      </c>
      <c r="F75" s="318" t="s">
        <v>1544</v>
      </c>
      <c r="G75" s="318" t="s">
        <v>1679</v>
      </c>
      <c r="H75" s="320" t="s">
        <v>155</v>
      </c>
      <c r="I75" s="321" t="s">
        <v>1660</v>
      </c>
      <c r="J75" s="320" t="s">
        <v>144</v>
      </c>
      <c r="K75" s="320" t="s">
        <v>81</v>
      </c>
      <c r="L75" s="324"/>
    </row>
    <row r="76" spans="2:12" ht="30" customHeight="1" x14ac:dyDescent="0.3">
      <c r="B76" s="343">
        <v>74</v>
      </c>
      <c r="C76" s="320" t="s">
        <v>223</v>
      </c>
      <c r="D76" s="320" t="s">
        <v>390</v>
      </c>
      <c r="E76" s="320" t="s">
        <v>51</v>
      </c>
      <c r="F76" s="321" t="s">
        <v>1545</v>
      </c>
      <c r="G76" s="320" t="s">
        <v>1680</v>
      </c>
      <c r="H76" s="320" t="s">
        <v>1632</v>
      </c>
      <c r="I76" s="321" t="s">
        <v>1564</v>
      </c>
      <c r="J76" s="320" t="s">
        <v>163</v>
      </c>
      <c r="K76" s="320" t="s">
        <v>902</v>
      </c>
      <c r="L76" s="324"/>
    </row>
    <row r="77" spans="2:12" ht="30" customHeight="1" x14ac:dyDescent="0.3">
      <c r="B77" s="344">
        <v>75</v>
      </c>
      <c r="C77" s="320" t="s">
        <v>224</v>
      </c>
      <c r="D77" s="320" t="s">
        <v>64</v>
      </c>
      <c r="E77" s="320" t="s">
        <v>191</v>
      </c>
      <c r="F77" s="318" t="s">
        <v>1544</v>
      </c>
      <c r="G77" s="320" t="s">
        <v>1680</v>
      </c>
      <c r="H77" s="320" t="s">
        <v>155</v>
      </c>
      <c r="I77" s="321" t="s">
        <v>1563</v>
      </c>
      <c r="J77" s="320" t="s">
        <v>337</v>
      </c>
      <c r="K77" s="320" t="s">
        <v>902</v>
      </c>
      <c r="L77" s="324"/>
    </row>
    <row r="78" spans="2:12" ht="30" customHeight="1" x14ac:dyDescent="0.3">
      <c r="B78" s="344">
        <v>76</v>
      </c>
      <c r="C78" s="320" t="s">
        <v>225</v>
      </c>
      <c r="D78" s="320" t="s">
        <v>64</v>
      </c>
      <c r="E78" s="320" t="s">
        <v>191</v>
      </c>
      <c r="F78" s="318" t="s">
        <v>1544</v>
      </c>
      <c r="G78" s="320" t="s">
        <v>1680</v>
      </c>
      <c r="H78" s="320" t="s">
        <v>164</v>
      </c>
      <c r="I78" s="321" t="s">
        <v>1564</v>
      </c>
      <c r="J78" s="318" t="s">
        <v>163</v>
      </c>
      <c r="K78" s="318" t="s">
        <v>87</v>
      </c>
      <c r="L78" s="336"/>
    </row>
    <row r="79" spans="2:12" ht="30" customHeight="1" x14ac:dyDescent="0.3">
      <c r="B79" s="343">
        <v>77</v>
      </c>
      <c r="C79" s="320" t="s">
        <v>780</v>
      </c>
      <c r="D79" s="320" t="s">
        <v>63</v>
      </c>
      <c r="E79" s="320" t="s">
        <v>191</v>
      </c>
      <c r="F79" s="318" t="s">
        <v>1544</v>
      </c>
      <c r="G79" s="320" t="s">
        <v>178</v>
      </c>
      <c r="H79" s="318" t="s">
        <v>1659</v>
      </c>
      <c r="I79" s="321" t="s">
        <v>1657</v>
      </c>
      <c r="J79" s="318" t="s">
        <v>337</v>
      </c>
      <c r="K79" s="318" t="s">
        <v>399</v>
      </c>
      <c r="L79" s="336"/>
    </row>
    <row r="80" spans="2:12" ht="30" customHeight="1" x14ac:dyDescent="0.3">
      <c r="B80" s="343">
        <v>78</v>
      </c>
      <c r="C80" s="320" t="s">
        <v>1608</v>
      </c>
      <c r="D80" s="320" t="s">
        <v>1609</v>
      </c>
      <c r="E80" s="320" t="s">
        <v>48</v>
      </c>
      <c r="F80" s="320" t="s">
        <v>1544</v>
      </c>
      <c r="G80" s="320" t="s">
        <v>1680</v>
      </c>
      <c r="H80" s="320" t="s">
        <v>1632</v>
      </c>
      <c r="I80" s="320" t="s">
        <v>1564</v>
      </c>
      <c r="J80" s="320" t="s">
        <v>1631</v>
      </c>
      <c r="K80" s="320" t="s">
        <v>902</v>
      </c>
      <c r="L80" s="324"/>
    </row>
    <row r="81" spans="2:12" ht="30" customHeight="1" x14ac:dyDescent="0.3">
      <c r="B81" s="343">
        <v>79</v>
      </c>
      <c r="C81" s="320" t="s">
        <v>1438</v>
      </c>
      <c r="D81" s="355" t="s">
        <v>63</v>
      </c>
      <c r="E81" s="320" t="s">
        <v>191</v>
      </c>
      <c r="F81" s="318" t="s">
        <v>1544</v>
      </c>
      <c r="G81" s="320" t="s">
        <v>1680</v>
      </c>
      <c r="H81" s="320" t="s">
        <v>155</v>
      </c>
      <c r="I81" s="321" t="s">
        <v>1563</v>
      </c>
      <c r="J81" s="320" t="s">
        <v>144</v>
      </c>
      <c r="K81" s="320" t="s">
        <v>399</v>
      </c>
      <c r="L81" s="324"/>
    </row>
    <row r="82" spans="2:12" ht="30" customHeight="1" x14ac:dyDescent="0.3">
      <c r="B82" s="344">
        <v>80</v>
      </c>
      <c r="C82" s="320" t="s">
        <v>227</v>
      </c>
      <c r="D82" s="320" t="s">
        <v>76</v>
      </c>
      <c r="E82" s="320" t="s">
        <v>191</v>
      </c>
      <c r="F82" s="318" t="s">
        <v>1544</v>
      </c>
      <c r="G82" s="320" t="s">
        <v>178</v>
      </c>
      <c r="H82" s="320" t="s">
        <v>155</v>
      </c>
      <c r="I82" s="321" t="s">
        <v>1563</v>
      </c>
      <c r="J82" s="320" t="s">
        <v>144</v>
      </c>
      <c r="K82" s="320" t="s">
        <v>87</v>
      </c>
      <c r="L82" s="324"/>
    </row>
    <row r="83" spans="2:12" ht="30" customHeight="1" x14ac:dyDescent="0.3">
      <c r="B83" s="344">
        <v>81</v>
      </c>
      <c r="C83" s="318" t="s">
        <v>1357</v>
      </c>
      <c r="D83" s="318" t="s">
        <v>1707</v>
      </c>
      <c r="E83" s="318" t="s">
        <v>52</v>
      </c>
      <c r="F83" s="321" t="s">
        <v>1546</v>
      </c>
      <c r="G83" s="320" t="s">
        <v>1680</v>
      </c>
      <c r="H83" s="320" t="s">
        <v>155</v>
      </c>
      <c r="I83" s="321" t="s">
        <v>1564</v>
      </c>
      <c r="J83" s="318" t="s">
        <v>144</v>
      </c>
      <c r="K83" s="318" t="s">
        <v>87</v>
      </c>
      <c r="L83" s="336"/>
    </row>
    <row r="84" spans="2:12" ht="30" customHeight="1" x14ac:dyDescent="0.3">
      <c r="B84" s="343">
        <v>82</v>
      </c>
      <c r="C84" s="320" t="s">
        <v>1388</v>
      </c>
      <c r="D84" s="320" t="s">
        <v>306</v>
      </c>
      <c r="E84" s="320" t="s">
        <v>60</v>
      </c>
      <c r="F84" s="321" t="s">
        <v>1547</v>
      </c>
      <c r="G84" s="320" t="s">
        <v>1680</v>
      </c>
      <c r="H84" s="320" t="s">
        <v>1632</v>
      </c>
      <c r="I84" s="321" t="s">
        <v>1563</v>
      </c>
      <c r="J84" s="320" t="s">
        <v>337</v>
      </c>
      <c r="K84" s="320" t="s">
        <v>902</v>
      </c>
      <c r="L84" s="324"/>
    </row>
    <row r="85" spans="2:12" ht="30" customHeight="1" x14ac:dyDescent="0.3">
      <c r="B85" s="343">
        <v>83</v>
      </c>
      <c r="C85" s="320" t="s">
        <v>228</v>
      </c>
      <c r="D85" s="320" t="s">
        <v>63</v>
      </c>
      <c r="E85" s="320" t="s">
        <v>191</v>
      </c>
      <c r="F85" s="318" t="s">
        <v>1544</v>
      </c>
      <c r="G85" s="320" t="s">
        <v>1630</v>
      </c>
      <c r="H85" s="320" t="s">
        <v>146</v>
      </c>
      <c r="I85" s="321" t="s">
        <v>1657</v>
      </c>
      <c r="J85" s="320" t="s">
        <v>144</v>
      </c>
      <c r="K85" s="320" t="s">
        <v>87</v>
      </c>
      <c r="L85" s="324"/>
    </row>
    <row r="86" spans="2:12" ht="30" customHeight="1" x14ac:dyDescent="0.3">
      <c r="B86" s="343">
        <v>84</v>
      </c>
      <c r="C86" s="320" t="s">
        <v>1670</v>
      </c>
      <c r="D86" s="320" t="s">
        <v>63</v>
      </c>
      <c r="E86" s="320" t="s">
        <v>191</v>
      </c>
      <c r="F86" s="318" t="s">
        <v>1544</v>
      </c>
      <c r="G86" s="320" t="s">
        <v>1680</v>
      </c>
      <c r="H86" s="320" t="s">
        <v>164</v>
      </c>
      <c r="I86" s="321" t="s">
        <v>1657</v>
      </c>
      <c r="J86" s="320" t="s">
        <v>163</v>
      </c>
      <c r="K86" s="320" t="s">
        <v>902</v>
      </c>
      <c r="L86" s="324"/>
    </row>
    <row r="87" spans="2:12" ht="30" customHeight="1" x14ac:dyDescent="0.3">
      <c r="B87" s="344">
        <v>85</v>
      </c>
      <c r="C87" s="320" t="s">
        <v>1669</v>
      </c>
      <c r="D87" s="320" t="s">
        <v>63</v>
      </c>
      <c r="E87" s="320" t="s">
        <v>191</v>
      </c>
      <c r="F87" s="318" t="s">
        <v>1544</v>
      </c>
      <c r="G87" s="320" t="s">
        <v>1680</v>
      </c>
      <c r="H87" s="320" t="s">
        <v>164</v>
      </c>
      <c r="I87" s="321" t="s">
        <v>1657</v>
      </c>
      <c r="J87" s="320" t="s">
        <v>163</v>
      </c>
      <c r="K87" s="320" t="s">
        <v>399</v>
      </c>
      <c r="L87" s="324"/>
    </row>
    <row r="88" spans="2:12" ht="30" customHeight="1" x14ac:dyDescent="0.3">
      <c r="B88" s="344">
        <v>86</v>
      </c>
      <c r="C88" s="320" t="s">
        <v>1672</v>
      </c>
      <c r="D88" s="320" t="s">
        <v>63</v>
      </c>
      <c r="E88" s="320" t="s">
        <v>191</v>
      </c>
      <c r="F88" s="318" t="s">
        <v>1544</v>
      </c>
      <c r="G88" s="320" t="s">
        <v>1680</v>
      </c>
      <c r="H88" s="320" t="s">
        <v>1671</v>
      </c>
      <c r="I88" s="321" t="s">
        <v>1657</v>
      </c>
      <c r="J88" s="320" t="s">
        <v>337</v>
      </c>
      <c r="K88" s="320" t="s">
        <v>399</v>
      </c>
      <c r="L88" s="324"/>
    </row>
    <row r="89" spans="2:12" ht="30" customHeight="1" x14ac:dyDescent="0.3">
      <c r="B89" s="343">
        <v>87</v>
      </c>
      <c r="C89" s="320" t="s">
        <v>1604</v>
      </c>
      <c r="D89" s="320" t="s">
        <v>63</v>
      </c>
      <c r="E89" s="320" t="s">
        <v>191</v>
      </c>
      <c r="F89" s="318" t="s">
        <v>1544</v>
      </c>
      <c r="G89" s="320" t="s">
        <v>178</v>
      </c>
      <c r="H89" s="320" t="s">
        <v>155</v>
      </c>
      <c r="I89" s="321" t="s">
        <v>1563</v>
      </c>
      <c r="J89" s="320" t="s">
        <v>144</v>
      </c>
      <c r="K89" s="320" t="s">
        <v>87</v>
      </c>
      <c r="L89" s="324"/>
    </row>
    <row r="90" spans="2:12" ht="30" customHeight="1" x14ac:dyDescent="0.3">
      <c r="B90" s="343">
        <v>88</v>
      </c>
      <c r="C90" s="320" t="s">
        <v>1610</v>
      </c>
      <c r="D90" s="320" t="s">
        <v>63</v>
      </c>
      <c r="E90" s="320" t="s">
        <v>191</v>
      </c>
      <c r="F90" s="318" t="s">
        <v>1544</v>
      </c>
      <c r="G90" s="320" t="s">
        <v>1680</v>
      </c>
      <c r="H90" s="320" t="s">
        <v>1667</v>
      </c>
      <c r="I90" s="321" t="s">
        <v>1657</v>
      </c>
      <c r="J90" s="320" t="s">
        <v>337</v>
      </c>
      <c r="K90" s="320" t="s">
        <v>399</v>
      </c>
      <c r="L90" s="324"/>
    </row>
    <row r="91" spans="2:12" ht="30" customHeight="1" x14ac:dyDescent="0.3">
      <c r="B91" s="343">
        <v>89</v>
      </c>
      <c r="C91" s="320" t="s">
        <v>1611</v>
      </c>
      <c r="D91" s="320" t="s">
        <v>63</v>
      </c>
      <c r="E91" s="320" t="s">
        <v>191</v>
      </c>
      <c r="F91" s="318" t="s">
        <v>1544</v>
      </c>
      <c r="G91" s="320" t="s">
        <v>1630</v>
      </c>
      <c r="H91" s="320" t="s">
        <v>155</v>
      </c>
      <c r="I91" s="321" t="s">
        <v>1564</v>
      </c>
      <c r="J91" s="320" t="s">
        <v>144</v>
      </c>
      <c r="K91" s="320" t="s">
        <v>87</v>
      </c>
      <c r="L91" s="324"/>
    </row>
    <row r="92" spans="2:12" ht="30" customHeight="1" x14ac:dyDescent="0.3">
      <c r="B92" s="344">
        <v>90</v>
      </c>
      <c r="C92" s="320" t="s">
        <v>230</v>
      </c>
      <c r="D92" s="320" t="s">
        <v>63</v>
      </c>
      <c r="E92" s="320" t="s">
        <v>191</v>
      </c>
      <c r="F92" s="318" t="s">
        <v>1544</v>
      </c>
      <c r="G92" s="318" t="s">
        <v>1679</v>
      </c>
      <c r="H92" s="320" t="s">
        <v>155</v>
      </c>
      <c r="I92" s="321" t="s">
        <v>1564</v>
      </c>
      <c r="J92" s="320" t="s">
        <v>144</v>
      </c>
      <c r="K92" s="320" t="s">
        <v>87</v>
      </c>
      <c r="L92" s="324"/>
    </row>
    <row r="93" spans="2:12" ht="30" customHeight="1" x14ac:dyDescent="0.3">
      <c r="B93" s="344">
        <v>91</v>
      </c>
      <c r="C93" s="320" t="s">
        <v>1663</v>
      </c>
      <c r="D93" s="320" t="s">
        <v>69</v>
      </c>
      <c r="E93" s="320" t="s">
        <v>191</v>
      </c>
      <c r="F93" s="318" t="s">
        <v>1544</v>
      </c>
      <c r="G93" s="318" t="s">
        <v>1679</v>
      </c>
      <c r="H93" s="318" t="s">
        <v>155</v>
      </c>
      <c r="I93" s="321" t="s">
        <v>1563</v>
      </c>
      <c r="J93" s="320" t="s">
        <v>144</v>
      </c>
      <c r="K93" s="320" t="s">
        <v>84</v>
      </c>
      <c r="L93" s="324"/>
    </row>
    <row r="94" spans="2:12" ht="30" customHeight="1" x14ac:dyDescent="0.3">
      <c r="B94" s="343">
        <v>92</v>
      </c>
      <c r="C94" s="320" t="s">
        <v>1664</v>
      </c>
      <c r="D94" s="320" t="s">
        <v>69</v>
      </c>
      <c r="E94" s="320" t="s">
        <v>191</v>
      </c>
      <c r="F94" s="318" t="s">
        <v>1544</v>
      </c>
      <c r="G94" s="320" t="s">
        <v>178</v>
      </c>
      <c r="H94" s="318" t="s">
        <v>1678</v>
      </c>
      <c r="I94" s="321" t="s">
        <v>1563</v>
      </c>
      <c r="J94" s="320" t="s">
        <v>163</v>
      </c>
      <c r="K94" s="320" t="s">
        <v>87</v>
      </c>
      <c r="L94" s="324"/>
    </row>
    <row r="95" spans="2:12" ht="30" customHeight="1" x14ac:dyDescent="0.3">
      <c r="B95" s="343">
        <v>93</v>
      </c>
      <c r="C95" s="320" t="s">
        <v>57</v>
      </c>
      <c r="D95" s="320" t="s">
        <v>57</v>
      </c>
      <c r="E95" s="320" t="s">
        <v>57</v>
      </c>
      <c r="F95" s="321" t="s">
        <v>46</v>
      </c>
      <c r="G95" s="318" t="s">
        <v>1679</v>
      </c>
      <c r="H95" s="320" t="s">
        <v>146</v>
      </c>
      <c r="I95" s="321" t="s">
        <v>1657</v>
      </c>
      <c r="J95" s="320" t="s">
        <v>144</v>
      </c>
      <c r="K95" s="320" t="s">
        <v>85</v>
      </c>
      <c r="L95" s="324"/>
    </row>
    <row r="96" spans="2:12" ht="30" customHeight="1" x14ac:dyDescent="0.3">
      <c r="B96" s="343">
        <v>94</v>
      </c>
      <c r="C96" s="320" t="s">
        <v>470</v>
      </c>
      <c r="D96" s="320" t="s">
        <v>469</v>
      </c>
      <c r="E96" s="320" t="s">
        <v>60</v>
      </c>
      <c r="F96" s="321" t="s">
        <v>1547</v>
      </c>
      <c r="G96" s="318" t="s">
        <v>1679</v>
      </c>
      <c r="H96" s="320" t="s">
        <v>146</v>
      </c>
      <c r="I96" s="321" t="s">
        <v>1657</v>
      </c>
      <c r="J96" s="320" t="s">
        <v>144</v>
      </c>
      <c r="K96" s="320" t="s">
        <v>85</v>
      </c>
      <c r="L96" s="324"/>
    </row>
    <row r="97" spans="2:12" ht="30" customHeight="1" x14ac:dyDescent="0.3">
      <c r="B97" s="344">
        <v>95</v>
      </c>
      <c r="C97" s="320" t="s">
        <v>1612</v>
      </c>
      <c r="D97" s="320" t="s">
        <v>77</v>
      </c>
      <c r="E97" s="320" t="s">
        <v>191</v>
      </c>
      <c r="F97" s="318" t="s">
        <v>1544</v>
      </c>
      <c r="G97" s="320" t="s">
        <v>1680</v>
      </c>
      <c r="H97" s="320" t="s">
        <v>164</v>
      </c>
      <c r="I97" s="321" t="s">
        <v>1564</v>
      </c>
      <c r="J97" s="320" t="s">
        <v>163</v>
      </c>
      <c r="K97" s="320" t="s">
        <v>902</v>
      </c>
      <c r="L97" s="324"/>
    </row>
    <row r="98" spans="2:12" ht="30" customHeight="1" x14ac:dyDescent="0.3">
      <c r="B98" s="344">
        <v>96</v>
      </c>
      <c r="C98" s="320" t="s">
        <v>444</v>
      </c>
      <c r="D98" s="320" t="s">
        <v>63</v>
      </c>
      <c r="E98" s="320" t="s">
        <v>191</v>
      </c>
      <c r="F98" s="318" t="s">
        <v>1544</v>
      </c>
      <c r="G98" s="320" t="s">
        <v>178</v>
      </c>
      <c r="H98" s="320" t="s">
        <v>164</v>
      </c>
      <c r="I98" s="321" t="s">
        <v>1563</v>
      </c>
      <c r="J98" s="320" t="s">
        <v>163</v>
      </c>
      <c r="K98" s="320" t="s">
        <v>399</v>
      </c>
      <c r="L98" s="324"/>
    </row>
    <row r="99" spans="2:12" ht="30" customHeight="1" x14ac:dyDescent="0.3">
      <c r="B99" s="343">
        <v>97</v>
      </c>
      <c r="C99" s="320" t="s">
        <v>231</v>
      </c>
      <c r="D99" s="320" t="s">
        <v>306</v>
      </c>
      <c r="E99" s="320" t="s">
        <v>60</v>
      </c>
      <c r="F99" s="321" t="s">
        <v>1547</v>
      </c>
      <c r="G99" s="320" t="s">
        <v>1680</v>
      </c>
      <c r="H99" s="320" t="s">
        <v>146</v>
      </c>
      <c r="I99" s="321" t="s">
        <v>1657</v>
      </c>
      <c r="J99" s="320" t="s">
        <v>144</v>
      </c>
      <c r="K99" s="320" t="s">
        <v>399</v>
      </c>
      <c r="L99" s="324"/>
    </row>
    <row r="100" spans="2:12" ht="30" customHeight="1" x14ac:dyDescent="0.3">
      <c r="B100" s="343">
        <v>98</v>
      </c>
      <c r="C100" s="320" t="s">
        <v>379</v>
      </c>
      <c r="D100" s="320" t="s">
        <v>65</v>
      </c>
      <c r="E100" s="320" t="s">
        <v>191</v>
      </c>
      <c r="F100" s="318" t="s">
        <v>1544</v>
      </c>
      <c r="G100" s="318" t="s">
        <v>1679</v>
      </c>
      <c r="H100" s="320" t="s">
        <v>146</v>
      </c>
      <c r="I100" s="321" t="s">
        <v>1657</v>
      </c>
      <c r="J100" s="320" t="s">
        <v>144</v>
      </c>
      <c r="K100" s="320" t="s">
        <v>86</v>
      </c>
      <c r="L100" s="324"/>
    </row>
    <row r="101" spans="2:12" ht="30" customHeight="1" x14ac:dyDescent="0.3">
      <c r="B101" s="343">
        <v>99</v>
      </c>
      <c r="C101" s="320" t="s">
        <v>232</v>
      </c>
      <c r="D101" s="320" t="s">
        <v>63</v>
      </c>
      <c r="E101" s="320" t="s">
        <v>191</v>
      </c>
      <c r="F101" s="318" t="s">
        <v>1544</v>
      </c>
      <c r="G101" s="320" t="s">
        <v>1680</v>
      </c>
      <c r="H101" s="318" t="s">
        <v>1662</v>
      </c>
      <c r="I101" s="321" t="s">
        <v>1563</v>
      </c>
      <c r="J101" s="320" t="s">
        <v>1631</v>
      </c>
      <c r="K101" s="320" t="s">
        <v>902</v>
      </c>
      <c r="L101" s="324"/>
    </row>
    <row r="102" spans="2:12" ht="30" customHeight="1" x14ac:dyDescent="0.3">
      <c r="B102" s="344">
        <v>100</v>
      </c>
      <c r="C102" s="320" t="s">
        <v>1599</v>
      </c>
      <c r="D102" s="320" t="s">
        <v>71</v>
      </c>
      <c r="E102" s="320" t="s">
        <v>191</v>
      </c>
      <c r="F102" s="318" t="s">
        <v>1544</v>
      </c>
      <c r="G102" s="318" t="s">
        <v>1679</v>
      </c>
      <c r="H102" s="318" t="s">
        <v>146</v>
      </c>
      <c r="I102" s="321" t="s">
        <v>1657</v>
      </c>
      <c r="J102" s="320" t="s">
        <v>144</v>
      </c>
      <c r="K102" s="320" t="s">
        <v>82</v>
      </c>
      <c r="L102" s="324"/>
    </row>
    <row r="103" spans="2:12" ht="30" customHeight="1" x14ac:dyDescent="0.3">
      <c r="B103" s="344">
        <v>101</v>
      </c>
      <c r="C103" s="320" t="s">
        <v>1613</v>
      </c>
      <c r="D103" s="320" t="s">
        <v>1613</v>
      </c>
      <c r="E103" s="320" t="s">
        <v>55</v>
      </c>
      <c r="F103" s="321" t="s">
        <v>1546</v>
      </c>
      <c r="G103" s="318" t="s">
        <v>178</v>
      </c>
      <c r="H103" s="320" t="s">
        <v>146</v>
      </c>
      <c r="I103" s="321" t="s">
        <v>1563</v>
      </c>
      <c r="J103" s="320" t="s">
        <v>144</v>
      </c>
      <c r="K103" s="320" t="s">
        <v>87</v>
      </c>
      <c r="L103" s="324"/>
    </row>
    <row r="104" spans="2:12" ht="30" customHeight="1" x14ac:dyDescent="0.3">
      <c r="B104" s="343">
        <v>102</v>
      </c>
      <c r="C104" s="320" t="s">
        <v>233</v>
      </c>
      <c r="D104" s="320" t="s">
        <v>63</v>
      </c>
      <c r="E104" s="320" t="s">
        <v>191</v>
      </c>
      <c r="F104" s="318" t="s">
        <v>1544</v>
      </c>
      <c r="G104" s="318" t="s">
        <v>178</v>
      </c>
      <c r="H104" s="320" t="s">
        <v>155</v>
      </c>
      <c r="I104" s="321" t="s">
        <v>1563</v>
      </c>
      <c r="J104" s="320" t="s">
        <v>144</v>
      </c>
      <c r="K104" s="320" t="s">
        <v>87</v>
      </c>
      <c r="L104" s="324"/>
    </row>
    <row r="105" spans="2:12" ht="30" customHeight="1" x14ac:dyDescent="0.3">
      <c r="B105" s="343">
        <v>103</v>
      </c>
      <c r="C105" s="320" t="s">
        <v>1614</v>
      </c>
      <c r="D105" s="320" t="s">
        <v>80</v>
      </c>
      <c r="E105" s="320" t="s">
        <v>191</v>
      </c>
      <c r="F105" s="318" t="s">
        <v>1544</v>
      </c>
      <c r="G105" s="320" t="s">
        <v>1680</v>
      </c>
      <c r="H105" s="318" t="s">
        <v>1704</v>
      </c>
      <c r="I105" s="321" t="s">
        <v>1564</v>
      </c>
      <c r="J105" s="320" t="s">
        <v>1631</v>
      </c>
      <c r="K105" s="320" t="s">
        <v>902</v>
      </c>
      <c r="L105" s="324"/>
    </row>
    <row r="106" spans="2:12" ht="30" customHeight="1" x14ac:dyDescent="0.3">
      <c r="B106" s="358">
        <v>104</v>
      </c>
      <c r="C106" s="359" t="s">
        <v>1614</v>
      </c>
      <c r="D106" s="359" t="s">
        <v>77</v>
      </c>
      <c r="E106" s="359" t="s">
        <v>191</v>
      </c>
      <c r="F106" s="360" t="s">
        <v>1544</v>
      </c>
      <c r="G106" s="359" t="s">
        <v>178</v>
      </c>
      <c r="H106" s="359" t="s">
        <v>146</v>
      </c>
      <c r="I106" s="361" t="s">
        <v>1563</v>
      </c>
      <c r="J106" s="359" t="s">
        <v>144</v>
      </c>
      <c r="K106" s="359" t="s">
        <v>399</v>
      </c>
      <c r="L106" s="324"/>
    </row>
    <row r="107" spans="2:12" ht="30" customHeight="1" x14ac:dyDescent="0.3">
      <c r="B107" s="344">
        <v>105</v>
      </c>
      <c r="C107" s="320" t="s">
        <v>137</v>
      </c>
      <c r="D107" s="320" t="s">
        <v>192</v>
      </c>
      <c r="E107" s="320" t="s">
        <v>191</v>
      </c>
      <c r="F107" s="318" t="s">
        <v>1544</v>
      </c>
      <c r="G107" s="320" t="s">
        <v>178</v>
      </c>
      <c r="H107" s="320" t="s">
        <v>146</v>
      </c>
      <c r="I107" s="321" t="s">
        <v>1564</v>
      </c>
      <c r="J107" s="320" t="s">
        <v>144</v>
      </c>
      <c r="K107" s="320" t="s">
        <v>87</v>
      </c>
      <c r="L107" s="324"/>
    </row>
    <row r="108" spans="2:12" ht="30" customHeight="1" x14ac:dyDescent="0.3">
      <c r="B108" s="344">
        <v>106</v>
      </c>
      <c r="C108" s="320" t="s">
        <v>768</v>
      </c>
      <c r="D108" s="320" t="s">
        <v>65</v>
      </c>
      <c r="E108" s="320" t="s">
        <v>191</v>
      </c>
      <c r="F108" s="318" t="s">
        <v>1544</v>
      </c>
      <c r="G108" s="318" t="s">
        <v>1679</v>
      </c>
      <c r="H108" s="320" t="s">
        <v>1661</v>
      </c>
      <c r="I108" s="321" t="s">
        <v>1563</v>
      </c>
      <c r="J108" s="320" t="s">
        <v>337</v>
      </c>
      <c r="K108" s="320" t="s">
        <v>86</v>
      </c>
      <c r="L108" s="324"/>
    </row>
    <row r="109" spans="2:12" ht="30" customHeight="1" x14ac:dyDescent="0.3">
      <c r="B109" s="343">
        <v>107</v>
      </c>
      <c r="C109" s="320" t="s">
        <v>235</v>
      </c>
      <c r="D109" s="320" t="s">
        <v>459</v>
      </c>
      <c r="E109" s="320" t="s">
        <v>50</v>
      </c>
      <c r="F109" s="321" t="s">
        <v>1545</v>
      </c>
      <c r="G109" s="318" t="s">
        <v>1679</v>
      </c>
      <c r="H109" s="320" t="s">
        <v>164</v>
      </c>
      <c r="I109" s="321" t="s">
        <v>1563</v>
      </c>
      <c r="J109" s="320" t="s">
        <v>163</v>
      </c>
      <c r="K109" s="320" t="s">
        <v>81</v>
      </c>
      <c r="L109" s="324"/>
    </row>
    <row r="110" spans="2:12" ht="30" customHeight="1" x14ac:dyDescent="0.3">
      <c r="B110" s="343">
        <v>108</v>
      </c>
      <c r="C110" s="320" t="s">
        <v>236</v>
      </c>
      <c r="D110" s="320" t="s">
        <v>323</v>
      </c>
      <c r="E110" s="320" t="s">
        <v>54</v>
      </c>
      <c r="F110" s="321" t="s">
        <v>1546</v>
      </c>
      <c r="G110" s="318" t="s">
        <v>1679</v>
      </c>
      <c r="H110" s="320" t="s">
        <v>155</v>
      </c>
      <c r="I110" s="321" t="s">
        <v>1564</v>
      </c>
      <c r="J110" s="320" t="s">
        <v>144</v>
      </c>
      <c r="K110" s="320" t="s">
        <v>85</v>
      </c>
      <c r="L110" s="324"/>
    </row>
    <row r="111" spans="2:12" ht="30" customHeight="1" x14ac:dyDescent="0.3">
      <c r="B111" s="343">
        <v>109</v>
      </c>
      <c r="C111" s="320" t="s">
        <v>357</v>
      </c>
      <c r="D111" s="320" t="s">
        <v>63</v>
      </c>
      <c r="E111" s="320" t="s">
        <v>191</v>
      </c>
      <c r="F111" s="318" t="s">
        <v>1544</v>
      </c>
      <c r="G111" s="320" t="s">
        <v>1630</v>
      </c>
      <c r="H111" s="320" t="s">
        <v>155</v>
      </c>
      <c r="I111" s="321" t="s">
        <v>1564</v>
      </c>
      <c r="J111" s="320" t="s">
        <v>144</v>
      </c>
      <c r="K111" s="320" t="s">
        <v>87</v>
      </c>
      <c r="L111" s="324"/>
    </row>
    <row r="112" spans="2:12" ht="51.5" customHeight="1" x14ac:dyDescent="0.3">
      <c r="G112" s="340"/>
      <c r="H112" s="340"/>
      <c r="K112" s="340"/>
      <c r="L112" s="340"/>
    </row>
  </sheetData>
  <autoFilter ref="B2:L111" xr:uid="{A1B94D41-8FDE-4FE5-B3DE-5BB9B2ECD550}"/>
  <dataValidations count="2">
    <dataValidation type="list" allowBlank="1" showInputMessage="1" showErrorMessage="1" sqref="K68:L68" xr:uid="{85C00381-A1AF-4F81-929D-88551E17586F}">
      <formula1>"1960s,1970s,1980s,1990s,2000s,2010s,2020s,2030s,2040s/Unknown"</formula1>
    </dataValidation>
    <dataValidation type="list" allowBlank="1" showInputMessage="1" showErrorMessage="1" sqref="K19:L21" xr:uid="{B2A3F1AC-061F-408E-BB91-D655788EB59D}">
      <formula1>"1960s,1970s,1980s,1990s,2000s,2010s,2020s,2030s,2040s"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5E893-A84B-4A18-B484-AA65B7253C56}">
  <dimension ref="A1:AB124"/>
  <sheetViews>
    <sheetView tabSelected="1" topLeftCell="A86" zoomScale="66" zoomScaleNormal="66" workbookViewId="0">
      <pane xSplit="1" topLeftCell="B1" activePane="topRight" state="frozen"/>
      <selection pane="topRight" activeCell="F131" sqref="F131"/>
    </sheetView>
  </sheetViews>
  <sheetFormatPr defaultRowHeight="13" x14ac:dyDescent="0.3"/>
  <cols>
    <col min="1" max="1" width="4.1796875" style="392" customWidth="1"/>
    <col min="2" max="2" width="4.08984375" style="393" customWidth="1"/>
    <col min="3" max="3" width="21.7265625" style="324" customWidth="1"/>
    <col min="4" max="4" width="13.54296875" style="324" customWidth="1"/>
    <col min="5" max="5" width="8.453125" style="324" customWidth="1"/>
    <col min="6" max="6" width="17.1796875" style="324" customWidth="1"/>
    <col min="7" max="7" width="17.36328125" style="324" customWidth="1"/>
    <col min="8" max="8" width="12.1796875" style="324" customWidth="1"/>
    <col min="9" max="9" width="8.7265625" style="324" customWidth="1"/>
    <col min="10" max="10" width="12.26953125" style="324" customWidth="1"/>
    <col min="11" max="11" width="14" style="324" customWidth="1"/>
    <col min="12" max="12" width="41.7265625" style="324" customWidth="1"/>
    <col min="13" max="13" width="4.7265625" style="473" customWidth="1"/>
    <col min="14" max="16384" width="8.7265625" style="324"/>
  </cols>
  <sheetData>
    <row r="1" spans="1:25" ht="73.5" customHeight="1" x14ac:dyDescent="0.55000000000000004">
      <c r="C1" s="470" t="s">
        <v>1736</v>
      </c>
      <c r="G1" s="469" t="s">
        <v>1907</v>
      </c>
      <c r="I1" s="471" t="s">
        <v>1737</v>
      </c>
      <c r="N1" s="391"/>
      <c r="O1" s="391"/>
      <c r="P1" s="391"/>
      <c r="Q1" s="391"/>
      <c r="R1" s="391"/>
      <c r="S1" s="391"/>
      <c r="T1" s="391"/>
      <c r="U1" s="391"/>
      <c r="V1" s="391"/>
      <c r="W1" s="391"/>
      <c r="X1" s="391"/>
      <c r="Y1" s="2"/>
    </row>
    <row r="2" spans="1:25" ht="87.5" customHeight="1" x14ac:dyDescent="0.3">
      <c r="A2" s="474"/>
      <c r="B2" s="396" t="s">
        <v>1648</v>
      </c>
      <c r="C2" s="342" t="s">
        <v>1638</v>
      </c>
      <c r="D2" s="317" t="s">
        <v>189</v>
      </c>
      <c r="E2" s="317" t="s">
        <v>188</v>
      </c>
      <c r="F2" s="317" t="s">
        <v>1639</v>
      </c>
      <c r="G2" s="317" t="s">
        <v>1550</v>
      </c>
      <c r="H2" s="317" t="s">
        <v>1640</v>
      </c>
      <c r="I2" s="379" t="s">
        <v>1552</v>
      </c>
      <c r="J2" s="342" t="s">
        <v>6</v>
      </c>
      <c r="K2" s="342" t="s">
        <v>25</v>
      </c>
      <c r="L2" s="380" t="s">
        <v>1906</v>
      </c>
      <c r="M2" s="380"/>
    </row>
    <row r="3" spans="1:25" ht="30" customHeight="1" x14ac:dyDescent="0.3">
      <c r="A3" s="474"/>
      <c r="B3" s="397">
        <v>1</v>
      </c>
      <c r="C3" s="318" t="s">
        <v>1738</v>
      </c>
      <c r="D3" s="320" t="s">
        <v>1739</v>
      </c>
      <c r="E3" s="318" t="s">
        <v>54</v>
      </c>
      <c r="F3" s="320" t="s">
        <v>1546</v>
      </c>
      <c r="G3" s="320" t="s">
        <v>1562</v>
      </c>
      <c r="H3" s="318" t="s">
        <v>164</v>
      </c>
      <c r="I3" s="320" t="s">
        <v>1563</v>
      </c>
      <c r="J3" s="320" t="s">
        <v>163</v>
      </c>
      <c r="K3" s="320" t="s">
        <v>87</v>
      </c>
      <c r="L3" s="320" t="s">
        <v>1908</v>
      </c>
      <c r="M3" s="449"/>
    </row>
    <row r="4" spans="1:25" ht="30" customHeight="1" x14ac:dyDescent="0.3">
      <c r="A4" s="474"/>
      <c r="B4" s="397">
        <v>2</v>
      </c>
      <c r="C4" s="318" t="s">
        <v>198</v>
      </c>
      <c r="D4" s="318" t="s">
        <v>65</v>
      </c>
      <c r="E4" s="318" t="s">
        <v>191</v>
      </c>
      <c r="F4" s="318" t="s">
        <v>1544</v>
      </c>
      <c r="G4" s="320" t="s">
        <v>1562</v>
      </c>
      <c r="H4" s="318" t="s">
        <v>146</v>
      </c>
      <c r="I4" s="320" t="s">
        <v>1563</v>
      </c>
      <c r="J4" s="320" t="s">
        <v>144</v>
      </c>
      <c r="K4" s="320" t="s">
        <v>86</v>
      </c>
      <c r="L4" s="320"/>
      <c r="M4" s="381"/>
    </row>
    <row r="5" spans="1:25" ht="30" customHeight="1" x14ac:dyDescent="0.3">
      <c r="A5" s="474"/>
      <c r="B5" s="399">
        <v>3</v>
      </c>
      <c r="C5" s="320" t="s">
        <v>156</v>
      </c>
      <c r="D5" s="320" t="s">
        <v>64</v>
      </c>
      <c r="E5" s="320" t="s">
        <v>191</v>
      </c>
      <c r="F5" s="318" t="s">
        <v>1544</v>
      </c>
      <c r="G5" s="320" t="s">
        <v>1680</v>
      </c>
      <c r="H5" s="318" t="s">
        <v>164</v>
      </c>
      <c r="I5" s="320" t="s">
        <v>1564</v>
      </c>
      <c r="J5" s="320" t="s">
        <v>163</v>
      </c>
      <c r="K5" s="320" t="s">
        <v>399</v>
      </c>
      <c r="L5" s="320"/>
      <c r="M5" s="382"/>
    </row>
    <row r="6" spans="1:25" ht="30" customHeight="1" x14ac:dyDescent="0.3">
      <c r="A6" s="474"/>
      <c r="B6" s="397">
        <v>4</v>
      </c>
      <c r="C6" s="320" t="s">
        <v>193</v>
      </c>
      <c r="D6" s="320" t="s">
        <v>192</v>
      </c>
      <c r="E6" s="320" t="s">
        <v>191</v>
      </c>
      <c r="F6" s="318" t="s">
        <v>1544</v>
      </c>
      <c r="G6" s="320" t="s">
        <v>1680</v>
      </c>
      <c r="H6" s="318" t="s">
        <v>155</v>
      </c>
      <c r="I6" s="320" t="s">
        <v>1564</v>
      </c>
      <c r="J6" s="320" t="s">
        <v>144</v>
      </c>
      <c r="K6" s="320" t="s">
        <v>399</v>
      </c>
      <c r="L6" s="320"/>
      <c r="M6" s="382"/>
    </row>
    <row r="7" spans="1:25" ht="30" customHeight="1" x14ac:dyDescent="0.3">
      <c r="A7" s="474"/>
      <c r="B7" s="397">
        <v>5</v>
      </c>
      <c r="C7" s="320" t="s">
        <v>494</v>
      </c>
      <c r="D7" s="320" t="s">
        <v>63</v>
      </c>
      <c r="E7" s="320" t="s">
        <v>191</v>
      </c>
      <c r="F7" s="318" t="s">
        <v>1544</v>
      </c>
      <c r="G7" s="320" t="s">
        <v>178</v>
      </c>
      <c r="H7" s="318" t="s">
        <v>155</v>
      </c>
      <c r="I7" s="320" t="s">
        <v>1563</v>
      </c>
      <c r="J7" s="320" t="s">
        <v>144</v>
      </c>
      <c r="K7" s="320" t="s">
        <v>399</v>
      </c>
      <c r="L7" s="320" t="s">
        <v>1909</v>
      </c>
      <c r="M7" s="382"/>
    </row>
    <row r="8" spans="1:25" ht="30" customHeight="1" x14ac:dyDescent="0.3">
      <c r="A8" s="474"/>
      <c r="B8" s="397">
        <v>6</v>
      </c>
      <c r="C8" s="320" t="s">
        <v>1127</v>
      </c>
      <c r="D8" s="355" t="s">
        <v>1139</v>
      </c>
      <c r="E8" s="320" t="s">
        <v>51</v>
      </c>
      <c r="F8" s="320" t="s">
        <v>1545</v>
      </c>
      <c r="G8" s="318" t="s">
        <v>1679</v>
      </c>
      <c r="H8" s="318" t="s">
        <v>155</v>
      </c>
      <c r="I8" s="320" t="s">
        <v>1563</v>
      </c>
      <c r="J8" s="320" t="s">
        <v>144</v>
      </c>
      <c r="K8" s="320" t="s">
        <v>82</v>
      </c>
      <c r="L8" s="320"/>
      <c r="M8" s="382"/>
    </row>
    <row r="9" spans="1:25" ht="30" customHeight="1" x14ac:dyDescent="0.3">
      <c r="A9" s="474"/>
      <c r="B9" s="397">
        <v>7</v>
      </c>
      <c r="C9" s="320" t="s">
        <v>432</v>
      </c>
      <c r="D9" s="320" t="s">
        <v>434</v>
      </c>
      <c r="E9" s="320" t="s">
        <v>61</v>
      </c>
      <c r="F9" s="320" t="s">
        <v>1547</v>
      </c>
      <c r="G9" s="320" t="s">
        <v>1680</v>
      </c>
      <c r="H9" s="318" t="s">
        <v>1632</v>
      </c>
      <c r="I9" s="320" t="s">
        <v>1657</v>
      </c>
      <c r="J9" s="320" t="s">
        <v>337</v>
      </c>
      <c r="K9" s="320" t="s">
        <v>902</v>
      </c>
      <c r="L9" s="320" t="s">
        <v>1910</v>
      </c>
      <c r="M9" s="382"/>
    </row>
    <row r="10" spans="1:25" ht="30" customHeight="1" x14ac:dyDescent="0.3">
      <c r="A10" s="474"/>
      <c r="B10" s="397">
        <v>8</v>
      </c>
      <c r="C10" s="320" t="s">
        <v>1101</v>
      </c>
      <c r="D10" s="320" t="s">
        <v>66</v>
      </c>
      <c r="E10" s="320" t="s">
        <v>191</v>
      </c>
      <c r="F10" s="318" t="s">
        <v>1544</v>
      </c>
      <c r="G10" s="318" t="s">
        <v>1679</v>
      </c>
      <c r="H10" s="318" t="s">
        <v>164</v>
      </c>
      <c r="I10" s="320" t="s">
        <v>1563</v>
      </c>
      <c r="J10" s="320" t="s">
        <v>144</v>
      </c>
      <c r="K10" s="320" t="s">
        <v>86</v>
      </c>
      <c r="L10" s="320"/>
      <c r="M10" s="382"/>
    </row>
    <row r="11" spans="1:25" ht="30" customHeight="1" x14ac:dyDescent="0.3">
      <c r="A11" s="474"/>
      <c r="B11" s="397">
        <v>9</v>
      </c>
      <c r="C11" s="320" t="s">
        <v>199</v>
      </c>
      <c r="D11" s="320" t="s">
        <v>390</v>
      </c>
      <c r="E11" s="320" t="s">
        <v>51</v>
      </c>
      <c r="F11" s="320" t="s">
        <v>1545</v>
      </c>
      <c r="G11" s="318" t="s">
        <v>1679</v>
      </c>
      <c r="H11" s="320" t="s">
        <v>1671</v>
      </c>
      <c r="I11" s="320" t="s">
        <v>1564</v>
      </c>
      <c r="J11" s="320" t="s">
        <v>163</v>
      </c>
      <c r="K11" s="320" t="s">
        <v>86</v>
      </c>
      <c r="L11" s="320" t="s">
        <v>1911</v>
      </c>
      <c r="M11" s="382"/>
    </row>
    <row r="12" spans="1:25" ht="30" customHeight="1" x14ac:dyDescent="0.3">
      <c r="A12" s="474"/>
      <c r="B12" s="399">
        <v>10</v>
      </c>
      <c r="C12" s="320" t="s">
        <v>800</v>
      </c>
      <c r="D12" s="355" t="s">
        <v>799</v>
      </c>
      <c r="E12" s="320" t="s">
        <v>59</v>
      </c>
      <c r="F12" s="320" t="s">
        <v>46</v>
      </c>
      <c r="G12" s="320" t="s">
        <v>1630</v>
      </c>
      <c r="H12" s="318" t="s">
        <v>146</v>
      </c>
      <c r="I12" s="320" t="s">
        <v>1657</v>
      </c>
      <c r="J12" s="320" t="s">
        <v>144</v>
      </c>
      <c r="K12" s="320" t="s">
        <v>87</v>
      </c>
      <c r="L12" s="320"/>
      <c r="M12" s="382"/>
    </row>
    <row r="13" spans="1:25" ht="30" customHeight="1" x14ac:dyDescent="0.35">
      <c r="A13" s="474"/>
      <c r="B13" s="397">
        <v>11</v>
      </c>
      <c r="C13" s="320" t="s">
        <v>1646</v>
      </c>
      <c r="D13" s="355" t="s">
        <v>1370</v>
      </c>
      <c r="E13" s="320" t="s">
        <v>52</v>
      </c>
      <c r="F13" s="320" t="s">
        <v>1546</v>
      </c>
      <c r="G13" s="318" t="s">
        <v>1679</v>
      </c>
      <c r="H13" s="318" t="s">
        <v>1632</v>
      </c>
      <c r="I13" s="320" t="s">
        <v>1657</v>
      </c>
      <c r="J13" s="320" t="s">
        <v>144</v>
      </c>
      <c r="K13" s="320" t="s">
        <v>87</v>
      </c>
      <c r="L13" t="s">
        <v>1912</v>
      </c>
      <c r="M13" s="382"/>
    </row>
    <row r="14" spans="1:25" ht="30" customHeight="1" x14ac:dyDescent="0.3">
      <c r="A14" s="474"/>
      <c r="B14" s="397">
        <v>12</v>
      </c>
      <c r="C14" s="320" t="s">
        <v>1647</v>
      </c>
      <c r="D14" s="355" t="s">
        <v>1370</v>
      </c>
      <c r="E14" s="320" t="s">
        <v>52</v>
      </c>
      <c r="F14" s="320" t="s">
        <v>1546</v>
      </c>
      <c r="G14" s="318" t="s">
        <v>1679</v>
      </c>
      <c r="H14" s="318" t="s">
        <v>155</v>
      </c>
      <c r="I14" s="320" t="s">
        <v>1564</v>
      </c>
      <c r="J14" s="320" t="s">
        <v>144</v>
      </c>
      <c r="K14" s="320" t="s">
        <v>87</v>
      </c>
      <c r="L14" s="320" t="s">
        <v>1913</v>
      </c>
      <c r="M14" s="382"/>
    </row>
    <row r="15" spans="1:25" ht="30" customHeight="1" x14ac:dyDescent="0.3">
      <c r="A15" s="474"/>
      <c r="B15" s="397">
        <v>13</v>
      </c>
      <c r="C15" s="320" t="s">
        <v>200</v>
      </c>
      <c r="D15" s="355" t="s">
        <v>73</v>
      </c>
      <c r="E15" s="320" t="s">
        <v>191</v>
      </c>
      <c r="F15" s="318" t="s">
        <v>1544</v>
      </c>
      <c r="G15" s="320" t="s">
        <v>1630</v>
      </c>
      <c r="H15" s="318" t="s">
        <v>1632</v>
      </c>
      <c r="I15" s="320" t="s">
        <v>1564</v>
      </c>
      <c r="J15" s="320" t="s">
        <v>144</v>
      </c>
      <c r="K15" s="320" t="s">
        <v>399</v>
      </c>
      <c r="L15" s="320" t="s">
        <v>1971</v>
      </c>
      <c r="M15" s="382"/>
    </row>
    <row r="16" spans="1:25" ht="30" customHeight="1" x14ac:dyDescent="0.3">
      <c r="A16" s="474"/>
      <c r="B16" s="397">
        <v>14</v>
      </c>
      <c r="C16" s="320" t="s">
        <v>201</v>
      </c>
      <c r="D16" s="355" t="s">
        <v>1139</v>
      </c>
      <c r="E16" s="320" t="s">
        <v>51</v>
      </c>
      <c r="F16" s="320" t="s">
        <v>1545</v>
      </c>
      <c r="G16" s="318" t="s">
        <v>1679</v>
      </c>
      <c r="H16" s="318" t="s">
        <v>146</v>
      </c>
      <c r="I16" s="320" t="s">
        <v>1564</v>
      </c>
      <c r="J16" s="320" t="s">
        <v>163</v>
      </c>
      <c r="K16" s="320" t="s">
        <v>86</v>
      </c>
      <c r="L16" s="320" t="s">
        <v>1898</v>
      </c>
      <c r="M16" s="382"/>
    </row>
    <row r="17" spans="1:13" ht="30" customHeight="1" x14ac:dyDescent="0.3">
      <c r="A17" s="474"/>
      <c r="B17" s="397">
        <v>15</v>
      </c>
      <c r="C17" s="320" t="s">
        <v>202</v>
      </c>
      <c r="D17" s="320" t="s">
        <v>65</v>
      </c>
      <c r="E17" s="320" t="s">
        <v>191</v>
      </c>
      <c r="F17" s="318" t="s">
        <v>1544</v>
      </c>
      <c r="G17" s="318" t="s">
        <v>1679</v>
      </c>
      <c r="H17" s="318" t="s">
        <v>290</v>
      </c>
      <c r="I17" s="320" t="s">
        <v>1563</v>
      </c>
      <c r="J17" s="320" t="s">
        <v>163</v>
      </c>
      <c r="K17" s="320" t="s">
        <v>86</v>
      </c>
      <c r="L17" s="320"/>
      <c r="M17" s="382"/>
    </row>
    <row r="18" spans="1:13" ht="30" customHeight="1" x14ac:dyDescent="0.3">
      <c r="A18" s="474"/>
      <c r="B18" s="397">
        <v>16</v>
      </c>
      <c r="C18" s="320" t="s">
        <v>1606</v>
      </c>
      <c r="D18" s="320" t="s">
        <v>952</v>
      </c>
      <c r="E18" s="320" t="s">
        <v>51</v>
      </c>
      <c r="F18" s="320" t="s">
        <v>1545</v>
      </c>
      <c r="G18" s="320" t="s">
        <v>1630</v>
      </c>
      <c r="H18" s="318" t="s">
        <v>164</v>
      </c>
      <c r="I18" s="320" t="s">
        <v>1563</v>
      </c>
      <c r="J18" s="320" t="s">
        <v>337</v>
      </c>
      <c r="K18" s="320" t="s">
        <v>87</v>
      </c>
      <c r="L18" s="320"/>
      <c r="M18" s="382"/>
    </row>
    <row r="19" spans="1:13" ht="30" customHeight="1" x14ac:dyDescent="0.3">
      <c r="A19" s="474"/>
      <c r="B19" s="399">
        <v>17</v>
      </c>
      <c r="C19" s="320" t="s">
        <v>1325</v>
      </c>
      <c r="D19" s="355" t="s">
        <v>63</v>
      </c>
      <c r="E19" s="320" t="s">
        <v>191</v>
      </c>
      <c r="F19" s="318" t="s">
        <v>1544</v>
      </c>
      <c r="G19" s="320" t="s">
        <v>178</v>
      </c>
      <c r="H19" s="320" t="s">
        <v>1649</v>
      </c>
      <c r="I19" s="320" t="s">
        <v>1563</v>
      </c>
      <c r="J19" s="320" t="s">
        <v>337</v>
      </c>
      <c r="K19" s="320" t="s">
        <v>399</v>
      </c>
      <c r="L19" s="320" t="s">
        <v>1946</v>
      </c>
      <c r="M19" s="382"/>
    </row>
    <row r="20" spans="1:13" ht="30" customHeight="1" x14ac:dyDescent="0.3">
      <c r="A20" s="474"/>
      <c r="B20" s="397">
        <v>18</v>
      </c>
      <c r="C20" s="320" t="s">
        <v>203</v>
      </c>
      <c r="D20" s="320" t="s">
        <v>63</v>
      </c>
      <c r="E20" s="320" t="s">
        <v>191</v>
      </c>
      <c r="F20" s="318" t="s">
        <v>1544</v>
      </c>
      <c r="G20" s="318" t="s">
        <v>1679</v>
      </c>
      <c r="H20" s="318" t="s">
        <v>155</v>
      </c>
      <c r="I20" s="320" t="s">
        <v>1564</v>
      </c>
      <c r="J20" s="320" t="s">
        <v>144</v>
      </c>
      <c r="K20" s="320" t="s">
        <v>86</v>
      </c>
      <c r="L20" s="320"/>
      <c r="M20" s="382"/>
    </row>
    <row r="21" spans="1:13" ht="30" customHeight="1" x14ac:dyDescent="0.3">
      <c r="A21" s="474"/>
      <c r="B21" s="397">
        <v>19</v>
      </c>
      <c r="C21" s="318" t="s">
        <v>1636</v>
      </c>
      <c r="D21" s="320" t="s">
        <v>63</v>
      </c>
      <c r="E21" s="320" t="s">
        <v>191</v>
      </c>
      <c r="F21" s="318" t="s">
        <v>1544</v>
      </c>
      <c r="G21" s="320" t="s">
        <v>1680</v>
      </c>
      <c r="H21" s="318" t="s">
        <v>146</v>
      </c>
      <c r="I21" s="320" t="s">
        <v>1564</v>
      </c>
      <c r="J21" s="320" t="s">
        <v>144</v>
      </c>
      <c r="K21" s="320" t="s">
        <v>902</v>
      </c>
      <c r="L21" s="320"/>
      <c r="M21" s="382"/>
    </row>
    <row r="22" spans="1:13" ht="30" customHeight="1" x14ac:dyDescent="0.3">
      <c r="A22" s="474"/>
      <c r="B22" s="397">
        <v>20</v>
      </c>
      <c r="C22" s="318" t="s">
        <v>1641</v>
      </c>
      <c r="D22" s="318" t="s">
        <v>1681</v>
      </c>
      <c r="E22" s="318" t="s">
        <v>51</v>
      </c>
      <c r="F22" s="320" t="s">
        <v>1545</v>
      </c>
      <c r="G22" s="320" t="s">
        <v>1630</v>
      </c>
      <c r="H22" s="318" t="s">
        <v>155</v>
      </c>
      <c r="I22" s="320" t="s">
        <v>1563</v>
      </c>
      <c r="J22" s="320" t="s">
        <v>144</v>
      </c>
      <c r="K22" s="320" t="s">
        <v>399</v>
      </c>
      <c r="L22" s="320" t="s">
        <v>1947</v>
      </c>
      <c r="M22" s="382"/>
    </row>
    <row r="23" spans="1:13" ht="30" customHeight="1" x14ac:dyDescent="0.3">
      <c r="A23" s="474"/>
      <c r="B23" s="397">
        <v>21</v>
      </c>
      <c r="C23" s="318" t="s">
        <v>1650</v>
      </c>
      <c r="D23" s="320" t="s">
        <v>1139</v>
      </c>
      <c r="E23" s="320" t="s">
        <v>51</v>
      </c>
      <c r="F23" s="320" t="s">
        <v>1545</v>
      </c>
      <c r="G23" s="320" t="s">
        <v>178</v>
      </c>
      <c r="H23" s="318" t="s">
        <v>290</v>
      </c>
      <c r="I23" s="320" t="s">
        <v>1657</v>
      </c>
      <c r="J23" s="320" t="s">
        <v>163</v>
      </c>
      <c r="K23" s="320" t="s">
        <v>399</v>
      </c>
      <c r="L23" s="320" t="s">
        <v>1948</v>
      </c>
      <c r="M23" s="382"/>
    </row>
    <row r="24" spans="1:13" ht="30" customHeight="1" x14ac:dyDescent="0.3">
      <c r="A24" s="474"/>
      <c r="B24" s="397">
        <v>22</v>
      </c>
      <c r="C24" s="320" t="s">
        <v>1600</v>
      </c>
      <c r="D24" s="355" t="s">
        <v>63</v>
      </c>
      <c r="E24" s="320" t="s">
        <v>191</v>
      </c>
      <c r="F24" s="318" t="s">
        <v>1544</v>
      </c>
      <c r="G24" s="320" t="s">
        <v>1630</v>
      </c>
      <c r="H24" s="318" t="s">
        <v>155</v>
      </c>
      <c r="I24" s="320" t="s">
        <v>1564</v>
      </c>
      <c r="J24" s="320" t="s">
        <v>144</v>
      </c>
      <c r="K24" s="320" t="s">
        <v>87</v>
      </c>
      <c r="L24" s="320" t="s">
        <v>1949</v>
      </c>
      <c r="M24" s="382"/>
    </row>
    <row r="25" spans="1:13" ht="30" customHeight="1" x14ac:dyDescent="0.3">
      <c r="A25" s="474"/>
      <c r="B25" s="397">
        <v>23</v>
      </c>
      <c r="C25" s="320" t="s">
        <v>869</v>
      </c>
      <c r="D25" s="320" t="s">
        <v>66</v>
      </c>
      <c r="E25" s="320" t="s">
        <v>191</v>
      </c>
      <c r="F25" s="318" t="s">
        <v>1544</v>
      </c>
      <c r="G25" s="318" t="s">
        <v>1679</v>
      </c>
      <c r="H25" s="318" t="s">
        <v>164</v>
      </c>
      <c r="I25" s="320" t="s">
        <v>1564</v>
      </c>
      <c r="J25" s="320" t="s">
        <v>144</v>
      </c>
      <c r="K25" s="320" t="s">
        <v>87</v>
      </c>
      <c r="L25" s="318" t="s">
        <v>1950</v>
      </c>
      <c r="M25" s="382"/>
    </row>
    <row r="26" spans="1:13" ht="30" customHeight="1" x14ac:dyDescent="0.3">
      <c r="A26" s="474"/>
      <c r="B26" s="399">
        <v>24</v>
      </c>
      <c r="C26" s="320" t="s">
        <v>1389</v>
      </c>
      <c r="D26" s="320" t="s">
        <v>306</v>
      </c>
      <c r="E26" s="320" t="s">
        <v>60</v>
      </c>
      <c r="F26" s="320" t="s">
        <v>1547</v>
      </c>
      <c r="G26" s="320" t="s">
        <v>1680</v>
      </c>
      <c r="H26" s="318" t="s">
        <v>1632</v>
      </c>
      <c r="I26" s="320" t="s">
        <v>1563</v>
      </c>
      <c r="J26" s="320" t="s">
        <v>144</v>
      </c>
      <c r="K26" s="320" t="s">
        <v>399</v>
      </c>
      <c r="L26" s="320" t="s">
        <v>1951</v>
      </c>
      <c r="M26" s="382"/>
    </row>
    <row r="27" spans="1:13" ht="30" customHeight="1" x14ac:dyDescent="0.3">
      <c r="A27" s="474"/>
      <c r="B27" s="397">
        <v>25</v>
      </c>
      <c r="C27" s="320" t="s">
        <v>206</v>
      </c>
      <c r="D27" s="320" t="s">
        <v>64</v>
      </c>
      <c r="E27" s="320" t="s">
        <v>191</v>
      </c>
      <c r="F27" s="318" t="s">
        <v>1544</v>
      </c>
      <c r="G27" s="320" t="s">
        <v>1680</v>
      </c>
      <c r="H27" s="320" t="s">
        <v>1649</v>
      </c>
      <c r="I27" s="320" t="s">
        <v>1564</v>
      </c>
      <c r="J27" s="320" t="s">
        <v>337</v>
      </c>
      <c r="K27" s="320" t="s">
        <v>399</v>
      </c>
      <c r="L27" s="320"/>
      <c r="M27" s="382"/>
    </row>
    <row r="28" spans="1:13" ht="30" customHeight="1" x14ac:dyDescent="0.3">
      <c r="A28" s="474"/>
      <c r="B28" s="397">
        <v>26</v>
      </c>
      <c r="C28" s="320" t="s">
        <v>207</v>
      </c>
      <c r="D28" s="320" t="s">
        <v>74</v>
      </c>
      <c r="E28" s="320" t="s">
        <v>191</v>
      </c>
      <c r="F28" s="318" t="s">
        <v>1544</v>
      </c>
      <c r="G28" s="318" t="s">
        <v>1679</v>
      </c>
      <c r="H28" s="318" t="s">
        <v>146</v>
      </c>
      <c r="I28" s="320" t="s">
        <v>1563</v>
      </c>
      <c r="J28" s="320" t="s">
        <v>144</v>
      </c>
      <c r="K28" s="320" t="s">
        <v>86</v>
      </c>
      <c r="L28" s="320"/>
      <c r="M28" s="382"/>
    </row>
    <row r="29" spans="1:13" ht="30" customHeight="1" x14ac:dyDescent="0.3">
      <c r="A29" s="474"/>
      <c r="B29" s="397">
        <v>27</v>
      </c>
      <c r="C29" s="320" t="s">
        <v>209</v>
      </c>
      <c r="D29" s="320" t="s">
        <v>64</v>
      </c>
      <c r="E29" s="320" t="s">
        <v>191</v>
      </c>
      <c r="F29" s="318" t="s">
        <v>1544</v>
      </c>
      <c r="G29" s="320" t="s">
        <v>178</v>
      </c>
      <c r="H29" s="318" t="s">
        <v>155</v>
      </c>
      <c r="I29" s="320" t="s">
        <v>1564</v>
      </c>
      <c r="J29" s="320" t="s">
        <v>144</v>
      </c>
      <c r="K29" s="320" t="s">
        <v>902</v>
      </c>
      <c r="L29" s="320"/>
      <c r="M29" s="382"/>
    </row>
    <row r="30" spans="1:13" ht="30" customHeight="1" x14ac:dyDescent="0.3">
      <c r="A30" s="474"/>
      <c r="B30" s="397">
        <v>28</v>
      </c>
      <c r="C30" s="320" t="s">
        <v>1470</v>
      </c>
      <c r="D30" s="320" t="s">
        <v>75</v>
      </c>
      <c r="E30" s="320" t="s">
        <v>191</v>
      </c>
      <c r="F30" s="318" t="s">
        <v>1544</v>
      </c>
      <c r="G30" s="318" t="s">
        <v>1680</v>
      </c>
      <c r="H30" s="318" t="s">
        <v>290</v>
      </c>
      <c r="I30" s="320" t="s">
        <v>1564</v>
      </c>
      <c r="J30" s="320" t="s">
        <v>163</v>
      </c>
      <c r="K30" s="318" t="s">
        <v>902</v>
      </c>
      <c r="L30" s="320"/>
      <c r="M30" s="382"/>
    </row>
    <row r="31" spans="1:13" ht="30" customHeight="1" x14ac:dyDescent="0.3">
      <c r="A31" s="474"/>
      <c r="B31" s="397">
        <v>29</v>
      </c>
      <c r="C31" s="320" t="s">
        <v>1435</v>
      </c>
      <c r="D31" s="320" t="s">
        <v>1039</v>
      </c>
      <c r="E31" s="320" t="s">
        <v>1037</v>
      </c>
      <c r="F31" s="320" t="s">
        <v>1546</v>
      </c>
      <c r="G31" s="320" t="s">
        <v>1680</v>
      </c>
      <c r="H31" s="318" t="s">
        <v>146</v>
      </c>
      <c r="I31" s="320" t="s">
        <v>1564</v>
      </c>
      <c r="J31" s="320" t="s">
        <v>144</v>
      </c>
      <c r="K31" s="320" t="s">
        <v>399</v>
      </c>
      <c r="L31" s="320"/>
      <c r="M31" s="382"/>
    </row>
    <row r="32" spans="1:13" ht="30" customHeight="1" x14ac:dyDescent="0.3">
      <c r="A32" s="474"/>
      <c r="B32" s="397">
        <v>30</v>
      </c>
      <c r="C32" s="320" t="s">
        <v>210</v>
      </c>
      <c r="D32" s="320" t="s">
        <v>66</v>
      </c>
      <c r="E32" s="320" t="s">
        <v>191</v>
      </c>
      <c r="F32" s="318" t="s">
        <v>1544</v>
      </c>
      <c r="G32" s="320" t="s">
        <v>1680</v>
      </c>
      <c r="H32" s="318" t="s">
        <v>164</v>
      </c>
      <c r="I32" s="320" t="s">
        <v>1563</v>
      </c>
      <c r="J32" s="320" t="s">
        <v>163</v>
      </c>
      <c r="K32" s="320" t="s">
        <v>902</v>
      </c>
      <c r="L32" s="320" t="s">
        <v>1952</v>
      </c>
      <c r="M32" s="382"/>
    </row>
    <row r="33" spans="1:13" ht="30" customHeight="1" x14ac:dyDescent="0.3">
      <c r="A33" s="474"/>
      <c r="B33" s="399">
        <v>31</v>
      </c>
      <c r="C33" s="320" t="s">
        <v>1602</v>
      </c>
      <c r="D33" s="320" t="s">
        <v>63</v>
      </c>
      <c r="E33" s="320" t="s">
        <v>191</v>
      </c>
      <c r="F33" s="318" t="s">
        <v>1544</v>
      </c>
      <c r="G33" s="320" t="s">
        <v>1630</v>
      </c>
      <c r="H33" s="318" t="s">
        <v>146</v>
      </c>
      <c r="I33" s="320" t="s">
        <v>1563</v>
      </c>
      <c r="J33" s="320" t="s">
        <v>144</v>
      </c>
      <c r="K33" s="320" t="s">
        <v>87</v>
      </c>
      <c r="L33" s="320" t="s">
        <v>1953</v>
      </c>
      <c r="M33" s="382"/>
    </row>
    <row r="34" spans="1:13" ht="30" customHeight="1" x14ac:dyDescent="0.3">
      <c r="A34" s="474"/>
      <c r="B34" s="397">
        <v>32</v>
      </c>
      <c r="C34" s="320" t="s">
        <v>1860</v>
      </c>
      <c r="D34" s="320" t="s">
        <v>63</v>
      </c>
      <c r="E34" s="320" t="s">
        <v>191</v>
      </c>
      <c r="F34" s="318" t="s">
        <v>1544</v>
      </c>
      <c r="G34" s="320" t="s">
        <v>1630</v>
      </c>
      <c r="H34" s="318" t="s">
        <v>146</v>
      </c>
      <c r="I34" s="320" t="s">
        <v>1563</v>
      </c>
      <c r="J34" s="320" t="s">
        <v>144</v>
      </c>
      <c r="K34" s="318" t="s">
        <v>87</v>
      </c>
      <c r="L34" s="318" t="s">
        <v>1954</v>
      </c>
      <c r="M34" s="382"/>
    </row>
    <row r="35" spans="1:13" ht="30" customHeight="1" x14ac:dyDescent="0.3">
      <c r="A35" s="474"/>
      <c r="B35" s="397">
        <v>33</v>
      </c>
      <c r="C35" s="320" t="s">
        <v>1651</v>
      </c>
      <c r="D35" s="320" t="s">
        <v>65</v>
      </c>
      <c r="E35" s="320" t="s">
        <v>191</v>
      </c>
      <c r="F35" s="318" t="s">
        <v>1544</v>
      </c>
      <c r="G35" s="318" t="s">
        <v>1679</v>
      </c>
      <c r="H35" s="318" t="s">
        <v>155</v>
      </c>
      <c r="I35" s="320" t="s">
        <v>1564</v>
      </c>
      <c r="J35" s="320" t="s">
        <v>144</v>
      </c>
      <c r="K35" s="320" t="s">
        <v>83</v>
      </c>
      <c r="L35" s="318" t="s">
        <v>1955</v>
      </c>
      <c r="M35" s="382"/>
    </row>
    <row r="36" spans="1:13" ht="30" customHeight="1" x14ac:dyDescent="0.35">
      <c r="A36" s="474"/>
      <c r="B36" s="397">
        <v>34</v>
      </c>
      <c r="C36" s="318" t="s">
        <v>1843</v>
      </c>
      <c r="D36" s="320" t="s">
        <v>65</v>
      </c>
      <c r="E36" s="320" t="s">
        <v>191</v>
      </c>
      <c r="F36" s="318" t="s">
        <v>1544</v>
      </c>
      <c r="G36" s="320" t="s">
        <v>1630</v>
      </c>
      <c r="H36" s="318" t="s">
        <v>164</v>
      </c>
      <c r="I36" s="320" t="s">
        <v>1564</v>
      </c>
      <c r="J36" s="320" t="s">
        <v>163</v>
      </c>
      <c r="K36" s="320" t="s">
        <v>87</v>
      </c>
      <c r="L36" s="48" t="s">
        <v>1956</v>
      </c>
      <c r="M36" s="382"/>
    </row>
    <row r="37" spans="1:13" ht="30" customHeight="1" x14ac:dyDescent="0.3">
      <c r="A37" s="474"/>
      <c r="B37" s="397">
        <v>35</v>
      </c>
      <c r="C37" s="320" t="s">
        <v>1615</v>
      </c>
      <c r="D37" s="320" t="s">
        <v>63</v>
      </c>
      <c r="E37" s="320" t="s">
        <v>191</v>
      </c>
      <c r="F37" s="318" t="s">
        <v>1544</v>
      </c>
      <c r="G37" s="318" t="s">
        <v>1679</v>
      </c>
      <c r="H37" s="318" t="s">
        <v>155</v>
      </c>
      <c r="I37" s="320" t="s">
        <v>1564</v>
      </c>
      <c r="J37" s="320" t="s">
        <v>144</v>
      </c>
      <c r="K37" s="320" t="s">
        <v>84</v>
      </c>
      <c r="L37" s="320" t="s">
        <v>1957</v>
      </c>
      <c r="M37" s="382"/>
    </row>
    <row r="38" spans="1:13" ht="30" customHeight="1" x14ac:dyDescent="0.3">
      <c r="A38" s="474"/>
      <c r="B38" s="397">
        <v>36</v>
      </c>
      <c r="C38" s="320" t="s">
        <v>1448</v>
      </c>
      <c r="D38" s="320" t="s">
        <v>1450</v>
      </c>
      <c r="E38" s="320" t="s">
        <v>51</v>
      </c>
      <c r="F38" s="320" t="s">
        <v>1545</v>
      </c>
      <c r="G38" s="318" t="s">
        <v>1679</v>
      </c>
      <c r="H38" s="318" t="s">
        <v>146</v>
      </c>
      <c r="I38" s="320" t="s">
        <v>1563</v>
      </c>
      <c r="J38" s="320" t="s">
        <v>163</v>
      </c>
      <c r="K38" s="320" t="s">
        <v>85</v>
      </c>
      <c r="L38" s="320"/>
      <c r="M38" s="382"/>
    </row>
    <row r="39" spans="1:13" ht="30" customHeight="1" x14ac:dyDescent="0.3">
      <c r="A39" s="474"/>
      <c r="B39" s="397">
        <v>37</v>
      </c>
      <c r="C39" s="320" t="s">
        <v>1643</v>
      </c>
      <c r="D39" s="320" t="s">
        <v>390</v>
      </c>
      <c r="E39" s="320" t="s">
        <v>51</v>
      </c>
      <c r="F39" s="320" t="s">
        <v>1545</v>
      </c>
      <c r="G39" s="320" t="s">
        <v>178</v>
      </c>
      <c r="H39" s="318" t="s">
        <v>164</v>
      </c>
      <c r="I39" s="320" t="s">
        <v>1563</v>
      </c>
      <c r="J39" s="320" t="s">
        <v>163</v>
      </c>
      <c r="K39" s="320" t="s">
        <v>399</v>
      </c>
      <c r="L39" s="320"/>
      <c r="M39" s="382"/>
    </row>
    <row r="40" spans="1:13" ht="30" customHeight="1" x14ac:dyDescent="0.3">
      <c r="A40" s="474"/>
      <c r="B40" s="399">
        <v>38</v>
      </c>
      <c r="C40" s="320" t="s">
        <v>1644</v>
      </c>
      <c r="D40" s="320" t="s">
        <v>390</v>
      </c>
      <c r="E40" s="320" t="s">
        <v>51</v>
      </c>
      <c r="F40" s="320" t="s">
        <v>1545</v>
      </c>
      <c r="G40" s="320" t="s">
        <v>1680</v>
      </c>
      <c r="H40" s="318" t="s">
        <v>164</v>
      </c>
      <c r="I40" s="320" t="s">
        <v>1563</v>
      </c>
      <c r="J40" s="320" t="s">
        <v>163</v>
      </c>
      <c r="K40" s="320" t="s">
        <v>902</v>
      </c>
      <c r="L40" s="320"/>
      <c r="M40" s="382"/>
    </row>
    <row r="41" spans="1:13" ht="30" customHeight="1" x14ac:dyDescent="0.3">
      <c r="A41" s="474"/>
      <c r="B41" s="397">
        <v>39</v>
      </c>
      <c r="C41" s="320" t="s">
        <v>1645</v>
      </c>
      <c r="D41" s="320" t="s">
        <v>390</v>
      </c>
      <c r="E41" s="320" t="s">
        <v>51</v>
      </c>
      <c r="F41" s="320" t="s">
        <v>1545</v>
      </c>
      <c r="G41" s="320" t="s">
        <v>1630</v>
      </c>
      <c r="H41" s="318" t="s">
        <v>164</v>
      </c>
      <c r="I41" s="320" t="s">
        <v>1563</v>
      </c>
      <c r="J41" s="320" t="s">
        <v>163</v>
      </c>
      <c r="K41" s="320" t="s">
        <v>399</v>
      </c>
      <c r="L41" s="320"/>
      <c r="M41" s="382"/>
    </row>
    <row r="42" spans="1:13" ht="30" customHeight="1" x14ac:dyDescent="0.3">
      <c r="A42" s="474"/>
      <c r="B42" s="397">
        <v>40</v>
      </c>
      <c r="C42" s="318" t="s">
        <v>1856</v>
      </c>
      <c r="D42" s="318" t="s">
        <v>1707</v>
      </c>
      <c r="E42" s="318" t="s">
        <v>52</v>
      </c>
      <c r="F42" s="320" t="s">
        <v>1546</v>
      </c>
      <c r="G42" s="318" t="s">
        <v>1680</v>
      </c>
      <c r="H42" s="318" t="s">
        <v>164</v>
      </c>
      <c r="I42" s="318" t="s">
        <v>1564</v>
      </c>
      <c r="J42" s="318" t="s">
        <v>163</v>
      </c>
      <c r="K42" s="318" t="s">
        <v>902</v>
      </c>
      <c r="L42" s="320"/>
      <c r="M42" s="382"/>
    </row>
    <row r="43" spans="1:13" ht="30" customHeight="1" x14ac:dyDescent="0.3">
      <c r="A43" s="474"/>
      <c r="B43" s="397">
        <v>41</v>
      </c>
      <c r="C43" s="320" t="s">
        <v>1141</v>
      </c>
      <c r="D43" s="320" t="s">
        <v>1139</v>
      </c>
      <c r="E43" s="320" t="s">
        <v>51</v>
      </c>
      <c r="F43" s="320" t="s">
        <v>1545</v>
      </c>
      <c r="G43" s="318" t="s">
        <v>1679</v>
      </c>
      <c r="H43" s="318" t="s">
        <v>290</v>
      </c>
      <c r="I43" s="320" t="s">
        <v>1563</v>
      </c>
      <c r="J43" s="320" t="s">
        <v>144</v>
      </c>
      <c r="K43" s="320" t="s">
        <v>86</v>
      </c>
      <c r="L43" s="320"/>
      <c r="M43" s="382"/>
    </row>
    <row r="44" spans="1:13" ht="30" customHeight="1" x14ac:dyDescent="0.3">
      <c r="A44" s="474"/>
      <c r="B44" s="397">
        <v>42</v>
      </c>
      <c r="C44" s="320" t="s">
        <v>213</v>
      </c>
      <c r="D44" s="320" t="s">
        <v>74</v>
      </c>
      <c r="E44" s="320" t="s">
        <v>191</v>
      </c>
      <c r="F44" s="318" t="s">
        <v>1544</v>
      </c>
      <c r="G44" s="318" t="s">
        <v>1679</v>
      </c>
      <c r="H44" s="318" t="s">
        <v>146</v>
      </c>
      <c r="I44" s="320" t="s">
        <v>1563</v>
      </c>
      <c r="J44" s="320" t="s">
        <v>144</v>
      </c>
      <c r="K44" s="320" t="s">
        <v>85</v>
      </c>
      <c r="L44" s="320"/>
      <c r="M44" s="382"/>
    </row>
    <row r="45" spans="1:13" ht="30" customHeight="1" x14ac:dyDescent="0.3">
      <c r="A45" s="474"/>
      <c r="B45" s="397">
        <v>43</v>
      </c>
      <c r="C45" s="320" t="s">
        <v>1653</v>
      </c>
      <c r="D45" s="320" t="s">
        <v>968</v>
      </c>
      <c r="E45" s="320" t="s">
        <v>1037</v>
      </c>
      <c r="F45" s="320" t="s">
        <v>1546</v>
      </c>
      <c r="G45" s="320" t="s">
        <v>178</v>
      </c>
      <c r="H45" s="318" t="s">
        <v>146</v>
      </c>
      <c r="I45" s="320" t="s">
        <v>1563</v>
      </c>
      <c r="J45" s="320" t="s">
        <v>144</v>
      </c>
      <c r="K45" s="320" t="s">
        <v>399</v>
      </c>
      <c r="L45" s="320" t="s">
        <v>1958</v>
      </c>
      <c r="M45" s="382"/>
    </row>
    <row r="46" spans="1:13" ht="30" customHeight="1" x14ac:dyDescent="0.3">
      <c r="A46" s="474"/>
      <c r="B46" s="397">
        <v>44</v>
      </c>
      <c r="C46" s="320" t="s">
        <v>1654</v>
      </c>
      <c r="D46" s="320" t="s">
        <v>968</v>
      </c>
      <c r="E46" s="320" t="s">
        <v>1037</v>
      </c>
      <c r="F46" s="320" t="s">
        <v>1546</v>
      </c>
      <c r="G46" s="320" t="s">
        <v>178</v>
      </c>
      <c r="H46" s="318" t="s">
        <v>1632</v>
      </c>
      <c r="I46" s="320" t="s">
        <v>1563</v>
      </c>
      <c r="J46" s="320" t="s">
        <v>144</v>
      </c>
      <c r="K46" s="320" t="s">
        <v>399</v>
      </c>
      <c r="L46" s="320" t="s">
        <v>1959</v>
      </c>
      <c r="M46" s="382"/>
    </row>
    <row r="47" spans="1:13" ht="30" customHeight="1" x14ac:dyDescent="0.3">
      <c r="A47" s="474"/>
      <c r="B47" s="399">
        <v>45</v>
      </c>
      <c r="C47" s="320" t="s">
        <v>215</v>
      </c>
      <c r="D47" s="320" t="s">
        <v>71</v>
      </c>
      <c r="E47" s="320" t="s">
        <v>367</v>
      </c>
      <c r="F47" s="318" t="s">
        <v>1544</v>
      </c>
      <c r="G47" s="318" t="s">
        <v>1679</v>
      </c>
      <c r="H47" s="318" t="s">
        <v>155</v>
      </c>
      <c r="I47" s="320" t="s">
        <v>1563</v>
      </c>
      <c r="J47" s="320" t="s">
        <v>144</v>
      </c>
      <c r="K47" s="320" t="s">
        <v>86</v>
      </c>
      <c r="L47" s="320" t="s">
        <v>1960</v>
      </c>
      <c r="M47" s="382"/>
    </row>
    <row r="48" spans="1:13" ht="30" customHeight="1" x14ac:dyDescent="0.3">
      <c r="A48" s="474"/>
      <c r="B48" s="397">
        <v>46</v>
      </c>
      <c r="C48" s="318" t="s">
        <v>1851</v>
      </c>
      <c r="D48" s="320" t="s">
        <v>63</v>
      </c>
      <c r="E48" s="320" t="s">
        <v>191</v>
      </c>
      <c r="F48" s="318" t="s">
        <v>1544</v>
      </c>
      <c r="G48" s="318" t="s">
        <v>1679</v>
      </c>
      <c r="H48" s="318" t="s">
        <v>155</v>
      </c>
      <c r="I48" s="320" t="s">
        <v>1563</v>
      </c>
      <c r="J48" s="320" t="s">
        <v>144</v>
      </c>
      <c r="K48" s="320" t="s">
        <v>87</v>
      </c>
      <c r="L48" s="320" t="s">
        <v>1961</v>
      </c>
      <c r="M48" s="382"/>
    </row>
    <row r="49" spans="1:13" ht="30" customHeight="1" x14ac:dyDescent="0.3">
      <c r="A49" s="474"/>
      <c r="B49" s="397">
        <v>47</v>
      </c>
      <c r="C49" s="320" t="s">
        <v>1605</v>
      </c>
      <c r="D49" s="320" t="s">
        <v>64</v>
      </c>
      <c r="E49" s="320" t="s">
        <v>191</v>
      </c>
      <c r="F49" s="318" t="s">
        <v>1544</v>
      </c>
      <c r="G49" s="318" t="s">
        <v>1679</v>
      </c>
      <c r="H49" s="318" t="s">
        <v>155</v>
      </c>
      <c r="I49" s="320" t="s">
        <v>1563</v>
      </c>
      <c r="J49" s="320" t="s">
        <v>144</v>
      </c>
      <c r="K49" s="320" t="s">
        <v>86</v>
      </c>
      <c r="L49" s="320"/>
      <c r="M49" s="382"/>
    </row>
    <row r="50" spans="1:13" ht="30" customHeight="1" x14ac:dyDescent="0.3">
      <c r="A50" s="474"/>
      <c r="B50" s="397">
        <v>48</v>
      </c>
      <c r="C50" s="318" t="s">
        <v>1859</v>
      </c>
      <c r="D50" s="320" t="s">
        <v>63</v>
      </c>
      <c r="E50" s="320" t="s">
        <v>191</v>
      </c>
      <c r="F50" s="318" t="s">
        <v>1544</v>
      </c>
      <c r="G50" s="318" t="s">
        <v>1562</v>
      </c>
      <c r="H50" s="318" t="s">
        <v>155</v>
      </c>
      <c r="I50" s="320" t="s">
        <v>1563</v>
      </c>
      <c r="J50" s="320" t="s">
        <v>144</v>
      </c>
      <c r="K50" s="318" t="s">
        <v>85</v>
      </c>
      <c r="L50" s="318" t="s">
        <v>1962</v>
      </c>
      <c r="M50" s="382"/>
    </row>
    <row r="51" spans="1:13" ht="30" customHeight="1" x14ac:dyDescent="0.3">
      <c r="A51" s="474"/>
      <c r="B51" s="397">
        <v>49</v>
      </c>
      <c r="C51" s="318" t="s">
        <v>1901</v>
      </c>
      <c r="D51" s="320" t="s">
        <v>63</v>
      </c>
      <c r="E51" s="320" t="s">
        <v>191</v>
      </c>
      <c r="F51" s="318" t="s">
        <v>1544</v>
      </c>
      <c r="G51" s="320" t="s">
        <v>178</v>
      </c>
      <c r="H51" s="318" t="s">
        <v>155</v>
      </c>
      <c r="I51" s="320" t="s">
        <v>1564</v>
      </c>
      <c r="J51" s="320" t="s">
        <v>144</v>
      </c>
      <c r="K51" s="320" t="s">
        <v>399</v>
      </c>
      <c r="L51" s="320" t="s">
        <v>1963</v>
      </c>
      <c r="M51" s="382"/>
    </row>
    <row r="52" spans="1:13" ht="30" customHeight="1" x14ac:dyDescent="0.3">
      <c r="A52" s="474"/>
      <c r="B52" s="397">
        <v>50</v>
      </c>
      <c r="C52" s="320" t="s">
        <v>217</v>
      </c>
      <c r="D52" s="320" t="s">
        <v>64</v>
      </c>
      <c r="E52" s="320" t="s">
        <v>191</v>
      </c>
      <c r="F52" s="318" t="s">
        <v>1544</v>
      </c>
      <c r="G52" s="320" t="s">
        <v>1562</v>
      </c>
      <c r="H52" s="318" t="s">
        <v>155</v>
      </c>
      <c r="I52" s="320" t="s">
        <v>1564</v>
      </c>
      <c r="J52" s="320" t="s">
        <v>144</v>
      </c>
      <c r="K52" s="320" t="s">
        <v>87</v>
      </c>
      <c r="L52" s="320" t="s">
        <v>1964</v>
      </c>
      <c r="M52" s="382"/>
    </row>
    <row r="53" spans="1:13" ht="30" customHeight="1" x14ac:dyDescent="0.3">
      <c r="A53" s="474"/>
      <c r="B53" s="397">
        <v>51</v>
      </c>
      <c r="C53" s="322" t="s">
        <v>1904</v>
      </c>
      <c r="D53" s="318" t="s">
        <v>1902</v>
      </c>
      <c r="E53" s="320" t="s">
        <v>1037</v>
      </c>
      <c r="F53" s="320" t="s">
        <v>1546</v>
      </c>
      <c r="G53" s="320" t="s">
        <v>178</v>
      </c>
      <c r="H53" s="318" t="s">
        <v>1632</v>
      </c>
      <c r="I53" s="320" t="s">
        <v>1563</v>
      </c>
      <c r="J53" s="320" t="s">
        <v>144</v>
      </c>
      <c r="K53" s="320" t="s">
        <v>399</v>
      </c>
      <c r="L53" s="472"/>
      <c r="M53" s="382"/>
    </row>
    <row r="54" spans="1:13" ht="30" customHeight="1" x14ac:dyDescent="0.3">
      <c r="A54" s="474"/>
      <c r="B54" s="397">
        <v>52</v>
      </c>
      <c r="C54" s="318" t="s">
        <v>1857</v>
      </c>
      <c r="D54" s="320" t="s">
        <v>63</v>
      </c>
      <c r="E54" s="320" t="s">
        <v>191</v>
      </c>
      <c r="F54" s="318" t="s">
        <v>1544</v>
      </c>
      <c r="G54" s="318" t="s">
        <v>1679</v>
      </c>
      <c r="H54" s="318" t="s">
        <v>155</v>
      </c>
      <c r="I54" s="320" t="s">
        <v>1657</v>
      </c>
      <c r="J54" s="320" t="s">
        <v>144</v>
      </c>
      <c r="K54" s="320" t="s">
        <v>85</v>
      </c>
      <c r="L54" s="318" t="s">
        <v>1965</v>
      </c>
      <c r="M54" s="382"/>
    </row>
    <row r="55" spans="1:13" ht="30" customHeight="1" x14ac:dyDescent="0.3">
      <c r="A55" s="474"/>
      <c r="B55" s="399">
        <v>53</v>
      </c>
      <c r="C55" s="318" t="s">
        <v>1621</v>
      </c>
      <c r="D55" s="320" t="s">
        <v>63</v>
      </c>
      <c r="E55" s="320" t="s">
        <v>191</v>
      </c>
      <c r="F55" s="318" t="s">
        <v>1544</v>
      </c>
      <c r="G55" s="320" t="s">
        <v>1680</v>
      </c>
      <c r="H55" s="320" t="s">
        <v>155</v>
      </c>
      <c r="I55" s="320" t="s">
        <v>1564</v>
      </c>
      <c r="J55" s="320" t="s">
        <v>144</v>
      </c>
      <c r="K55" s="320" t="s">
        <v>902</v>
      </c>
      <c r="L55" s="320" t="s">
        <v>1966</v>
      </c>
      <c r="M55" s="382"/>
    </row>
    <row r="56" spans="1:13" ht="30" customHeight="1" x14ac:dyDescent="0.3">
      <c r="A56" s="474"/>
      <c r="B56" s="397">
        <v>54</v>
      </c>
      <c r="C56" s="320" t="s">
        <v>1038</v>
      </c>
      <c r="D56" s="320" t="s">
        <v>1039</v>
      </c>
      <c r="E56" s="320" t="s">
        <v>1037</v>
      </c>
      <c r="F56" s="320" t="s">
        <v>1546</v>
      </c>
      <c r="G56" s="318" t="s">
        <v>1679</v>
      </c>
      <c r="H56" s="318" t="s">
        <v>1632</v>
      </c>
      <c r="I56" s="320" t="s">
        <v>1657</v>
      </c>
      <c r="J56" s="320" t="s">
        <v>144</v>
      </c>
      <c r="K56" s="320" t="s">
        <v>85</v>
      </c>
      <c r="L56" s="318" t="s">
        <v>1968</v>
      </c>
      <c r="M56" s="382"/>
    </row>
    <row r="57" spans="1:13" ht="30" customHeight="1" x14ac:dyDescent="0.3">
      <c r="A57" s="474"/>
      <c r="B57" s="397">
        <v>55</v>
      </c>
      <c r="C57" s="320" t="s">
        <v>1334</v>
      </c>
      <c r="D57" s="320" t="s">
        <v>1333</v>
      </c>
      <c r="E57" s="320" t="s">
        <v>1332</v>
      </c>
      <c r="F57" s="318" t="s">
        <v>1544</v>
      </c>
      <c r="G57" s="320" t="s">
        <v>1630</v>
      </c>
      <c r="H57" s="318" t="s">
        <v>146</v>
      </c>
      <c r="I57" s="320" t="s">
        <v>1563</v>
      </c>
      <c r="J57" s="320" t="s">
        <v>144</v>
      </c>
      <c r="K57" s="320" t="s">
        <v>87</v>
      </c>
      <c r="L57" s="320" t="s">
        <v>1969</v>
      </c>
      <c r="M57" s="382"/>
    </row>
    <row r="58" spans="1:13" ht="30" customHeight="1" x14ac:dyDescent="0.3">
      <c r="A58" s="474"/>
      <c r="B58" s="397">
        <v>56</v>
      </c>
      <c r="C58" s="318" t="s">
        <v>1852</v>
      </c>
      <c r="D58" s="318" t="s">
        <v>1707</v>
      </c>
      <c r="E58" s="318" t="s">
        <v>52</v>
      </c>
      <c r="F58" s="320" t="s">
        <v>1546</v>
      </c>
      <c r="G58" s="320" t="s">
        <v>1680</v>
      </c>
      <c r="H58" s="318" t="s">
        <v>155</v>
      </c>
      <c r="I58" s="320" t="s">
        <v>1564</v>
      </c>
      <c r="J58" s="320" t="s">
        <v>144</v>
      </c>
      <c r="K58" s="320" t="s">
        <v>87</v>
      </c>
      <c r="L58" s="320"/>
      <c r="M58" s="381"/>
    </row>
    <row r="59" spans="1:13" ht="30" customHeight="1" x14ac:dyDescent="0.3">
      <c r="A59" s="474"/>
      <c r="B59" s="397">
        <v>57</v>
      </c>
      <c r="C59" s="320" t="s">
        <v>1844</v>
      </c>
      <c r="D59" s="320" t="s">
        <v>63</v>
      </c>
      <c r="E59" s="320" t="s">
        <v>191</v>
      </c>
      <c r="F59" s="318" t="s">
        <v>1544</v>
      </c>
      <c r="G59" s="318" t="s">
        <v>1679</v>
      </c>
      <c r="H59" s="318" t="s">
        <v>155</v>
      </c>
      <c r="I59" s="320" t="s">
        <v>1657</v>
      </c>
      <c r="J59" s="320" t="s">
        <v>144</v>
      </c>
      <c r="K59" s="320" t="s">
        <v>85</v>
      </c>
      <c r="L59" s="320" t="s">
        <v>1967</v>
      </c>
      <c r="M59" s="382"/>
    </row>
    <row r="60" spans="1:13" ht="57.5" customHeight="1" x14ac:dyDescent="0.3">
      <c r="A60" s="474"/>
      <c r="B60" s="397">
        <v>58</v>
      </c>
      <c r="C60" s="320" t="s">
        <v>1835</v>
      </c>
      <c r="D60" s="320" t="s">
        <v>65</v>
      </c>
      <c r="E60" s="320" t="s">
        <v>191</v>
      </c>
      <c r="F60" s="318" t="s">
        <v>1544</v>
      </c>
      <c r="G60" s="318" t="s">
        <v>727</v>
      </c>
      <c r="H60" s="318" t="s">
        <v>164</v>
      </c>
      <c r="I60" s="320" t="s">
        <v>1564</v>
      </c>
      <c r="J60" s="320" t="s">
        <v>163</v>
      </c>
      <c r="K60" s="318" t="s">
        <v>87</v>
      </c>
      <c r="L60" s="320" t="s">
        <v>1970</v>
      </c>
      <c r="M60" s="382"/>
    </row>
    <row r="61" spans="1:13" ht="30" customHeight="1" x14ac:dyDescent="0.3">
      <c r="A61" s="474"/>
      <c r="B61" s="397">
        <v>59</v>
      </c>
      <c r="C61" s="320" t="s">
        <v>1677</v>
      </c>
      <c r="D61" s="320" t="s">
        <v>63</v>
      </c>
      <c r="E61" s="320" t="s">
        <v>367</v>
      </c>
      <c r="F61" s="318" t="s">
        <v>1544</v>
      </c>
      <c r="G61" s="320" t="s">
        <v>1630</v>
      </c>
      <c r="H61" s="318" t="s">
        <v>155</v>
      </c>
      <c r="I61" s="320" t="s">
        <v>1563</v>
      </c>
      <c r="J61" s="320" t="s">
        <v>144</v>
      </c>
      <c r="K61" s="320" t="s">
        <v>87</v>
      </c>
      <c r="L61" s="320" t="s">
        <v>1945</v>
      </c>
      <c r="M61" s="382"/>
    </row>
    <row r="62" spans="1:13" ht="30" customHeight="1" x14ac:dyDescent="0.3">
      <c r="A62" s="474"/>
      <c r="B62" s="397">
        <v>60</v>
      </c>
      <c r="C62" s="320" t="s">
        <v>1850</v>
      </c>
      <c r="D62" s="320" t="s">
        <v>63</v>
      </c>
      <c r="E62" s="320" t="s">
        <v>367</v>
      </c>
      <c r="F62" s="318" t="s">
        <v>1544</v>
      </c>
      <c r="G62" s="320" t="s">
        <v>178</v>
      </c>
      <c r="H62" s="318" t="s">
        <v>1671</v>
      </c>
      <c r="I62" s="320" t="s">
        <v>1657</v>
      </c>
      <c r="J62" s="320" t="s">
        <v>163</v>
      </c>
      <c r="K62" s="320" t="s">
        <v>399</v>
      </c>
      <c r="L62" s="320"/>
      <c r="M62" s="382"/>
    </row>
    <row r="63" spans="1:13" ht="30" customHeight="1" x14ac:dyDescent="0.3">
      <c r="A63" s="474"/>
      <c r="B63" s="399">
        <v>61</v>
      </c>
      <c r="C63" s="320" t="s">
        <v>1658</v>
      </c>
      <c r="D63" s="320" t="s">
        <v>63</v>
      </c>
      <c r="E63" s="320" t="s">
        <v>367</v>
      </c>
      <c r="F63" s="318" t="s">
        <v>1544</v>
      </c>
      <c r="G63" s="318" t="s">
        <v>1849</v>
      </c>
      <c r="H63" s="320" t="s">
        <v>1659</v>
      </c>
      <c r="I63" s="320" t="s">
        <v>1657</v>
      </c>
      <c r="J63" s="318" t="s">
        <v>337</v>
      </c>
      <c r="K63" s="320" t="s">
        <v>902</v>
      </c>
      <c r="L63" s="320" t="s">
        <v>1944</v>
      </c>
      <c r="M63" s="382"/>
    </row>
    <row r="64" spans="1:13" ht="30" customHeight="1" x14ac:dyDescent="0.3">
      <c r="A64" s="474"/>
      <c r="B64" s="397">
        <v>62</v>
      </c>
      <c r="C64" s="320" t="s">
        <v>1169</v>
      </c>
      <c r="D64" s="320" t="s">
        <v>71</v>
      </c>
      <c r="E64" s="320" t="s">
        <v>191</v>
      </c>
      <c r="F64" s="318" t="s">
        <v>1544</v>
      </c>
      <c r="G64" s="318" t="s">
        <v>1679</v>
      </c>
      <c r="H64" s="318" t="s">
        <v>290</v>
      </c>
      <c r="I64" s="320" t="s">
        <v>1564</v>
      </c>
      <c r="J64" s="320" t="s">
        <v>144</v>
      </c>
      <c r="K64" s="320" t="s">
        <v>85</v>
      </c>
      <c r="L64" s="320" t="s">
        <v>1943</v>
      </c>
      <c r="M64" s="381"/>
    </row>
    <row r="65" spans="1:13" ht="30" customHeight="1" x14ac:dyDescent="0.3">
      <c r="A65" s="474"/>
      <c r="B65" s="397">
        <v>63</v>
      </c>
      <c r="C65" s="320" t="s">
        <v>1390</v>
      </c>
      <c r="D65" s="320" t="s">
        <v>306</v>
      </c>
      <c r="E65" s="320" t="s">
        <v>60</v>
      </c>
      <c r="F65" s="320" t="s">
        <v>1547</v>
      </c>
      <c r="G65" s="320" t="s">
        <v>1680</v>
      </c>
      <c r="H65" s="318" t="s">
        <v>146</v>
      </c>
      <c r="I65" s="320" t="s">
        <v>1563</v>
      </c>
      <c r="J65" s="320" t="s">
        <v>144</v>
      </c>
      <c r="K65" s="320" t="s">
        <v>902</v>
      </c>
      <c r="L65" s="320"/>
      <c r="M65" s="382"/>
    </row>
    <row r="66" spans="1:13" ht="30" customHeight="1" x14ac:dyDescent="0.3">
      <c r="A66" s="474"/>
      <c r="B66" s="397">
        <v>64</v>
      </c>
      <c r="C66" s="320" t="s">
        <v>1863</v>
      </c>
      <c r="D66" s="320" t="s">
        <v>1635</v>
      </c>
      <c r="E66" s="320" t="s">
        <v>1037</v>
      </c>
      <c r="F66" s="318" t="s">
        <v>1546</v>
      </c>
      <c r="G66" s="320" t="s">
        <v>1680</v>
      </c>
      <c r="H66" s="320" t="s">
        <v>1632</v>
      </c>
      <c r="I66" s="320" t="s">
        <v>1564</v>
      </c>
      <c r="J66" s="320" t="s">
        <v>144</v>
      </c>
      <c r="K66" s="320" t="s">
        <v>902</v>
      </c>
      <c r="L66" s="320"/>
      <c r="M66" s="382"/>
    </row>
    <row r="67" spans="1:13" ht="30" customHeight="1" x14ac:dyDescent="0.3">
      <c r="A67" s="474"/>
      <c r="B67" s="397">
        <v>65</v>
      </c>
      <c r="C67" s="320" t="s">
        <v>1464</v>
      </c>
      <c r="D67" s="320" t="s">
        <v>1463</v>
      </c>
      <c r="E67" s="320" t="s">
        <v>1037</v>
      </c>
      <c r="F67" s="320" t="s">
        <v>1546</v>
      </c>
      <c r="G67" s="320" t="s">
        <v>1680</v>
      </c>
      <c r="H67" s="318" t="s">
        <v>146</v>
      </c>
      <c r="I67" s="320" t="s">
        <v>1564</v>
      </c>
      <c r="J67" s="320" t="s">
        <v>144</v>
      </c>
      <c r="K67" s="320" t="s">
        <v>399</v>
      </c>
      <c r="L67" s="320"/>
      <c r="M67" s="381"/>
    </row>
    <row r="68" spans="1:13" ht="30" customHeight="1" x14ac:dyDescent="0.3">
      <c r="A68" s="474"/>
      <c r="B68" s="397">
        <v>66</v>
      </c>
      <c r="C68" s="320" t="s">
        <v>218</v>
      </c>
      <c r="D68" s="320" t="s">
        <v>63</v>
      </c>
      <c r="E68" s="320" t="s">
        <v>191</v>
      </c>
      <c r="F68" s="318" t="s">
        <v>1544</v>
      </c>
      <c r="G68" s="318" t="s">
        <v>1679</v>
      </c>
      <c r="H68" s="318" t="s">
        <v>155</v>
      </c>
      <c r="I68" s="320" t="s">
        <v>1563</v>
      </c>
      <c r="J68" s="320" t="s">
        <v>144</v>
      </c>
      <c r="K68" s="320" t="s">
        <v>87</v>
      </c>
      <c r="L68" s="320" t="s">
        <v>1942</v>
      </c>
      <c r="M68" s="382"/>
    </row>
    <row r="69" spans="1:13" ht="30" customHeight="1" x14ac:dyDescent="0.3">
      <c r="A69" s="474"/>
      <c r="B69" s="397">
        <v>67</v>
      </c>
      <c r="C69" s="320" t="s">
        <v>1208</v>
      </c>
      <c r="D69" s="320" t="s">
        <v>63</v>
      </c>
      <c r="E69" s="320" t="s">
        <v>191</v>
      </c>
      <c r="F69" s="318" t="s">
        <v>1544</v>
      </c>
      <c r="G69" s="320" t="s">
        <v>178</v>
      </c>
      <c r="H69" s="318" t="s">
        <v>155</v>
      </c>
      <c r="I69" s="320" t="s">
        <v>1564</v>
      </c>
      <c r="J69" s="320" t="s">
        <v>144</v>
      </c>
      <c r="K69" s="320" t="s">
        <v>87</v>
      </c>
      <c r="L69" s="320" t="s">
        <v>1941</v>
      </c>
      <c r="M69" s="382"/>
    </row>
    <row r="70" spans="1:13" ht="30" customHeight="1" x14ac:dyDescent="0.3">
      <c r="A70" s="474"/>
      <c r="B70" s="397">
        <v>68</v>
      </c>
      <c r="C70" s="320" t="s">
        <v>219</v>
      </c>
      <c r="D70" s="320" t="s">
        <v>73</v>
      </c>
      <c r="E70" s="320" t="s">
        <v>191</v>
      </c>
      <c r="F70" s="318" t="s">
        <v>1544</v>
      </c>
      <c r="G70" s="320" t="s">
        <v>1680</v>
      </c>
      <c r="H70" s="318" t="s">
        <v>146</v>
      </c>
      <c r="I70" s="320" t="s">
        <v>1563</v>
      </c>
      <c r="J70" s="320" t="s">
        <v>144</v>
      </c>
      <c r="K70" s="320" t="s">
        <v>399</v>
      </c>
      <c r="L70" s="320"/>
      <c r="M70" s="382"/>
    </row>
    <row r="71" spans="1:13" ht="30" customHeight="1" x14ac:dyDescent="0.3">
      <c r="A71" s="474"/>
      <c r="B71" s="399">
        <v>69</v>
      </c>
      <c r="C71" s="320" t="s">
        <v>220</v>
      </c>
      <c r="D71" s="320" t="s">
        <v>65</v>
      </c>
      <c r="E71" s="320" t="s">
        <v>191</v>
      </c>
      <c r="F71" s="318" t="s">
        <v>1544</v>
      </c>
      <c r="G71" s="318" t="s">
        <v>1679</v>
      </c>
      <c r="H71" s="318" t="s">
        <v>146</v>
      </c>
      <c r="I71" s="320" t="s">
        <v>1657</v>
      </c>
      <c r="J71" s="320" t="s">
        <v>144</v>
      </c>
      <c r="K71" s="320" t="s">
        <v>86</v>
      </c>
      <c r="L71" s="320"/>
      <c r="M71" s="382"/>
    </row>
    <row r="72" spans="1:13" ht="30" customHeight="1" x14ac:dyDescent="0.3">
      <c r="A72" s="474"/>
      <c r="B72" s="397">
        <v>70</v>
      </c>
      <c r="C72" s="320" t="s">
        <v>877</v>
      </c>
      <c r="D72" s="320" t="s">
        <v>63</v>
      </c>
      <c r="E72" s="320" t="s">
        <v>191</v>
      </c>
      <c r="F72" s="318" t="s">
        <v>1544</v>
      </c>
      <c r="G72" s="318" t="s">
        <v>1679</v>
      </c>
      <c r="H72" s="318" t="s">
        <v>155</v>
      </c>
      <c r="I72" s="320" t="s">
        <v>1563</v>
      </c>
      <c r="J72" s="320" t="s">
        <v>144</v>
      </c>
      <c r="K72" s="320" t="s">
        <v>87</v>
      </c>
      <c r="L72" s="320" t="s">
        <v>1940</v>
      </c>
      <c r="M72" s="382"/>
    </row>
    <row r="73" spans="1:13" ht="30" customHeight="1" x14ac:dyDescent="0.3">
      <c r="A73" s="474"/>
      <c r="B73" s="397">
        <v>71</v>
      </c>
      <c r="C73" s="320" t="s">
        <v>221</v>
      </c>
      <c r="D73" s="320" t="s">
        <v>221</v>
      </c>
      <c r="E73" s="320" t="s">
        <v>56</v>
      </c>
      <c r="F73" s="320" t="s">
        <v>1546</v>
      </c>
      <c r="G73" s="318" t="s">
        <v>1679</v>
      </c>
      <c r="H73" s="318" t="s">
        <v>164</v>
      </c>
      <c r="I73" s="320" t="s">
        <v>1564</v>
      </c>
      <c r="J73" s="320" t="s">
        <v>163</v>
      </c>
      <c r="K73" s="320" t="s">
        <v>87</v>
      </c>
      <c r="L73" s="320" t="s">
        <v>1939</v>
      </c>
      <c r="M73" s="382"/>
    </row>
    <row r="74" spans="1:13" ht="30" customHeight="1" x14ac:dyDescent="0.3">
      <c r="A74" s="474"/>
      <c r="B74" s="397">
        <v>72</v>
      </c>
      <c r="C74" s="320" t="s">
        <v>1836</v>
      </c>
      <c r="D74" s="320" t="s">
        <v>70</v>
      </c>
      <c r="E74" s="320" t="s">
        <v>191</v>
      </c>
      <c r="F74" s="318" t="s">
        <v>1544</v>
      </c>
      <c r="G74" s="320" t="s">
        <v>1680</v>
      </c>
      <c r="H74" s="320" t="s">
        <v>1632</v>
      </c>
      <c r="I74" s="320" t="s">
        <v>1564</v>
      </c>
      <c r="J74" s="320" t="s">
        <v>1819</v>
      </c>
      <c r="K74" s="320" t="s">
        <v>902</v>
      </c>
      <c r="L74" s="320" t="s">
        <v>1938</v>
      </c>
      <c r="M74" s="382"/>
    </row>
    <row r="75" spans="1:13" ht="30" customHeight="1" x14ac:dyDescent="0.3">
      <c r="A75" s="474"/>
      <c r="B75" s="397">
        <v>73</v>
      </c>
      <c r="C75" s="320" t="s">
        <v>1495</v>
      </c>
      <c r="D75" s="320" t="s">
        <v>306</v>
      </c>
      <c r="E75" s="320" t="s">
        <v>60</v>
      </c>
      <c r="F75" s="320" t="s">
        <v>1547</v>
      </c>
      <c r="G75" s="320" t="s">
        <v>1680</v>
      </c>
      <c r="H75" s="318" t="s">
        <v>146</v>
      </c>
      <c r="I75" s="320" t="s">
        <v>1564</v>
      </c>
      <c r="J75" s="320" t="s">
        <v>144</v>
      </c>
      <c r="K75" s="320" t="s">
        <v>399</v>
      </c>
      <c r="L75" s="320"/>
      <c r="M75" s="382"/>
    </row>
    <row r="76" spans="1:13" ht="30" customHeight="1" x14ac:dyDescent="0.3">
      <c r="A76" s="474"/>
      <c r="B76" s="397">
        <v>74</v>
      </c>
      <c r="C76" s="320" t="s">
        <v>222</v>
      </c>
      <c r="D76" s="320" t="s">
        <v>63</v>
      </c>
      <c r="E76" s="320" t="s">
        <v>191</v>
      </c>
      <c r="F76" s="318" t="s">
        <v>1544</v>
      </c>
      <c r="G76" s="318" t="s">
        <v>1679</v>
      </c>
      <c r="H76" s="318" t="s">
        <v>155</v>
      </c>
      <c r="I76" s="320" t="s">
        <v>1657</v>
      </c>
      <c r="J76" s="320" t="s">
        <v>144</v>
      </c>
      <c r="K76" s="320" t="s">
        <v>85</v>
      </c>
      <c r="L76" s="318" t="s">
        <v>1937</v>
      </c>
      <c r="M76" s="382"/>
    </row>
    <row r="77" spans="1:13" ht="30" customHeight="1" x14ac:dyDescent="0.3">
      <c r="A77" s="474"/>
      <c r="B77" s="397">
        <v>75</v>
      </c>
      <c r="C77" s="320" t="s">
        <v>1112</v>
      </c>
      <c r="D77" s="320" t="s">
        <v>63</v>
      </c>
      <c r="E77" s="320" t="s">
        <v>191</v>
      </c>
      <c r="F77" s="318" t="s">
        <v>1544</v>
      </c>
      <c r="G77" s="320" t="s">
        <v>1630</v>
      </c>
      <c r="H77" s="318" t="s">
        <v>155</v>
      </c>
      <c r="I77" s="320" t="s">
        <v>1563</v>
      </c>
      <c r="J77" s="320" t="s">
        <v>144</v>
      </c>
      <c r="K77" s="320" t="s">
        <v>87</v>
      </c>
      <c r="L77" s="320"/>
      <c r="M77" s="382"/>
    </row>
    <row r="78" spans="1:13" ht="30" customHeight="1" x14ac:dyDescent="0.3">
      <c r="A78" s="474"/>
      <c r="B78" s="397">
        <v>76</v>
      </c>
      <c r="C78" s="318" t="s">
        <v>1634</v>
      </c>
      <c r="D78" s="318" t="s">
        <v>64</v>
      </c>
      <c r="E78" s="318" t="s">
        <v>191</v>
      </c>
      <c r="F78" s="318" t="s">
        <v>1544</v>
      </c>
      <c r="G78" s="320" t="s">
        <v>1630</v>
      </c>
      <c r="H78" s="318" t="s">
        <v>155</v>
      </c>
      <c r="I78" s="320" t="s">
        <v>1564</v>
      </c>
      <c r="J78" s="320" t="s">
        <v>144</v>
      </c>
      <c r="K78" s="320" t="s">
        <v>87</v>
      </c>
      <c r="L78" s="320"/>
      <c r="M78" s="381"/>
    </row>
    <row r="79" spans="1:13" ht="30" customHeight="1" x14ac:dyDescent="0.3">
      <c r="A79" s="474"/>
      <c r="B79" s="399">
        <v>77</v>
      </c>
      <c r="C79" s="320" t="s">
        <v>988</v>
      </c>
      <c r="D79" s="320" t="s">
        <v>990</v>
      </c>
      <c r="E79" s="320" t="s">
        <v>58</v>
      </c>
      <c r="F79" s="320" t="s">
        <v>46</v>
      </c>
      <c r="G79" s="318" t="s">
        <v>1679</v>
      </c>
      <c r="H79" s="318" t="s">
        <v>164</v>
      </c>
      <c r="I79" s="320" t="s">
        <v>1564</v>
      </c>
      <c r="J79" s="320" t="s">
        <v>163</v>
      </c>
      <c r="K79" s="320" t="s">
        <v>87</v>
      </c>
      <c r="L79" s="320"/>
      <c r="M79" s="382"/>
    </row>
    <row r="80" spans="1:13" ht="30" customHeight="1" x14ac:dyDescent="0.3">
      <c r="A80" s="474"/>
      <c r="B80" s="397">
        <v>78</v>
      </c>
      <c r="C80" s="320" t="s">
        <v>1841</v>
      </c>
      <c r="D80" s="320" t="s">
        <v>990</v>
      </c>
      <c r="E80" s="320" t="s">
        <v>58</v>
      </c>
      <c r="F80" s="320" t="s">
        <v>46</v>
      </c>
      <c r="G80" s="318" t="s">
        <v>1630</v>
      </c>
      <c r="H80" s="318" t="s">
        <v>164</v>
      </c>
      <c r="I80" s="320" t="s">
        <v>1564</v>
      </c>
      <c r="J80" s="320" t="s">
        <v>163</v>
      </c>
      <c r="K80" s="320" t="s">
        <v>87</v>
      </c>
      <c r="L80" s="320"/>
      <c r="M80" s="382"/>
    </row>
    <row r="81" spans="1:13" ht="30" customHeight="1" x14ac:dyDescent="0.3">
      <c r="A81" s="474"/>
      <c r="B81" s="397">
        <v>79</v>
      </c>
      <c r="C81" s="320" t="s">
        <v>245</v>
      </c>
      <c r="D81" s="320" t="s">
        <v>244</v>
      </c>
      <c r="E81" s="320" t="s">
        <v>60</v>
      </c>
      <c r="F81" s="320" t="s">
        <v>1547</v>
      </c>
      <c r="G81" s="318" t="s">
        <v>1679</v>
      </c>
      <c r="H81" s="318" t="s">
        <v>155</v>
      </c>
      <c r="I81" s="320" t="s">
        <v>1657</v>
      </c>
      <c r="J81" s="320" t="s">
        <v>144</v>
      </c>
      <c r="K81" s="320" t="s">
        <v>86</v>
      </c>
      <c r="L81" s="320" t="s">
        <v>1936</v>
      </c>
      <c r="M81" s="382"/>
    </row>
    <row r="82" spans="1:13" ht="30" customHeight="1" x14ac:dyDescent="0.3">
      <c r="A82" s="474"/>
      <c r="B82" s="397">
        <v>80</v>
      </c>
      <c r="C82" s="320" t="s">
        <v>1853</v>
      </c>
      <c r="D82" s="320" t="s">
        <v>69</v>
      </c>
      <c r="E82" s="320" t="s">
        <v>191</v>
      </c>
      <c r="F82" s="318" t="s">
        <v>1544</v>
      </c>
      <c r="G82" s="320" t="s">
        <v>1630</v>
      </c>
      <c r="H82" s="318" t="s">
        <v>155</v>
      </c>
      <c r="I82" s="320" t="s">
        <v>1564</v>
      </c>
      <c r="J82" s="320" t="s">
        <v>337</v>
      </c>
      <c r="K82" s="320" t="s">
        <v>87</v>
      </c>
      <c r="L82" s="320"/>
      <c r="M82" s="382"/>
    </row>
    <row r="83" spans="1:13" ht="30" customHeight="1" x14ac:dyDescent="0.3">
      <c r="A83" s="474"/>
      <c r="B83" s="397">
        <v>81</v>
      </c>
      <c r="C83" s="460" t="s">
        <v>1854</v>
      </c>
      <c r="D83" s="320" t="s">
        <v>69</v>
      </c>
      <c r="E83" s="320" t="s">
        <v>191</v>
      </c>
      <c r="F83" s="318" t="s">
        <v>1544</v>
      </c>
      <c r="G83" s="320" t="s">
        <v>178</v>
      </c>
      <c r="H83" s="318" t="s">
        <v>155</v>
      </c>
      <c r="I83" s="320" t="s">
        <v>1564</v>
      </c>
      <c r="J83" s="320" t="s">
        <v>337</v>
      </c>
      <c r="K83" s="320" t="s">
        <v>399</v>
      </c>
      <c r="L83" s="320"/>
      <c r="M83" s="382"/>
    </row>
    <row r="84" spans="1:13" ht="30" customHeight="1" x14ac:dyDescent="0.3">
      <c r="A84" s="474"/>
      <c r="B84" s="397">
        <v>82</v>
      </c>
      <c r="C84" s="460" t="s">
        <v>1855</v>
      </c>
      <c r="D84" s="320" t="s">
        <v>69</v>
      </c>
      <c r="E84" s="320" t="s">
        <v>191</v>
      </c>
      <c r="F84" s="318" t="s">
        <v>1544</v>
      </c>
      <c r="G84" s="320" t="s">
        <v>1849</v>
      </c>
      <c r="H84" s="318" t="s">
        <v>164</v>
      </c>
      <c r="I84" s="320" t="s">
        <v>1563</v>
      </c>
      <c r="J84" s="320" t="s">
        <v>163</v>
      </c>
      <c r="K84" s="320" t="s">
        <v>399</v>
      </c>
      <c r="L84" s="320"/>
      <c r="M84" s="382"/>
    </row>
    <row r="85" spans="1:13" ht="30" customHeight="1" x14ac:dyDescent="0.3">
      <c r="A85" s="474"/>
      <c r="B85" s="397">
        <v>83</v>
      </c>
      <c r="C85" s="320" t="s">
        <v>1607</v>
      </c>
      <c r="D85" s="320" t="s">
        <v>63</v>
      </c>
      <c r="E85" s="320" t="s">
        <v>191</v>
      </c>
      <c r="F85" s="318" t="s">
        <v>1544</v>
      </c>
      <c r="G85" s="318" t="s">
        <v>1679</v>
      </c>
      <c r="H85" s="318" t="s">
        <v>155</v>
      </c>
      <c r="I85" s="320" t="s">
        <v>1657</v>
      </c>
      <c r="J85" s="320" t="s">
        <v>144</v>
      </c>
      <c r="K85" s="320" t="s">
        <v>81</v>
      </c>
      <c r="L85" s="320" t="s">
        <v>1935</v>
      </c>
      <c r="M85" s="382"/>
    </row>
    <row r="86" spans="1:13" ht="30" customHeight="1" x14ac:dyDescent="0.3">
      <c r="A86" s="474"/>
      <c r="B86" s="397">
        <v>84</v>
      </c>
      <c r="C86" s="320" t="s">
        <v>223</v>
      </c>
      <c r="D86" s="320" t="s">
        <v>390</v>
      </c>
      <c r="E86" s="320" t="s">
        <v>51</v>
      </c>
      <c r="F86" s="320" t="s">
        <v>1545</v>
      </c>
      <c r="G86" s="320" t="s">
        <v>1680</v>
      </c>
      <c r="H86" s="320" t="s">
        <v>1632</v>
      </c>
      <c r="I86" s="320" t="s">
        <v>1564</v>
      </c>
      <c r="J86" s="320" t="s">
        <v>163</v>
      </c>
      <c r="K86" s="320" t="s">
        <v>902</v>
      </c>
      <c r="L86" s="320"/>
      <c r="M86" s="382"/>
    </row>
    <row r="87" spans="1:13" ht="30" customHeight="1" x14ac:dyDescent="0.3">
      <c r="A87" s="474"/>
      <c r="B87" s="399">
        <v>85</v>
      </c>
      <c r="C87" s="318" t="s">
        <v>1858</v>
      </c>
      <c r="D87" s="320" t="s">
        <v>63</v>
      </c>
      <c r="E87" s="320" t="s">
        <v>191</v>
      </c>
      <c r="F87" s="318" t="s">
        <v>1544</v>
      </c>
      <c r="G87" s="320" t="s">
        <v>178</v>
      </c>
      <c r="H87" s="318" t="s">
        <v>155</v>
      </c>
      <c r="I87" s="320" t="s">
        <v>1564</v>
      </c>
      <c r="J87" s="320" t="s">
        <v>144</v>
      </c>
      <c r="K87" s="320" t="s">
        <v>87</v>
      </c>
      <c r="L87" s="324" t="s">
        <v>1934</v>
      </c>
      <c r="M87" s="382"/>
    </row>
    <row r="88" spans="1:13" ht="30" customHeight="1" x14ac:dyDescent="0.3">
      <c r="A88" s="474"/>
      <c r="B88" s="397">
        <v>86</v>
      </c>
      <c r="C88" s="320" t="s">
        <v>224</v>
      </c>
      <c r="D88" s="320" t="s">
        <v>64</v>
      </c>
      <c r="E88" s="320" t="s">
        <v>191</v>
      </c>
      <c r="F88" s="318" t="s">
        <v>1544</v>
      </c>
      <c r="G88" s="320" t="s">
        <v>1680</v>
      </c>
      <c r="H88" s="320" t="s">
        <v>1820</v>
      </c>
      <c r="I88" s="320" t="s">
        <v>1563</v>
      </c>
      <c r="J88" s="320" t="s">
        <v>337</v>
      </c>
      <c r="K88" s="318" t="s">
        <v>399</v>
      </c>
      <c r="L88" s="320" t="s">
        <v>1933</v>
      </c>
      <c r="M88" s="382"/>
    </row>
    <row r="89" spans="1:13" ht="30" customHeight="1" x14ac:dyDescent="0.3">
      <c r="A89" s="474"/>
      <c r="B89" s="397">
        <v>87</v>
      </c>
      <c r="C89" s="320" t="s">
        <v>225</v>
      </c>
      <c r="D89" s="320" t="s">
        <v>64</v>
      </c>
      <c r="E89" s="320" t="s">
        <v>191</v>
      </c>
      <c r="F89" s="318" t="s">
        <v>1544</v>
      </c>
      <c r="G89" s="320" t="s">
        <v>1680</v>
      </c>
      <c r="H89" s="318" t="s">
        <v>164</v>
      </c>
      <c r="I89" s="320" t="s">
        <v>1564</v>
      </c>
      <c r="J89" s="320" t="s">
        <v>163</v>
      </c>
      <c r="K89" s="320" t="s">
        <v>87</v>
      </c>
      <c r="L89" s="320"/>
      <c r="M89" s="381"/>
    </row>
    <row r="90" spans="1:13" ht="30" customHeight="1" x14ac:dyDescent="0.3">
      <c r="A90" s="474"/>
      <c r="B90" s="397">
        <v>88</v>
      </c>
      <c r="C90" s="320" t="s">
        <v>780</v>
      </c>
      <c r="D90" s="320" t="s">
        <v>63</v>
      </c>
      <c r="E90" s="320" t="s">
        <v>191</v>
      </c>
      <c r="F90" s="318" t="s">
        <v>1544</v>
      </c>
      <c r="G90" s="320" t="s">
        <v>178</v>
      </c>
      <c r="H90" s="318" t="s">
        <v>1659</v>
      </c>
      <c r="I90" s="320" t="s">
        <v>1657</v>
      </c>
      <c r="J90" s="320" t="s">
        <v>337</v>
      </c>
      <c r="K90" s="320" t="s">
        <v>399</v>
      </c>
      <c r="L90" s="320" t="s">
        <v>1932</v>
      </c>
      <c r="M90" s="381"/>
    </row>
    <row r="91" spans="1:13" ht="30" customHeight="1" x14ac:dyDescent="0.3">
      <c r="A91" s="474"/>
      <c r="B91" s="397">
        <v>89</v>
      </c>
      <c r="C91" s="320" t="s">
        <v>1608</v>
      </c>
      <c r="D91" s="320" t="s">
        <v>1609</v>
      </c>
      <c r="E91" s="320" t="s">
        <v>48</v>
      </c>
      <c r="F91" s="320" t="s">
        <v>1544</v>
      </c>
      <c r="G91" s="318" t="s">
        <v>1680</v>
      </c>
      <c r="H91" s="318" t="s">
        <v>1632</v>
      </c>
      <c r="I91" s="318" t="s">
        <v>1564</v>
      </c>
      <c r="J91" s="318" t="s">
        <v>1819</v>
      </c>
      <c r="K91" s="318" t="s">
        <v>902</v>
      </c>
      <c r="L91" s="318"/>
      <c r="M91" s="382"/>
    </row>
    <row r="92" spans="1:13" ht="30" customHeight="1" x14ac:dyDescent="0.3">
      <c r="A92" s="474"/>
      <c r="B92" s="397">
        <v>90</v>
      </c>
      <c r="C92" s="320" t="s">
        <v>1438</v>
      </c>
      <c r="D92" s="355" t="s">
        <v>63</v>
      </c>
      <c r="E92" s="320" t="s">
        <v>191</v>
      </c>
      <c r="F92" s="318" t="s">
        <v>1544</v>
      </c>
      <c r="G92" s="320" t="s">
        <v>1680</v>
      </c>
      <c r="H92" s="318" t="s">
        <v>155</v>
      </c>
      <c r="I92" s="320" t="s">
        <v>1563</v>
      </c>
      <c r="J92" s="320" t="s">
        <v>144</v>
      </c>
      <c r="K92" s="320" t="s">
        <v>399</v>
      </c>
      <c r="L92" s="320"/>
      <c r="M92" s="382"/>
    </row>
    <row r="93" spans="1:13" ht="30" customHeight="1" x14ac:dyDescent="0.3">
      <c r="A93" s="474"/>
      <c r="B93" s="397">
        <v>91</v>
      </c>
      <c r="C93" s="320" t="s">
        <v>227</v>
      </c>
      <c r="D93" s="320" t="s">
        <v>76</v>
      </c>
      <c r="E93" s="320" t="s">
        <v>191</v>
      </c>
      <c r="F93" s="318" t="s">
        <v>1544</v>
      </c>
      <c r="G93" s="320" t="s">
        <v>178</v>
      </c>
      <c r="H93" s="318" t="s">
        <v>155</v>
      </c>
      <c r="I93" s="320" t="s">
        <v>1563</v>
      </c>
      <c r="J93" s="320" t="s">
        <v>144</v>
      </c>
      <c r="K93" s="320" t="s">
        <v>87</v>
      </c>
      <c r="L93" s="320" t="s">
        <v>1931</v>
      </c>
      <c r="M93" s="382"/>
    </row>
    <row r="94" spans="1:13" ht="30" customHeight="1" x14ac:dyDescent="0.3">
      <c r="A94" s="474"/>
      <c r="B94" s="397">
        <v>92</v>
      </c>
      <c r="C94" s="320" t="s">
        <v>1388</v>
      </c>
      <c r="D94" s="320" t="s">
        <v>306</v>
      </c>
      <c r="E94" s="320" t="s">
        <v>60</v>
      </c>
      <c r="F94" s="320" t="s">
        <v>1547</v>
      </c>
      <c r="G94" s="320" t="s">
        <v>1680</v>
      </c>
      <c r="H94" s="320" t="s">
        <v>1632</v>
      </c>
      <c r="I94" s="320" t="s">
        <v>1563</v>
      </c>
      <c r="J94" s="320" t="s">
        <v>337</v>
      </c>
      <c r="K94" s="320" t="s">
        <v>902</v>
      </c>
      <c r="L94" s="320"/>
      <c r="M94" s="382"/>
    </row>
    <row r="95" spans="1:13" ht="30" customHeight="1" x14ac:dyDescent="0.3">
      <c r="A95" s="474"/>
      <c r="B95" s="399">
        <v>93</v>
      </c>
      <c r="C95" s="320" t="s">
        <v>228</v>
      </c>
      <c r="D95" s="320" t="s">
        <v>63</v>
      </c>
      <c r="E95" s="320" t="s">
        <v>191</v>
      </c>
      <c r="F95" s="318" t="s">
        <v>1544</v>
      </c>
      <c r="G95" s="320" t="s">
        <v>1630</v>
      </c>
      <c r="H95" s="318" t="s">
        <v>146</v>
      </c>
      <c r="I95" s="320" t="s">
        <v>1657</v>
      </c>
      <c r="J95" s="320" t="s">
        <v>144</v>
      </c>
      <c r="K95" s="320" t="s">
        <v>87</v>
      </c>
      <c r="L95" s="320" t="s">
        <v>1930</v>
      </c>
      <c r="M95" s="382"/>
    </row>
    <row r="96" spans="1:13" ht="30" customHeight="1" x14ac:dyDescent="0.3">
      <c r="A96" s="474"/>
      <c r="B96" s="397">
        <v>94</v>
      </c>
      <c r="C96" s="320" t="s">
        <v>1670</v>
      </c>
      <c r="D96" s="320" t="s">
        <v>63</v>
      </c>
      <c r="E96" s="320" t="s">
        <v>191</v>
      </c>
      <c r="F96" s="318" t="s">
        <v>1544</v>
      </c>
      <c r="G96" s="320" t="s">
        <v>1680</v>
      </c>
      <c r="H96" s="318" t="s">
        <v>164</v>
      </c>
      <c r="I96" s="320" t="s">
        <v>1657</v>
      </c>
      <c r="J96" s="320" t="s">
        <v>163</v>
      </c>
      <c r="K96" s="320" t="s">
        <v>902</v>
      </c>
      <c r="L96" s="320" t="s">
        <v>1929</v>
      </c>
      <c r="M96" s="382"/>
    </row>
    <row r="97" spans="1:13" ht="30" customHeight="1" x14ac:dyDescent="0.3">
      <c r="A97" s="474"/>
      <c r="B97" s="397">
        <v>95</v>
      </c>
      <c r="C97" s="320" t="s">
        <v>1672</v>
      </c>
      <c r="D97" s="320" t="s">
        <v>63</v>
      </c>
      <c r="E97" s="320" t="s">
        <v>191</v>
      </c>
      <c r="F97" s="318" t="s">
        <v>1544</v>
      </c>
      <c r="G97" s="320" t="s">
        <v>1680</v>
      </c>
      <c r="H97" s="320" t="s">
        <v>1671</v>
      </c>
      <c r="I97" s="320" t="s">
        <v>1657</v>
      </c>
      <c r="J97" s="320" t="s">
        <v>144</v>
      </c>
      <c r="K97" s="320" t="s">
        <v>902</v>
      </c>
      <c r="L97" s="320" t="s">
        <v>1928</v>
      </c>
      <c r="M97" s="382"/>
    </row>
    <row r="98" spans="1:13" ht="30" customHeight="1" x14ac:dyDescent="0.3">
      <c r="A98" s="474"/>
      <c r="B98" s="397">
        <v>96</v>
      </c>
      <c r="C98" s="320" t="s">
        <v>1604</v>
      </c>
      <c r="D98" s="320" t="s">
        <v>63</v>
      </c>
      <c r="E98" s="320" t="s">
        <v>191</v>
      </c>
      <c r="F98" s="318" t="s">
        <v>1544</v>
      </c>
      <c r="G98" s="320" t="s">
        <v>178</v>
      </c>
      <c r="H98" s="318" t="s">
        <v>155</v>
      </c>
      <c r="I98" s="320" t="s">
        <v>1563</v>
      </c>
      <c r="J98" s="320" t="s">
        <v>144</v>
      </c>
      <c r="K98" s="320" t="s">
        <v>87</v>
      </c>
      <c r="L98" s="320" t="s">
        <v>1927</v>
      </c>
      <c r="M98" s="382"/>
    </row>
    <row r="99" spans="1:13" ht="30" customHeight="1" x14ac:dyDescent="0.3">
      <c r="A99" s="474" t="s">
        <v>1837</v>
      </c>
      <c r="B99" s="397">
        <v>97</v>
      </c>
      <c r="C99" s="320" t="s">
        <v>1610</v>
      </c>
      <c r="D99" s="320" t="s">
        <v>63</v>
      </c>
      <c r="E99" s="320" t="s">
        <v>191</v>
      </c>
      <c r="F99" s="318" t="s">
        <v>1544</v>
      </c>
      <c r="G99" s="320" t="s">
        <v>178</v>
      </c>
      <c r="H99" s="318" t="s">
        <v>1632</v>
      </c>
      <c r="I99" s="320" t="s">
        <v>1657</v>
      </c>
      <c r="J99" s="320" t="s">
        <v>163</v>
      </c>
      <c r="K99" s="320" t="s">
        <v>399</v>
      </c>
      <c r="L99" s="320" t="s">
        <v>1926</v>
      </c>
      <c r="M99" s="382"/>
    </row>
    <row r="100" spans="1:13" ht="30" customHeight="1" x14ac:dyDescent="0.3">
      <c r="A100" s="474"/>
      <c r="B100" s="397">
        <v>98</v>
      </c>
      <c r="C100" s="320" t="s">
        <v>1862</v>
      </c>
      <c r="D100" s="320" t="s">
        <v>63</v>
      </c>
      <c r="E100" s="320" t="s">
        <v>191</v>
      </c>
      <c r="F100" s="318" t="s">
        <v>1544</v>
      </c>
      <c r="G100" s="320" t="s">
        <v>1562</v>
      </c>
      <c r="H100" s="318" t="s">
        <v>155</v>
      </c>
      <c r="I100" s="320" t="s">
        <v>1564</v>
      </c>
      <c r="J100" s="320" t="s">
        <v>144</v>
      </c>
      <c r="K100" s="320" t="s">
        <v>87</v>
      </c>
      <c r="L100" s="320" t="s">
        <v>1925</v>
      </c>
      <c r="M100" s="382"/>
    </row>
    <row r="101" spans="1:13" ht="30" customHeight="1" x14ac:dyDescent="0.3">
      <c r="A101" s="474"/>
      <c r="B101" s="397">
        <v>99</v>
      </c>
      <c r="C101" s="320" t="s">
        <v>230</v>
      </c>
      <c r="D101" s="320" t="s">
        <v>63</v>
      </c>
      <c r="E101" s="320" t="s">
        <v>191</v>
      </c>
      <c r="F101" s="318" t="s">
        <v>1544</v>
      </c>
      <c r="G101" s="318" t="s">
        <v>1679</v>
      </c>
      <c r="H101" s="318" t="s">
        <v>155</v>
      </c>
      <c r="I101" s="320" t="s">
        <v>1564</v>
      </c>
      <c r="J101" s="320" t="s">
        <v>144</v>
      </c>
      <c r="K101" s="320" t="s">
        <v>87</v>
      </c>
      <c r="L101" s="318" t="s">
        <v>1924</v>
      </c>
      <c r="M101" s="382"/>
    </row>
    <row r="102" spans="1:13" ht="30" customHeight="1" x14ac:dyDescent="0.3">
      <c r="A102" s="474" t="s">
        <v>1838</v>
      </c>
      <c r="B102" s="397">
        <v>100</v>
      </c>
      <c r="C102" s="320" t="s">
        <v>1663</v>
      </c>
      <c r="D102" s="320" t="s">
        <v>69</v>
      </c>
      <c r="E102" s="320" t="s">
        <v>191</v>
      </c>
      <c r="F102" s="318" t="s">
        <v>1544</v>
      </c>
      <c r="G102" s="318" t="s">
        <v>1679</v>
      </c>
      <c r="H102" s="318" t="s">
        <v>155</v>
      </c>
      <c r="I102" s="320" t="s">
        <v>1563</v>
      </c>
      <c r="J102" s="320" t="s">
        <v>144</v>
      </c>
      <c r="K102" s="320" t="s">
        <v>84</v>
      </c>
      <c r="L102" s="320"/>
      <c r="M102" s="382"/>
    </row>
    <row r="103" spans="1:13" ht="30" customHeight="1" x14ac:dyDescent="0.3">
      <c r="A103" s="474"/>
      <c r="B103" s="399">
        <v>101</v>
      </c>
      <c r="C103" s="320" t="s">
        <v>1664</v>
      </c>
      <c r="D103" s="320" t="s">
        <v>69</v>
      </c>
      <c r="E103" s="320" t="s">
        <v>191</v>
      </c>
      <c r="F103" s="318" t="s">
        <v>1544</v>
      </c>
      <c r="G103" s="320" t="s">
        <v>178</v>
      </c>
      <c r="H103" s="318" t="s">
        <v>1678</v>
      </c>
      <c r="I103" s="320" t="s">
        <v>1563</v>
      </c>
      <c r="J103" s="320" t="s">
        <v>163</v>
      </c>
      <c r="K103" s="320" t="s">
        <v>399</v>
      </c>
      <c r="L103" s="320" t="s">
        <v>1923</v>
      </c>
      <c r="M103" s="382"/>
    </row>
    <row r="104" spans="1:13" ht="30" customHeight="1" x14ac:dyDescent="0.3">
      <c r="A104" s="474"/>
      <c r="B104" s="397">
        <v>102</v>
      </c>
      <c r="C104" s="320" t="s">
        <v>57</v>
      </c>
      <c r="D104" s="320" t="s">
        <v>57</v>
      </c>
      <c r="E104" s="320" t="s">
        <v>57</v>
      </c>
      <c r="F104" s="320" t="s">
        <v>46</v>
      </c>
      <c r="G104" s="318" t="s">
        <v>1679</v>
      </c>
      <c r="H104" s="318" t="s">
        <v>146</v>
      </c>
      <c r="I104" s="320" t="s">
        <v>1657</v>
      </c>
      <c r="J104" s="320" t="s">
        <v>144</v>
      </c>
      <c r="K104" s="320" t="s">
        <v>85</v>
      </c>
      <c r="L104" s="320" t="s">
        <v>1922</v>
      </c>
      <c r="M104" s="382"/>
    </row>
    <row r="105" spans="1:13" ht="30" customHeight="1" x14ac:dyDescent="0.3">
      <c r="A105" s="474"/>
      <c r="B105" s="397">
        <v>103</v>
      </c>
      <c r="C105" s="320" t="s">
        <v>470</v>
      </c>
      <c r="D105" s="320" t="s">
        <v>469</v>
      </c>
      <c r="E105" s="320" t="s">
        <v>60</v>
      </c>
      <c r="F105" s="320" t="s">
        <v>1547</v>
      </c>
      <c r="G105" s="318" t="s">
        <v>1679</v>
      </c>
      <c r="H105" s="318" t="s">
        <v>146</v>
      </c>
      <c r="I105" s="320" t="s">
        <v>1657</v>
      </c>
      <c r="J105" s="320" t="s">
        <v>144</v>
      </c>
      <c r="K105" s="320" t="s">
        <v>85</v>
      </c>
      <c r="L105" s="320"/>
      <c r="M105" s="382"/>
    </row>
    <row r="106" spans="1:13" ht="30" customHeight="1" x14ac:dyDescent="0.3">
      <c r="A106" s="474"/>
      <c r="B106" s="397">
        <v>104</v>
      </c>
      <c r="C106" s="320" t="s">
        <v>1612</v>
      </c>
      <c r="D106" s="320" t="s">
        <v>77</v>
      </c>
      <c r="E106" s="320" t="s">
        <v>191</v>
      </c>
      <c r="F106" s="318" t="s">
        <v>1544</v>
      </c>
      <c r="G106" s="320" t="s">
        <v>1680</v>
      </c>
      <c r="H106" s="318" t="s">
        <v>164</v>
      </c>
      <c r="I106" s="320" t="s">
        <v>1564</v>
      </c>
      <c r="J106" s="320" t="s">
        <v>163</v>
      </c>
      <c r="K106" s="320" t="s">
        <v>902</v>
      </c>
      <c r="L106" s="320" t="s">
        <v>1921</v>
      </c>
      <c r="M106" s="382"/>
    </row>
    <row r="107" spans="1:13" ht="30" customHeight="1" x14ac:dyDescent="0.3">
      <c r="A107" s="474"/>
      <c r="B107" s="397">
        <v>105</v>
      </c>
      <c r="C107" s="320" t="s">
        <v>444</v>
      </c>
      <c r="D107" s="320" t="s">
        <v>63</v>
      </c>
      <c r="E107" s="320" t="s">
        <v>191</v>
      </c>
      <c r="F107" s="318" t="s">
        <v>1544</v>
      </c>
      <c r="G107" s="318" t="s">
        <v>178</v>
      </c>
      <c r="H107" s="318" t="s">
        <v>164</v>
      </c>
      <c r="I107" s="320" t="s">
        <v>1563</v>
      </c>
      <c r="J107" s="320" t="s">
        <v>163</v>
      </c>
      <c r="K107" s="320" t="s">
        <v>399</v>
      </c>
      <c r="L107" s="320" t="s">
        <v>1920</v>
      </c>
      <c r="M107" s="382"/>
    </row>
    <row r="108" spans="1:13" ht="30" customHeight="1" x14ac:dyDescent="0.3">
      <c r="A108" s="474"/>
      <c r="B108" s="397">
        <v>106</v>
      </c>
      <c r="C108" s="322" t="s">
        <v>1905</v>
      </c>
      <c r="D108" s="318" t="s">
        <v>1903</v>
      </c>
      <c r="E108" s="320" t="s">
        <v>1037</v>
      </c>
      <c r="F108" s="320" t="s">
        <v>1546</v>
      </c>
      <c r="G108" s="320" t="s">
        <v>178</v>
      </c>
      <c r="H108" s="318" t="s">
        <v>1632</v>
      </c>
      <c r="I108" s="320" t="s">
        <v>1563</v>
      </c>
      <c r="J108" s="320" t="s">
        <v>144</v>
      </c>
      <c r="K108" s="320" t="s">
        <v>399</v>
      </c>
      <c r="L108" s="472"/>
      <c r="M108" s="382"/>
    </row>
    <row r="109" spans="1:13" ht="30" customHeight="1" x14ac:dyDescent="0.3">
      <c r="A109" s="474"/>
      <c r="B109" s="397">
        <v>107</v>
      </c>
      <c r="C109" s="320" t="s">
        <v>231</v>
      </c>
      <c r="D109" s="320" t="s">
        <v>306</v>
      </c>
      <c r="E109" s="320" t="s">
        <v>60</v>
      </c>
      <c r="F109" s="320" t="s">
        <v>1547</v>
      </c>
      <c r="G109" s="320" t="s">
        <v>1680</v>
      </c>
      <c r="H109" s="318" t="s">
        <v>146</v>
      </c>
      <c r="I109" s="320" t="s">
        <v>1657</v>
      </c>
      <c r="J109" s="320" t="s">
        <v>144</v>
      </c>
      <c r="K109" s="320" t="s">
        <v>399</v>
      </c>
      <c r="L109" s="320" t="s">
        <v>1919</v>
      </c>
      <c r="M109" s="382"/>
    </row>
    <row r="110" spans="1:13" ht="30" customHeight="1" x14ac:dyDescent="0.3">
      <c r="A110" s="474"/>
      <c r="B110" s="397">
        <v>108</v>
      </c>
      <c r="C110" s="320" t="s">
        <v>1842</v>
      </c>
      <c r="D110" s="320" t="s">
        <v>65</v>
      </c>
      <c r="E110" s="320" t="s">
        <v>191</v>
      </c>
      <c r="F110" s="318" t="s">
        <v>1544</v>
      </c>
      <c r="G110" s="318" t="s">
        <v>1679</v>
      </c>
      <c r="H110" s="318" t="s">
        <v>146</v>
      </c>
      <c r="I110" s="320" t="s">
        <v>1657</v>
      </c>
      <c r="J110" s="320" t="s">
        <v>144</v>
      </c>
      <c r="K110" s="320" t="s">
        <v>86</v>
      </c>
      <c r="L110" s="320" t="s">
        <v>1918</v>
      </c>
      <c r="M110" s="382"/>
    </row>
    <row r="111" spans="1:13" ht="30" customHeight="1" x14ac:dyDescent="0.3">
      <c r="A111" s="474"/>
      <c r="B111" s="399">
        <v>109</v>
      </c>
      <c r="C111" s="320" t="s">
        <v>1861</v>
      </c>
      <c r="D111" s="320" t="s">
        <v>65</v>
      </c>
      <c r="E111" s="320" t="s">
        <v>191</v>
      </c>
      <c r="F111" s="318" t="s">
        <v>1544</v>
      </c>
      <c r="G111" s="320" t="s">
        <v>178</v>
      </c>
      <c r="H111" s="318" t="s">
        <v>146</v>
      </c>
      <c r="I111" s="320" t="s">
        <v>1657</v>
      </c>
      <c r="J111" s="320" t="s">
        <v>144</v>
      </c>
      <c r="K111" s="320" t="s">
        <v>399</v>
      </c>
      <c r="L111" s="320" t="s">
        <v>1918</v>
      </c>
      <c r="M111" s="382"/>
    </row>
    <row r="112" spans="1:13" ht="30" customHeight="1" x14ac:dyDescent="0.3">
      <c r="A112" s="474"/>
      <c r="B112" s="397">
        <v>110</v>
      </c>
      <c r="C112" s="320" t="s">
        <v>232</v>
      </c>
      <c r="D112" s="320" t="s">
        <v>63</v>
      </c>
      <c r="E112" s="320" t="s">
        <v>191</v>
      </c>
      <c r="F112" s="318" t="s">
        <v>1544</v>
      </c>
      <c r="G112" s="320" t="s">
        <v>1680</v>
      </c>
      <c r="H112" s="318" t="s">
        <v>1632</v>
      </c>
      <c r="I112" s="320" t="s">
        <v>1563</v>
      </c>
      <c r="J112" s="320" t="s">
        <v>1819</v>
      </c>
      <c r="K112" s="320" t="s">
        <v>902</v>
      </c>
      <c r="L112" s="320"/>
      <c r="M112" s="382"/>
    </row>
    <row r="113" spans="1:13" ht="30" customHeight="1" x14ac:dyDescent="0.3">
      <c r="A113" s="474"/>
      <c r="B113" s="397">
        <v>111</v>
      </c>
      <c r="C113" s="320" t="s">
        <v>1734</v>
      </c>
      <c r="D113" s="320" t="s">
        <v>69</v>
      </c>
      <c r="E113" s="320" t="s">
        <v>367</v>
      </c>
      <c r="F113" s="318" t="s">
        <v>1544</v>
      </c>
      <c r="G113" s="320" t="s">
        <v>178</v>
      </c>
      <c r="H113" s="318" t="s">
        <v>164</v>
      </c>
      <c r="I113" s="320" t="s">
        <v>1564</v>
      </c>
      <c r="J113" s="320" t="s">
        <v>163</v>
      </c>
      <c r="K113" s="320" t="s">
        <v>399</v>
      </c>
      <c r="L113" s="320"/>
      <c r="M113" s="382"/>
    </row>
    <row r="114" spans="1:13" ht="30" customHeight="1" x14ac:dyDescent="0.3">
      <c r="A114" s="474"/>
      <c r="B114" s="397">
        <v>112</v>
      </c>
      <c r="C114" s="320" t="s">
        <v>1599</v>
      </c>
      <c r="D114" s="320" t="s">
        <v>71</v>
      </c>
      <c r="E114" s="320" t="s">
        <v>191</v>
      </c>
      <c r="F114" s="318" t="s">
        <v>1544</v>
      </c>
      <c r="G114" s="318" t="s">
        <v>1679</v>
      </c>
      <c r="H114" s="318" t="s">
        <v>146</v>
      </c>
      <c r="I114" s="320" t="s">
        <v>1657</v>
      </c>
      <c r="J114" s="320" t="s">
        <v>144</v>
      </c>
      <c r="K114" s="320" t="s">
        <v>82</v>
      </c>
      <c r="L114" s="320"/>
      <c r="M114" s="382"/>
    </row>
    <row r="115" spans="1:13" ht="30" customHeight="1" x14ac:dyDescent="0.3">
      <c r="A115" s="474" t="s">
        <v>1839</v>
      </c>
      <c r="B115" s="397">
        <v>113</v>
      </c>
      <c r="C115" s="320" t="s">
        <v>1613</v>
      </c>
      <c r="D115" s="320" t="s">
        <v>1613</v>
      </c>
      <c r="E115" s="320" t="s">
        <v>55</v>
      </c>
      <c r="F115" s="320" t="s">
        <v>1546</v>
      </c>
      <c r="G115" s="318" t="s">
        <v>1562</v>
      </c>
      <c r="H115" s="318" t="s">
        <v>146</v>
      </c>
      <c r="I115" s="320" t="s">
        <v>1563</v>
      </c>
      <c r="J115" s="320" t="s">
        <v>144</v>
      </c>
      <c r="K115" s="320" t="s">
        <v>87</v>
      </c>
      <c r="L115" s="320"/>
      <c r="M115" s="382"/>
    </row>
    <row r="116" spans="1:13" ht="30" customHeight="1" x14ac:dyDescent="0.3">
      <c r="A116" s="474"/>
      <c r="B116" s="397">
        <v>114</v>
      </c>
      <c r="C116" s="320" t="s">
        <v>233</v>
      </c>
      <c r="D116" s="320" t="s">
        <v>63</v>
      </c>
      <c r="E116" s="320" t="s">
        <v>191</v>
      </c>
      <c r="F116" s="318" t="s">
        <v>1544</v>
      </c>
      <c r="G116" s="320" t="s">
        <v>178</v>
      </c>
      <c r="H116" s="318" t="s">
        <v>155</v>
      </c>
      <c r="I116" s="320" t="s">
        <v>1563</v>
      </c>
      <c r="J116" s="320" t="s">
        <v>144</v>
      </c>
      <c r="K116" s="320" t="s">
        <v>399</v>
      </c>
      <c r="L116" s="320" t="s">
        <v>1917</v>
      </c>
      <c r="M116" s="382"/>
    </row>
    <row r="117" spans="1:13" ht="30" customHeight="1" x14ac:dyDescent="0.3">
      <c r="A117" s="474"/>
      <c r="B117" s="397">
        <v>115</v>
      </c>
      <c r="C117" s="320" t="s">
        <v>1614</v>
      </c>
      <c r="D117" s="320" t="s">
        <v>80</v>
      </c>
      <c r="E117" s="320" t="s">
        <v>191</v>
      </c>
      <c r="F117" s="318" t="s">
        <v>1544</v>
      </c>
      <c r="G117" s="320" t="s">
        <v>1680</v>
      </c>
      <c r="H117" s="318" t="s">
        <v>1704</v>
      </c>
      <c r="I117" s="320" t="s">
        <v>1564</v>
      </c>
      <c r="J117" s="320" t="s">
        <v>1819</v>
      </c>
      <c r="K117" s="320" t="s">
        <v>902</v>
      </c>
      <c r="L117" s="320"/>
      <c r="M117" s="382"/>
    </row>
    <row r="118" spans="1:13" ht="30" customHeight="1" x14ac:dyDescent="0.3">
      <c r="A118" s="474"/>
      <c r="B118" s="397">
        <v>116</v>
      </c>
      <c r="C118" s="320" t="s">
        <v>1614</v>
      </c>
      <c r="D118" s="320" t="s">
        <v>77</v>
      </c>
      <c r="E118" s="320" t="s">
        <v>191</v>
      </c>
      <c r="F118" s="318" t="s">
        <v>1544</v>
      </c>
      <c r="G118" s="320" t="s">
        <v>178</v>
      </c>
      <c r="H118" s="318" t="s">
        <v>146</v>
      </c>
      <c r="I118" s="320" t="s">
        <v>1563</v>
      </c>
      <c r="J118" s="320" t="s">
        <v>144</v>
      </c>
      <c r="K118" s="320" t="s">
        <v>399</v>
      </c>
      <c r="L118" s="320"/>
      <c r="M118" s="382"/>
    </row>
    <row r="119" spans="1:13" ht="30" customHeight="1" x14ac:dyDescent="0.3">
      <c r="A119" s="474"/>
      <c r="B119" s="399">
        <v>117</v>
      </c>
      <c r="C119" s="320" t="s">
        <v>137</v>
      </c>
      <c r="D119" s="320" t="s">
        <v>192</v>
      </c>
      <c r="E119" s="320" t="s">
        <v>191</v>
      </c>
      <c r="F119" s="318" t="s">
        <v>1544</v>
      </c>
      <c r="G119" s="320" t="s">
        <v>1630</v>
      </c>
      <c r="H119" s="318" t="s">
        <v>146</v>
      </c>
      <c r="I119" s="320" t="s">
        <v>1564</v>
      </c>
      <c r="J119" s="320" t="s">
        <v>144</v>
      </c>
      <c r="K119" s="320" t="s">
        <v>87</v>
      </c>
      <c r="L119" s="320" t="s">
        <v>1916</v>
      </c>
      <c r="M119" s="382"/>
    </row>
    <row r="120" spans="1:13" ht="30" customHeight="1" x14ac:dyDescent="0.3">
      <c r="A120" s="474"/>
      <c r="B120" s="397">
        <v>118</v>
      </c>
      <c r="C120" s="320" t="s">
        <v>1802</v>
      </c>
      <c r="D120" s="320" t="s">
        <v>65</v>
      </c>
      <c r="E120" s="320" t="s">
        <v>191</v>
      </c>
      <c r="F120" s="318" t="s">
        <v>1544</v>
      </c>
      <c r="G120" s="318" t="s">
        <v>1679</v>
      </c>
      <c r="H120" s="320" t="s">
        <v>1661</v>
      </c>
      <c r="I120" s="320" t="s">
        <v>1563</v>
      </c>
      <c r="J120" s="320" t="s">
        <v>337</v>
      </c>
      <c r="K120" s="320" t="s">
        <v>86</v>
      </c>
      <c r="L120" s="318" t="s">
        <v>1915</v>
      </c>
      <c r="M120" s="382"/>
    </row>
    <row r="121" spans="1:13" ht="30" customHeight="1" x14ac:dyDescent="0.3">
      <c r="A121" s="474"/>
      <c r="B121" s="397">
        <v>119</v>
      </c>
      <c r="C121" s="320" t="s">
        <v>235</v>
      </c>
      <c r="D121" s="320" t="s">
        <v>459</v>
      </c>
      <c r="E121" s="320" t="s">
        <v>50</v>
      </c>
      <c r="F121" s="320" t="s">
        <v>1545</v>
      </c>
      <c r="G121" s="318" t="s">
        <v>1679</v>
      </c>
      <c r="H121" s="318" t="s">
        <v>164</v>
      </c>
      <c r="I121" s="320" t="s">
        <v>1563</v>
      </c>
      <c r="J121" s="320" t="s">
        <v>163</v>
      </c>
      <c r="K121" s="320" t="s">
        <v>81</v>
      </c>
      <c r="L121" s="320"/>
      <c r="M121" s="382"/>
    </row>
    <row r="122" spans="1:13" ht="30" customHeight="1" x14ac:dyDescent="0.3">
      <c r="A122" s="474"/>
      <c r="B122" s="397">
        <v>120</v>
      </c>
      <c r="C122" s="320" t="s">
        <v>1846</v>
      </c>
      <c r="D122" s="320" t="s">
        <v>1847</v>
      </c>
      <c r="E122" s="320" t="s">
        <v>54</v>
      </c>
      <c r="F122" s="320" t="s">
        <v>1546</v>
      </c>
      <c r="G122" s="318" t="s">
        <v>1679</v>
      </c>
      <c r="H122" s="318" t="s">
        <v>155</v>
      </c>
      <c r="I122" s="320" t="s">
        <v>1564</v>
      </c>
      <c r="J122" s="320" t="s">
        <v>144</v>
      </c>
      <c r="K122" s="320" t="s">
        <v>85</v>
      </c>
      <c r="L122" s="318" t="s">
        <v>1914</v>
      </c>
      <c r="M122" s="382"/>
    </row>
    <row r="123" spans="1:13" ht="30" customHeight="1" x14ac:dyDescent="0.3">
      <c r="A123" s="474" t="s">
        <v>1840</v>
      </c>
      <c r="B123" s="397">
        <v>121</v>
      </c>
      <c r="C123" s="320" t="s">
        <v>357</v>
      </c>
      <c r="D123" s="320" t="s">
        <v>63</v>
      </c>
      <c r="E123" s="320" t="s">
        <v>191</v>
      </c>
      <c r="F123" s="318" t="s">
        <v>1544</v>
      </c>
      <c r="G123" s="320" t="s">
        <v>1630</v>
      </c>
      <c r="H123" s="318" t="s">
        <v>155</v>
      </c>
      <c r="I123" s="320" t="s">
        <v>1564</v>
      </c>
      <c r="J123" s="320" t="s">
        <v>144</v>
      </c>
      <c r="K123" s="320" t="s">
        <v>87</v>
      </c>
      <c r="L123" s="320"/>
      <c r="M123" s="382"/>
    </row>
    <row r="124" spans="1:13" x14ac:dyDescent="0.3">
      <c r="A124" s="474"/>
      <c r="B124" s="475"/>
      <c r="C124" s="382"/>
      <c r="D124" s="382"/>
      <c r="E124" s="382"/>
      <c r="F124" s="382"/>
      <c r="G124" s="382"/>
      <c r="H124" s="382"/>
      <c r="I124" s="382"/>
      <c r="J124" s="382"/>
      <c r="K124" s="382"/>
      <c r="L124" s="382"/>
      <c r="M124" s="382"/>
    </row>
  </sheetData>
  <phoneticPr fontId="53" type="noConversion"/>
  <dataValidations count="8">
    <dataValidation type="list" allowBlank="1" showInputMessage="1" showErrorMessage="1" sqref="M73:M74 K21:K123 K3:K18" xr:uid="{4EC0A36D-C4D4-4A3D-8F85-4B384E80D8DC}">
      <formula1>"1960s,1970s,1980s,1990s,2000s,2010s,2020s,2030s,2040s/Unknown"</formula1>
    </dataValidation>
    <dataValidation type="list" allowBlank="1" showInputMessage="1" showErrorMessage="1" sqref="H64:H65 H16:H18 H89 H98 H100:H102 H104:H111 H113:H116 H118:H119 H121:H123 H10 H67:H73 H14 H75:H85 H57:H61 H47:H54 H3:H8 H12 H28:H45 H95:H96 H87 H20:H25 H92:H93" xr:uid="{3A4EE624-E411-49FD-AB18-95D732EB9DFA}">
      <formula1>"Groundwater,Reservoir,Raw,Treated,River Discharge,Oher/TBC"</formula1>
    </dataValidation>
    <dataValidation type="list" allowBlank="1" showInputMessage="1" showErrorMessage="1" sqref="M19:M21 K19:K20" xr:uid="{DA2A202B-F876-4642-A935-1231CFE1AD83}">
      <formula1>"1960s,1970s,1980s,1990s,2000s,2010s,2020s,2030s,2040s"</formula1>
    </dataValidation>
    <dataValidation type="list" allowBlank="1" showInputMessage="1" showErrorMessage="1" sqref="I3:I20 I22:I123" xr:uid="{E52E71A4-DC87-4ABA-9737-6F48A02E5C13}">
      <formula1>"&lt;100k,100k-1m,&gt;1m"</formula1>
    </dataValidation>
    <dataValidation type="list" allowBlank="1" showInputMessage="1" showErrorMessage="1" sqref="G74:G75 G69:G70 G65:G67 G61:G63 G29:G34 G9 G18:G19 G115:G119 G103 G21:G24 G3:G7 G123 G82:G84 G77:G78 G36 G15 G12 G111:G113 G80 G57:G58 G39:G42 G26:G27 G86:G100 G50:G55 G45:G46 G106:G109" xr:uid="{B13D4B49-A722-4590-AFAF-9DA33826631C}">
      <formula1>"Exploring/Education,Planned,In Construction,Operating/Available"</formula1>
    </dataValidation>
    <dataValidation type="list" allowBlank="1" showInputMessage="1" showErrorMessage="1" sqref="H15 H56 H26 H53 H46 H108" xr:uid="{EED27DE5-3830-4E23-ADF1-38A534F32B25}">
      <formula1>"Groundwater,Reservoir,Raw,Treated,River Discharge,Other/TBC"</formula1>
    </dataValidation>
    <dataValidation type="list" allowBlank="1" showInputMessage="1" showErrorMessage="1" sqref="H9 H13" xr:uid="{DB25AE92-7606-4A0C-82E0-DD375A6DB74F}">
      <formula1>"e,Other/TBC"</formula1>
    </dataValidation>
    <dataValidation type="list" allowBlank="1" showInputMessage="1" showErrorMessage="1" sqref="J3:J123" xr:uid="{246D9FEF-D263-4E97-B536-4028F5FC9A27}">
      <formula1>"IPR,DPR,IPR+DPR,NA/TBC"</formula1>
    </dataValidation>
  </dataValidations>
  <pageMargins left="0.70866141732283472" right="0.70866141732283472" top="0.74803149606299213" bottom="0.74803149606299213" header="0.31496062992125984" footer="0.31496062992125984"/>
  <pageSetup scale="70"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5895E-B96A-42D7-B8F6-B2EA29B85E09}">
  <dimension ref="A1:AY125"/>
  <sheetViews>
    <sheetView zoomScale="69" zoomScaleNormal="69" workbookViewId="0">
      <selection activeCell="D39" sqref="D39"/>
    </sheetView>
  </sheetViews>
  <sheetFormatPr defaultRowHeight="13" x14ac:dyDescent="0.3"/>
  <cols>
    <col min="1" max="1" width="4.1796875" style="392" customWidth="1"/>
    <col min="2" max="2" width="4.08984375" style="393" customWidth="1"/>
    <col min="3" max="3" width="21.7265625" style="324" customWidth="1"/>
    <col min="4" max="4" width="13.54296875" style="324" customWidth="1"/>
    <col min="5" max="5" width="8.453125" style="324" customWidth="1"/>
    <col min="6" max="6" width="17.1796875" style="324" customWidth="1"/>
    <col min="7" max="7" width="17.36328125" style="324" customWidth="1"/>
    <col min="8" max="8" width="12.1796875" style="324" customWidth="1"/>
    <col min="9" max="9" width="8.7265625" style="324"/>
    <col min="10" max="10" width="12.26953125" style="324" customWidth="1"/>
    <col min="11" max="11" width="14" style="324" customWidth="1"/>
    <col min="12" max="12" width="4.7265625" style="382" customWidth="1"/>
    <col min="13" max="13" width="17" style="324" customWidth="1"/>
    <col min="14" max="14" width="8.7265625" style="324"/>
    <col min="15" max="15" width="9.90625" style="402" bestFit="1" customWidth="1"/>
    <col min="16" max="16" width="8.81640625" style="324" bestFit="1" customWidth="1"/>
    <col min="17" max="17" width="11.6328125" style="324" bestFit="1" customWidth="1"/>
    <col min="18" max="18" width="8.81640625" style="324" customWidth="1"/>
    <col min="19" max="21" width="8.7265625" style="324"/>
    <col min="22" max="22" width="8.81640625" style="324" customWidth="1"/>
    <col min="23" max="23" width="8.7265625" style="324"/>
    <col min="24" max="24" width="9" style="324" customWidth="1"/>
    <col min="25" max="16384" width="8.7265625" style="324"/>
  </cols>
  <sheetData>
    <row r="1" spans="2:51" ht="73.5" customHeight="1" x14ac:dyDescent="0.55000000000000004">
      <c r="C1" s="394" t="s">
        <v>1736</v>
      </c>
      <c r="G1" s="395" t="s">
        <v>1758</v>
      </c>
      <c r="H1" s="324" t="s">
        <v>1737</v>
      </c>
      <c r="M1" s="387"/>
      <c r="N1" s="388"/>
      <c r="O1" s="400"/>
      <c r="P1" s="388"/>
      <c r="Q1" s="388"/>
      <c r="R1" s="388"/>
      <c r="S1" s="388"/>
      <c r="T1" s="389"/>
      <c r="U1" s="388"/>
      <c r="V1" s="388"/>
      <c r="W1" s="388"/>
      <c r="X1" s="388"/>
      <c r="Y1" s="390"/>
      <c r="Z1" s="391"/>
      <c r="AA1" s="391"/>
      <c r="AB1" s="195" t="s">
        <v>1812</v>
      </c>
      <c r="AC1" s="412"/>
      <c r="AD1" s="412"/>
      <c r="AE1" s="412"/>
      <c r="AF1" s="413" t="s">
        <v>1813</v>
      </c>
      <c r="AG1" s="414" t="s">
        <v>1761</v>
      </c>
      <c r="AH1" s="415" t="s">
        <v>1817</v>
      </c>
      <c r="AI1" s="434" t="s">
        <v>1821</v>
      </c>
      <c r="AJ1" s="391"/>
      <c r="AK1" s="391"/>
      <c r="AL1" s="391"/>
      <c r="AM1" s="391"/>
      <c r="AN1" s="391"/>
      <c r="AO1" s="391"/>
      <c r="AP1" s="391"/>
      <c r="AQ1" s="391"/>
      <c r="AR1" s="391"/>
      <c r="AS1" s="391"/>
      <c r="AT1" s="391"/>
      <c r="AU1" s="391"/>
      <c r="AV1" s="391"/>
      <c r="AW1" s="391"/>
      <c r="AX1" s="391"/>
      <c r="AY1" s="2"/>
    </row>
    <row r="2" spans="2:51" ht="87.5" customHeight="1" x14ac:dyDescent="0.3">
      <c r="B2" s="396" t="s">
        <v>1648</v>
      </c>
      <c r="C2" s="342" t="s">
        <v>1638</v>
      </c>
      <c r="D2" s="317" t="s">
        <v>189</v>
      </c>
      <c r="E2" s="317" t="s">
        <v>188</v>
      </c>
      <c r="F2" s="317" t="s">
        <v>1639</v>
      </c>
      <c r="G2" s="317" t="s">
        <v>1550</v>
      </c>
      <c r="H2" s="317" t="s">
        <v>1640</v>
      </c>
      <c r="I2" s="379" t="s">
        <v>1552</v>
      </c>
      <c r="J2" s="342" t="s">
        <v>6</v>
      </c>
      <c r="K2" s="342" t="s">
        <v>25</v>
      </c>
      <c r="L2" s="380"/>
      <c r="M2" s="386" t="s">
        <v>1752</v>
      </c>
      <c r="N2" s="386" t="s">
        <v>1753</v>
      </c>
      <c r="O2" s="401" t="s">
        <v>1756</v>
      </c>
      <c r="P2" s="386" t="s">
        <v>1791</v>
      </c>
      <c r="Q2" s="386" t="s">
        <v>1792</v>
      </c>
      <c r="R2" s="386" t="s">
        <v>1790</v>
      </c>
      <c r="S2" s="386" t="s">
        <v>1</v>
      </c>
      <c r="T2" s="386" t="s">
        <v>1754</v>
      </c>
      <c r="U2" s="386" t="s">
        <v>183</v>
      </c>
      <c r="V2" s="386" t="s">
        <v>1818</v>
      </c>
      <c r="W2" s="386" t="s">
        <v>7</v>
      </c>
      <c r="X2" s="386" t="s">
        <v>8</v>
      </c>
      <c r="Y2" s="386" t="s">
        <v>3</v>
      </c>
      <c r="Z2" s="386" t="s">
        <v>4</v>
      </c>
      <c r="AA2" s="386" t="s">
        <v>1757</v>
      </c>
      <c r="AB2" s="386" t="s">
        <v>1811</v>
      </c>
      <c r="AC2" s="386" t="s">
        <v>1814</v>
      </c>
      <c r="AD2" s="386" t="s">
        <v>1759</v>
      </c>
      <c r="AE2" s="386" t="s">
        <v>1815</v>
      </c>
      <c r="AF2" s="386" t="s">
        <v>1816</v>
      </c>
      <c r="AG2" s="380" t="s">
        <v>1761</v>
      </c>
      <c r="AH2" s="382"/>
    </row>
    <row r="3" spans="2:51" ht="38.5" customHeight="1" x14ac:dyDescent="0.3">
      <c r="B3" s="408"/>
      <c r="C3" s="409" t="s">
        <v>1773</v>
      </c>
      <c r="D3" s="410"/>
      <c r="E3" s="410"/>
      <c r="F3" s="410"/>
      <c r="G3" s="410"/>
      <c r="H3" s="317"/>
      <c r="I3" s="379"/>
      <c r="J3" s="342"/>
      <c r="K3" s="342"/>
      <c r="L3" s="380"/>
      <c r="M3" s="386"/>
      <c r="N3" s="386"/>
      <c r="O3" s="401"/>
      <c r="P3" s="386"/>
      <c r="Q3" s="386"/>
      <c r="R3" s="386"/>
      <c r="S3" s="386"/>
      <c r="T3" s="386"/>
      <c r="U3" s="386"/>
      <c r="V3" s="386"/>
      <c r="W3" s="386"/>
      <c r="X3" s="386"/>
      <c r="Y3" s="386"/>
      <c r="Z3" s="386"/>
      <c r="AA3" s="386"/>
      <c r="AB3" s="386"/>
      <c r="AC3" s="386"/>
      <c r="AD3" s="386"/>
      <c r="AE3" s="386"/>
      <c r="AF3" s="386"/>
      <c r="AG3" s="380"/>
      <c r="AH3" s="382"/>
    </row>
    <row r="4" spans="2:51" ht="30" customHeight="1" x14ac:dyDescent="0.35">
      <c r="B4" s="397">
        <v>1</v>
      </c>
      <c r="C4" s="318" t="s">
        <v>1738</v>
      </c>
      <c r="D4" s="320" t="s">
        <v>1739</v>
      </c>
      <c r="E4" s="318" t="s">
        <v>54</v>
      </c>
      <c r="F4" s="320" t="s">
        <v>1546</v>
      </c>
      <c r="G4" s="320" t="s">
        <v>1562</v>
      </c>
      <c r="H4" s="47" t="s">
        <v>164</v>
      </c>
      <c r="I4" s="320" t="s">
        <v>1563</v>
      </c>
      <c r="J4" s="320" t="s">
        <v>163</v>
      </c>
      <c r="K4" s="320" t="s">
        <v>87</v>
      </c>
      <c r="L4" s="405"/>
      <c r="M4" s="416" t="s">
        <v>1740</v>
      </c>
      <c r="N4" s="416" t="s">
        <v>1741</v>
      </c>
      <c r="O4" s="417" t="s">
        <v>1749</v>
      </c>
      <c r="P4" s="418"/>
      <c r="Q4" s="418"/>
      <c r="R4" s="416"/>
      <c r="S4" s="416" t="s">
        <v>1742</v>
      </c>
      <c r="T4" s="416" t="s">
        <v>1762</v>
      </c>
      <c r="U4" s="416"/>
      <c r="V4" s="416" t="s">
        <v>1748</v>
      </c>
      <c r="W4" s="419" t="s">
        <v>145</v>
      </c>
      <c r="X4" s="416">
        <v>2025</v>
      </c>
      <c r="Y4" s="419" t="s">
        <v>1763</v>
      </c>
      <c r="Z4" s="419" t="s">
        <v>1764</v>
      </c>
      <c r="AA4" s="416"/>
      <c r="AB4" s="320"/>
      <c r="AC4" s="320"/>
      <c r="AD4" s="320"/>
      <c r="AE4" s="320"/>
      <c r="AF4" s="320"/>
      <c r="AG4" s="320"/>
      <c r="AI4" s="435"/>
    </row>
    <row r="5" spans="2:51" ht="30" customHeight="1" x14ac:dyDescent="0.35">
      <c r="B5" s="397">
        <v>2</v>
      </c>
      <c r="C5" s="318" t="s">
        <v>198</v>
      </c>
      <c r="D5" s="318" t="s">
        <v>65</v>
      </c>
      <c r="E5" s="318" t="s">
        <v>191</v>
      </c>
      <c r="F5" s="318" t="s">
        <v>1544</v>
      </c>
      <c r="G5" s="320" t="s">
        <v>1562</v>
      </c>
      <c r="H5" s="47" t="s">
        <v>146</v>
      </c>
      <c r="I5" s="320" t="s">
        <v>1563</v>
      </c>
      <c r="J5" s="320" t="s">
        <v>144</v>
      </c>
      <c r="K5" s="320" t="s">
        <v>86</v>
      </c>
      <c r="L5" s="381"/>
      <c r="M5" s="416" t="s">
        <v>845</v>
      </c>
      <c r="N5" s="416" t="s">
        <v>846</v>
      </c>
      <c r="O5" s="417">
        <v>157418</v>
      </c>
      <c r="P5" s="416">
        <v>7</v>
      </c>
      <c r="Q5" s="416"/>
      <c r="R5" s="416"/>
      <c r="S5" s="416" t="s">
        <v>847</v>
      </c>
      <c r="T5" s="416"/>
      <c r="U5" s="416"/>
      <c r="V5" s="416">
        <v>4</v>
      </c>
      <c r="W5" s="419" t="s">
        <v>145</v>
      </c>
      <c r="X5" s="419">
        <v>2015</v>
      </c>
      <c r="Y5" s="416" t="s">
        <v>1755</v>
      </c>
      <c r="Z5" s="416"/>
      <c r="AA5" s="416"/>
      <c r="AB5" s="398"/>
      <c r="AC5" s="398"/>
      <c r="AD5" s="398"/>
      <c r="AE5" s="398"/>
      <c r="AF5" s="398"/>
      <c r="AG5" s="398"/>
      <c r="AI5" s="435"/>
    </row>
    <row r="6" spans="2:51" ht="30" customHeight="1" x14ac:dyDescent="0.35">
      <c r="B6" s="399">
        <v>3</v>
      </c>
      <c r="C6" s="320" t="s">
        <v>156</v>
      </c>
      <c r="D6" s="320" t="s">
        <v>64</v>
      </c>
      <c r="E6" s="320" t="s">
        <v>191</v>
      </c>
      <c r="F6" s="318" t="s">
        <v>1544</v>
      </c>
      <c r="G6" s="320" t="s">
        <v>1680</v>
      </c>
      <c r="H6" s="47" t="s">
        <v>164</v>
      </c>
      <c r="I6" s="320" t="s">
        <v>1564</v>
      </c>
      <c r="J6" s="320" t="s">
        <v>163</v>
      </c>
      <c r="K6" s="320" t="s">
        <v>399</v>
      </c>
      <c r="M6" s="416" t="s">
        <v>157</v>
      </c>
      <c r="N6" s="416" t="s">
        <v>158</v>
      </c>
      <c r="O6" s="417">
        <v>62735</v>
      </c>
      <c r="P6" s="416">
        <v>0.4</v>
      </c>
      <c r="Q6" s="416">
        <v>1.51416471</v>
      </c>
      <c r="R6" s="416"/>
      <c r="S6" s="416" t="s">
        <v>159</v>
      </c>
      <c r="T6" s="416" t="s">
        <v>160</v>
      </c>
      <c r="U6" s="416" t="s">
        <v>813</v>
      </c>
      <c r="V6" s="416">
        <v>2</v>
      </c>
      <c r="W6" s="419" t="s">
        <v>145</v>
      </c>
      <c r="X6" s="416" t="s">
        <v>1760</v>
      </c>
      <c r="Y6" s="416" t="s">
        <v>161</v>
      </c>
      <c r="Z6" s="416" t="s">
        <v>162</v>
      </c>
      <c r="AA6" s="416" t="s">
        <v>332</v>
      </c>
      <c r="AB6" s="398"/>
      <c r="AC6" s="398"/>
      <c r="AD6" s="398"/>
      <c r="AE6" s="398"/>
      <c r="AF6" s="398"/>
      <c r="AG6" s="398"/>
      <c r="AI6" s="435"/>
    </row>
    <row r="7" spans="2:51" ht="30" customHeight="1" x14ac:dyDescent="0.3">
      <c r="B7" s="397">
        <v>4</v>
      </c>
      <c r="C7" s="320" t="s">
        <v>193</v>
      </c>
      <c r="D7" s="320" t="s">
        <v>192</v>
      </c>
      <c r="E7" s="320" t="s">
        <v>191</v>
      </c>
      <c r="F7" s="318" t="s">
        <v>1544</v>
      </c>
      <c r="G7" s="320" t="s">
        <v>1680</v>
      </c>
      <c r="H7" s="318" t="s">
        <v>155</v>
      </c>
      <c r="I7" s="320" t="s">
        <v>1564</v>
      </c>
      <c r="J7" s="320" t="s">
        <v>144</v>
      </c>
      <c r="K7" s="320" t="s">
        <v>399</v>
      </c>
      <c r="M7" s="416" t="s">
        <v>149</v>
      </c>
      <c r="N7" s="416" t="s">
        <v>150</v>
      </c>
      <c r="O7" s="417">
        <v>30000</v>
      </c>
      <c r="P7" s="416">
        <v>5</v>
      </c>
      <c r="Q7" s="416"/>
      <c r="R7" s="416"/>
      <c r="S7" s="416" t="s">
        <v>151</v>
      </c>
      <c r="T7" s="416" t="s">
        <v>153</v>
      </c>
      <c r="U7" s="416" t="s">
        <v>1765</v>
      </c>
      <c r="V7" s="416">
        <v>1</v>
      </c>
      <c r="W7" s="419" t="s">
        <v>145</v>
      </c>
      <c r="X7" s="416" t="s">
        <v>1367</v>
      </c>
      <c r="Y7" s="416" t="s">
        <v>152</v>
      </c>
      <c r="Z7" s="416" t="s">
        <v>154</v>
      </c>
      <c r="AA7" s="416" t="s">
        <v>327</v>
      </c>
      <c r="AB7" s="320"/>
      <c r="AC7" s="320"/>
      <c r="AD7" s="320"/>
      <c r="AE7" s="320"/>
      <c r="AF7" s="320"/>
      <c r="AG7" s="320"/>
      <c r="AI7" s="435"/>
    </row>
    <row r="8" spans="2:51" ht="30" customHeight="1" x14ac:dyDescent="0.3">
      <c r="B8" s="397">
        <v>5</v>
      </c>
      <c r="C8" s="320" t="s">
        <v>494</v>
      </c>
      <c r="D8" s="320" t="s">
        <v>63</v>
      </c>
      <c r="E8" s="320" t="s">
        <v>191</v>
      </c>
      <c r="F8" s="318" t="s">
        <v>1544</v>
      </c>
      <c r="G8" s="320" t="s">
        <v>178</v>
      </c>
      <c r="H8" s="318" t="s">
        <v>155</v>
      </c>
      <c r="I8" s="320" t="s">
        <v>1563</v>
      </c>
      <c r="J8" s="320" t="s">
        <v>144</v>
      </c>
      <c r="K8" s="320" t="s">
        <v>87</v>
      </c>
      <c r="M8" s="416" t="s">
        <v>491</v>
      </c>
      <c r="N8" s="416" t="s">
        <v>492</v>
      </c>
      <c r="O8" s="417">
        <v>115000</v>
      </c>
      <c r="P8" s="416">
        <v>4.75</v>
      </c>
      <c r="Q8" s="416"/>
      <c r="R8" s="416"/>
      <c r="S8" s="416" t="s">
        <v>495</v>
      </c>
      <c r="T8" s="416" t="s">
        <v>496</v>
      </c>
      <c r="U8" s="416" t="s">
        <v>1250</v>
      </c>
      <c r="V8" s="416">
        <v>2</v>
      </c>
      <c r="W8" s="419" t="s">
        <v>145</v>
      </c>
      <c r="X8" s="416" t="s">
        <v>490</v>
      </c>
      <c r="Y8" s="416" t="s">
        <v>497</v>
      </c>
      <c r="Z8" s="416" t="s">
        <v>498</v>
      </c>
      <c r="AA8" s="416" t="s">
        <v>500</v>
      </c>
      <c r="AB8" s="320"/>
      <c r="AC8" s="320"/>
      <c r="AD8" s="320"/>
      <c r="AE8" s="320"/>
      <c r="AF8" s="320"/>
      <c r="AG8" s="320"/>
      <c r="AI8" s="435"/>
    </row>
    <row r="9" spans="2:51" ht="30" customHeight="1" x14ac:dyDescent="0.3">
      <c r="B9" s="399">
        <v>6</v>
      </c>
      <c r="C9" s="320" t="s">
        <v>1127</v>
      </c>
      <c r="D9" s="355" t="s">
        <v>1139</v>
      </c>
      <c r="E9" s="320" t="s">
        <v>51</v>
      </c>
      <c r="F9" s="320" t="s">
        <v>1545</v>
      </c>
      <c r="G9" s="318" t="s">
        <v>1679</v>
      </c>
      <c r="H9" s="318" t="s">
        <v>155</v>
      </c>
      <c r="I9" s="320" t="s">
        <v>1563</v>
      </c>
      <c r="J9" s="320" t="s">
        <v>144</v>
      </c>
      <c r="K9" s="320" t="s">
        <v>82</v>
      </c>
      <c r="M9" s="416" t="s">
        <v>1311</v>
      </c>
      <c r="N9" s="416" t="s">
        <v>1130</v>
      </c>
      <c r="O9" s="417">
        <v>150000</v>
      </c>
      <c r="P9" s="416"/>
      <c r="Q9" s="416">
        <v>35</v>
      </c>
      <c r="R9" s="416"/>
      <c r="S9" s="416" t="s">
        <v>1766</v>
      </c>
      <c r="T9" s="416" t="s">
        <v>1767</v>
      </c>
      <c r="U9" s="416"/>
      <c r="V9" s="416">
        <v>1</v>
      </c>
      <c r="W9" s="416" t="s">
        <v>1768</v>
      </c>
      <c r="X9" s="416" t="s">
        <v>1128</v>
      </c>
      <c r="Y9" s="416"/>
      <c r="Z9" s="416"/>
      <c r="AA9" s="416"/>
      <c r="AB9" s="320"/>
      <c r="AC9" s="320"/>
      <c r="AD9" s="320"/>
      <c r="AE9" s="320"/>
      <c r="AF9" s="320"/>
      <c r="AG9" s="320"/>
      <c r="AI9" s="435"/>
    </row>
    <row r="10" spans="2:51" ht="30" customHeight="1" x14ac:dyDescent="0.3">
      <c r="B10" s="397">
        <v>7</v>
      </c>
      <c r="C10" s="320" t="s">
        <v>432</v>
      </c>
      <c r="D10" s="320" t="s">
        <v>434</v>
      </c>
      <c r="E10" s="320" t="s">
        <v>61</v>
      </c>
      <c r="F10" s="320" t="s">
        <v>1547</v>
      </c>
      <c r="G10" s="320" t="s">
        <v>1680</v>
      </c>
      <c r="H10" s="318" t="s">
        <v>1770</v>
      </c>
      <c r="I10" s="320" t="s">
        <v>1657</v>
      </c>
      <c r="J10" s="320" t="s">
        <v>337</v>
      </c>
      <c r="K10" s="320" t="s">
        <v>902</v>
      </c>
      <c r="M10" s="416" t="s">
        <v>433</v>
      </c>
      <c r="N10" s="416"/>
      <c r="O10" s="417">
        <v>1700000</v>
      </c>
      <c r="P10" s="416"/>
      <c r="Q10" s="416" t="s">
        <v>1482</v>
      </c>
      <c r="R10" s="416"/>
      <c r="S10" s="416" t="s">
        <v>435</v>
      </c>
      <c r="T10" s="416" t="s">
        <v>436</v>
      </c>
      <c r="U10" s="416"/>
      <c r="V10" s="416">
        <v>1</v>
      </c>
      <c r="W10" s="419" t="s">
        <v>145</v>
      </c>
      <c r="X10" s="416" t="s">
        <v>441</v>
      </c>
      <c r="Y10" s="416" t="s">
        <v>1769</v>
      </c>
      <c r="Z10" s="416" t="s">
        <v>438</v>
      </c>
      <c r="AA10" s="416" t="s">
        <v>439</v>
      </c>
      <c r="AB10" s="320"/>
      <c r="AC10" s="320"/>
      <c r="AD10" s="320"/>
      <c r="AE10" s="320"/>
      <c r="AF10" s="320"/>
      <c r="AG10" s="320"/>
      <c r="AI10" s="435"/>
    </row>
    <row r="11" spans="2:51" ht="30" customHeight="1" x14ac:dyDescent="0.3">
      <c r="B11" s="397">
        <v>8</v>
      </c>
      <c r="C11" s="320" t="s">
        <v>1101</v>
      </c>
      <c r="D11" s="320" t="s">
        <v>66</v>
      </c>
      <c r="E11" s="320" t="s">
        <v>191</v>
      </c>
      <c r="F11" s="318" t="s">
        <v>1544</v>
      </c>
      <c r="G11" s="318" t="s">
        <v>1679</v>
      </c>
      <c r="H11" s="318" t="s">
        <v>164</v>
      </c>
      <c r="I11" s="320" t="s">
        <v>1563</v>
      </c>
      <c r="J11" s="320" t="s">
        <v>144</v>
      </c>
      <c r="K11" s="320" t="s">
        <v>86</v>
      </c>
      <c r="M11" s="416" t="s">
        <v>1307</v>
      </c>
      <c r="N11" s="416" t="s">
        <v>1308</v>
      </c>
      <c r="O11" s="417">
        <v>400000</v>
      </c>
      <c r="P11" s="416">
        <v>10</v>
      </c>
      <c r="Q11" s="416"/>
      <c r="R11" s="416"/>
      <c r="S11" s="416" t="s">
        <v>1310</v>
      </c>
      <c r="T11" s="416" t="s">
        <v>1309</v>
      </c>
      <c r="U11" s="416"/>
      <c r="V11" s="416">
        <v>11</v>
      </c>
      <c r="W11" s="419" t="s">
        <v>165</v>
      </c>
      <c r="X11" s="416">
        <v>2010</v>
      </c>
      <c r="Y11" s="416"/>
      <c r="Z11" s="416"/>
      <c r="AA11" s="416"/>
      <c r="AB11" s="320"/>
      <c r="AC11" s="320"/>
      <c r="AD11" s="320"/>
      <c r="AE11" s="320"/>
      <c r="AF11" s="320"/>
      <c r="AG11" s="320"/>
      <c r="AI11" s="435"/>
    </row>
    <row r="12" spans="2:51" ht="30" customHeight="1" x14ac:dyDescent="0.3">
      <c r="B12" s="399">
        <v>9</v>
      </c>
      <c r="C12" s="320" t="s">
        <v>199</v>
      </c>
      <c r="D12" s="320" t="s">
        <v>390</v>
      </c>
      <c r="E12" s="320" t="s">
        <v>51</v>
      </c>
      <c r="F12" s="320" t="s">
        <v>1545</v>
      </c>
      <c r="G12" s="318" t="s">
        <v>1679</v>
      </c>
      <c r="H12" s="320" t="s">
        <v>1671</v>
      </c>
      <c r="I12" s="320" t="s">
        <v>1564</v>
      </c>
      <c r="J12" s="320" t="s">
        <v>163</v>
      </c>
      <c r="K12" s="320" t="s">
        <v>86</v>
      </c>
      <c r="M12" s="416" t="s">
        <v>503</v>
      </c>
      <c r="N12" s="416" t="s">
        <v>504</v>
      </c>
      <c r="O12" s="417">
        <v>15000</v>
      </c>
      <c r="P12" s="416"/>
      <c r="Q12" s="416">
        <v>3</v>
      </c>
      <c r="R12" s="416"/>
      <c r="S12" s="416" t="s">
        <v>506</v>
      </c>
      <c r="T12" s="416" t="s">
        <v>507</v>
      </c>
      <c r="U12" s="416"/>
      <c r="V12" s="416">
        <v>1</v>
      </c>
      <c r="W12" s="419" t="s">
        <v>145</v>
      </c>
      <c r="X12" s="416">
        <v>2016</v>
      </c>
      <c r="Y12" s="416"/>
      <c r="Z12" s="416"/>
      <c r="AA12" s="416" t="s">
        <v>502</v>
      </c>
      <c r="AB12" s="320"/>
      <c r="AC12" s="320"/>
      <c r="AD12" s="320"/>
      <c r="AE12" s="320"/>
      <c r="AF12" s="320"/>
      <c r="AG12" s="320"/>
      <c r="AI12" s="435"/>
    </row>
    <row r="13" spans="2:51" ht="30" customHeight="1" thickBot="1" x14ac:dyDescent="0.35">
      <c r="B13" s="397">
        <v>10</v>
      </c>
      <c r="C13" s="320" t="s">
        <v>800</v>
      </c>
      <c r="D13" s="355" t="s">
        <v>799</v>
      </c>
      <c r="E13" s="320" t="s">
        <v>59</v>
      </c>
      <c r="F13" s="320" t="s">
        <v>46</v>
      </c>
      <c r="G13" s="320" t="s">
        <v>1630</v>
      </c>
      <c r="H13" s="318" t="s">
        <v>146</v>
      </c>
      <c r="I13" s="320" t="s">
        <v>1657</v>
      </c>
      <c r="J13" s="320" t="s">
        <v>144</v>
      </c>
      <c r="K13" s="320" t="s">
        <v>87</v>
      </c>
      <c r="M13" s="416" t="s">
        <v>1106</v>
      </c>
      <c r="N13" s="416" t="s">
        <v>1107</v>
      </c>
      <c r="O13" s="417">
        <v>2000000</v>
      </c>
      <c r="P13" s="416"/>
      <c r="Q13" s="416">
        <v>20</v>
      </c>
      <c r="R13" s="416"/>
      <c r="S13" s="416"/>
      <c r="T13" s="416"/>
      <c r="U13" s="416"/>
      <c r="V13" s="416">
        <v>1</v>
      </c>
      <c r="W13" s="419" t="s">
        <v>145</v>
      </c>
      <c r="X13" s="416" t="s">
        <v>1105</v>
      </c>
      <c r="Y13" s="416"/>
      <c r="Z13" s="416"/>
      <c r="AA13" s="416"/>
      <c r="AB13" s="320"/>
      <c r="AC13" s="320"/>
      <c r="AD13" s="320"/>
      <c r="AE13" s="320"/>
      <c r="AF13" s="320"/>
      <c r="AG13" s="320"/>
      <c r="AI13" s="435"/>
    </row>
    <row r="14" spans="2:51" ht="30" customHeight="1" x14ac:dyDescent="0.3">
      <c r="B14" s="397">
        <v>11</v>
      </c>
      <c r="C14" s="320" t="s">
        <v>1646</v>
      </c>
      <c r="D14" s="355" t="s">
        <v>1370</v>
      </c>
      <c r="E14" s="320" t="s">
        <v>52</v>
      </c>
      <c r="F14" s="320" t="s">
        <v>1546</v>
      </c>
      <c r="G14" s="318" t="s">
        <v>1679</v>
      </c>
      <c r="H14" s="318" t="s">
        <v>1770</v>
      </c>
      <c r="I14" s="320" t="s">
        <v>1657</v>
      </c>
      <c r="J14" s="320" t="s">
        <v>144</v>
      </c>
      <c r="K14" s="320" t="s">
        <v>87</v>
      </c>
      <c r="M14" s="416" t="s">
        <v>1371</v>
      </c>
      <c r="N14" s="416" t="s">
        <v>1372</v>
      </c>
      <c r="O14" s="417">
        <v>3000000</v>
      </c>
      <c r="P14" s="416"/>
      <c r="Q14" s="416">
        <v>151</v>
      </c>
      <c r="R14" s="416"/>
      <c r="S14" s="420" t="s">
        <v>1373</v>
      </c>
      <c r="T14" s="420" t="s">
        <v>1374</v>
      </c>
      <c r="U14" s="416"/>
      <c r="V14" s="416">
        <v>21</v>
      </c>
      <c r="W14" s="419" t="s">
        <v>145</v>
      </c>
      <c r="X14" s="416"/>
      <c r="Y14" s="420" t="s">
        <v>1375</v>
      </c>
      <c r="Z14" s="420" t="s">
        <v>1376</v>
      </c>
      <c r="AA14" s="416"/>
      <c r="AB14" s="320"/>
      <c r="AC14" s="320"/>
      <c r="AD14" s="320"/>
      <c r="AE14" s="320"/>
      <c r="AF14" s="320"/>
      <c r="AG14" s="320"/>
      <c r="AI14" s="436"/>
    </row>
    <row r="15" spans="2:51" ht="30" customHeight="1" thickBot="1" x14ac:dyDescent="0.35">
      <c r="B15" s="399">
        <v>12</v>
      </c>
      <c r="C15" s="320" t="s">
        <v>1647</v>
      </c>
      <c r="D15" s="355" t="s">
        <v>1370</v>
      </c>
      <c r="E15" s="320" t="s">
        <v>52</v>
      </c>
      <c r="F15" s="320" t="s">
        <v>1546</v>
      </c>
      <c r="G15" s="318" t="s">
        <v>1679</v>
      </c>
      <c r="H15" s="318" t="s">
        <v>155</v>
      </c>
      <c r="I15" s="320" t="s">
        <v>1564</v>
      </c>
      <c r="J15" s="320" t="s">
        <v>144</v>
      </c>
      <c r="K15" s="320" t="s">
        <v>87</v>
      </c>
      <c r="M15" s="416" t="s">
        <v>1380</v>
      </c>
      <c r="N15" s="416" t="s">
        <v>1381</v>
      </c>
      <c r="O15" s="417"/>
      <c r="P15" s="416"/>
      <c r="Q15" s="416">
        <v>10</v>
      </c>
      <c r="R15" s="416"/>
      <c r="S15" s="416" t="s">
        <v>1373</v>
      </c>
      <c r="T15" s="416" t="s">
        <v>1383</v>
      </c>
      <c r="U15" s="416"/>
      <c r="V15" s="416">
        <v>0</v>
      </c>
      <c r="W15" s="419" t="s">
        <v>145</v>
      </c>
      <c r="X15" s="416" t="s">
        <v>1385</v>
      </c>
      <c r="Y15" s="416"/>
      <c r="Z15" s="416" t="s">
        <v>1771</v>
      </c>
      <c r="AA15" s="416"/>
      <c r="AB15" s="320"/>
      <c r="AC15" s="320"/>
      <c r="AD15" s="320"/>
      <c r="AE15" s="320"/>
      <c r="AF15" s="320"/>
      <c r="AG15" s="320"/>
      <c r="AI15" s="437"/>
    </row>
    <row r="16" spans="2:51" ht="30" customHeight="1" x14ac:dyDescent="0.3">
      <c r="B16" s="397">
        <v>13</v>
      </c>
      <c r="C16" s="320" t="s">
        <v>200</v>
      </c>
      <c r="D16" s="355" t="s">
        <v>73</v>
      </c>
      <c r="E16" s="320" t="s">
        <v>191</v>
      </c>
      <c r="F16" s="318" t="s">
        <v>1544</v>
      </c>
      <c r="G16" s="320" t="s">
        <v>1630</v>
      </c>
      <c r="H16" s="406" t="s">
        <v>1770</v>
      </c>
      <c r="I16" s="320" t="s">
        <v>1564</v>
      </c>
      <c r="J16" s="320" t="s">
        <v>144</v>
      </c>
      <c r="K16" s="320" t="s">
        <v>399</v>
      </c>
      <c r="M16" s="416" t="s">
        <v>1134</v>
      </c>
      <c r="N16" s="416"/>
      <c r="O16" s="417">
        <v>55000</v>
      </c>
      <c r="P16" s="416">
        <v>4</v>
      </c>
      <c r="Q16" s="416"/>
      <c r="R16" s="416"/>
      <c r="S16" s="416" t="s">
        <v>1345</v>
      </c>
      <c r="T16" s="416" t="s">
        <v>1346</v>
      </c>
      <c r="U16" s="416" t="s">
        <v>1347</v>
      </c>
      <c r="V16" s="416">
        <v>4</v>
      </c>
      <c r="W16" s="419" t="s">
        <v>145</v>
      </c>
      <c r="X16" s="416" t="s">
        <v>1348</v>
      </c>
      <c r="Y16" s="416"/>
      <c r="Z16" s="416"/>
      <c r="AA16" s="416"/>
      <c r="AB16" s="320"/>
      <c r="AC16" s="320"/>
      <c r="AD16" s="320"/>
      <c r="AE16" s="320"/>
      <c r="AF16" s="320"/>
      <c r="AG16" s="320"/>
      <c r="AI16" s="435"/>
    </row>
    <row r="17" spans="2:39" ht="30" customHeight="1" x14ac:dyDescent="0.3">
      <c r="B17" s="397">
        <v>14</v>
      </c>
      <c r="C17" s="320" t="s">
        <v>201</v>
      </c>
      <c r="D17" s="355" t="s">
        <v>1139</v>
      </c>
      <c r="E17" s="320" t="s">
        <v>51</v>
      </c>
      <c r="F17" s="320" t="s">
        <v>1545</v>
      </c>
      <c r="G17" s="318" t="s">
        <v>1679</v>
      </c>
      <c r="H17" s="318" t="s">
        <v>146</v>
      </c>
      <c r="I17" s="320" t="s">
        <v>1564</v>
      </c>
      <c r="J17" s="320" t="s">
        <v>163</v>
      </c>
      <c r="K17" s="320" t="s">
        <v>86</v>
      </c>
      <c r="M17" s="416"/>
      <c r="N17" s="416" t="s">
        <v>1157</v>
      </c>
      <c r="O17" s="417">
        <v>51177</v>
      </c>
      <c r="P17" s="416"/>
      <c r="Q17" s="416">
        <v>2.1440000000000001</v>
      </c>
      <c r="R17" s="416"/>
      <c r="S17" s="416" t="s">
        <v>201</v>
      </c>
      <c r="T17" s="416" t="s">
        <v>1159</v>
      </c>
      <c r="U17" s="416"/>
      <c r="V17" s="416">
        <v>1</v>
      </c>
      <c r="W17" s="419" t="s">
        <v>145</v>
      </c>
      <c r="X17" s="416" t="s">
        <v>1161</v>
      </c>
      <c r="Y17" s="416"/>
      <c r="Z17" s="416" t="s">
        <v>1160</v>
      </c>
      <c r="AA17" s="416" t="s">
        <v>1162</v>
      </c>
      <c r="AB17" s="320"/>
      <c r="AC17" s="320"/>
      <c r="AD17" s="320"/>
      <c r="AE17" s="320"/>
      <c r="AF17" s="320"/>
      <c r="AG17" s="320"/>
      <c r="AI17" s="435"/>
    </row>
    <row r="18" spans="2:39" ht="30" customHeight="1" x14ac:dyDescent="0.3">
      <c r="B18" s="399">
        <v>15</v>
      </c>
      <c r="C18" s="320" t="s">
        <v>788</v>
      </c>
      <c r="D18" s="320" t="s">
        <v>72</v>
      </c>
      <c r="E18" s="320" t="s">
        <v>191</v>
      </c>
      <c r="F18" s="318" t="s">
        <v>1544</v>
      </c>
      <c r="G18" s="320" t="s">
        <v>1680</v>
      </c>
      <c r="H18" s="318" t="s">
        <v>164</v>
      </c>
      <c r="I18" s="320" t="s">
        <v>1564</v>
      </c>
      <c r="J18" s="320" t="s">
        <v>163</v>
      </c>
      <c r="K18" s="320" t="s">
        <v>399</v>
      </c>
      <c r="M18" s="416" t="s">
        <v>789</v>
      </c>
      <c r="N18" s="416"/>
      <c r="O18" s="417">
        <v>2000</v>
      </c>
      <c r="P18" s="416" t="s">
        <v>1772</v>
      </c>
      <c r="Q18" s="416"/>
      <c r="R18" s="416"/>
      <c r="S18" s="416" t="s">
        <v>790</v>
      </c>
      <c r="T18" s="416" t="s">
        <v>791</v>
      </c>
      <c r="U18" s="416" t="s">
        <v>793</v>
      </c>
      <c r="V18" s="416">
        <v>1</v>
      </c>
      <c r="W18" s="419" t="s">
        <v>145</v>
      </c>
      <c r="X18" s="416" t="s">
        <v>795</v>
      </c>
      <c r="Y18" s="416"/>
      <c r="Z18" s="416"/>
      <c r="AA18" s="416"/>
      <c r="AB18" s="320"/>
      <c r="AC18" s="320"/>
      <c r="AD18" s="320"/>
      <c r="AE18" s="320"/>
      <c r="AF18" s="320"/>
      <c r="AG18" s="320"/>
      <c r="AI18" s="435"/>
    </row>
    <row r="19" spans="2:39" ht="30" customHeight="1" x14ac:dyDescent="0.3">
      <c r="B19" s="397">
        <v>16</v>
      </c>
      <c r="C19" s="320" t="s">
        <v>202</v>
      </c>
      <c r="D19" s="320" t="s">
        <v>65</v>
      </c>
      <c r="E19" s="320" t="s">
        <v>191</v>
      </c>
      <c r="F19" s="318" t="s">
        <v>1544</v>
      </c>
      <c r="G19" s="318" t="s">
        <v>1679</v>
      </c>
      <c r="H19" s="318" t="s">
        <v>290</v>
      </c>
      <c r="I19" s="320" t="s">
        <v>1563</v>
      </c>
      <c r="J19" s="320" t="s">
        <v>163</v>
      </c>
      <c r="K19" s="320" t="s">
        <v>86</v>
      </c>
      <c r="M19" s="416" t="s">
        <v>286</v>
      </c>
      <c r="N19" s="416" t="s">
        <v>287</v>
      </c>
      <c r="O19" s="417">
        <v>600000</v>
      </c>
      <c r="P19" s="416">
        <v>1.5</v>
      </c>
      <c r="Q19" s="416"/>
      <c r="R19" s="416"/>
      <c r="S19" s="416" t="s">
        <v>288</v>
      </c>
      <c r="T19" s="416" t="s">
        <v>289</v>
      </c>
      <c r="U19" s="416" t="s">
        <v>293</v>
      </c>
      <c r="V19" s="416">
        <v>5</v>
      </c>
      <c r="W19" s="419" t="s">
        <v>145</v>
      </c>
      <c r="X19" s="416">
        <v>2013</v>
      </c>
      <c r="Y19" s="416"/>
      <c r="Z19" s="416"/>
      <c r="AA19" s="416"/>
      <c r="AB19" s="320"/>
      <c r="AC19" s="320"/>
      <c r="AD19" s="320"/>
      <c r="AE19" s="320"/>
      <c r="AF19" s="320"/>
      <c r="AG19" s="432"/>
      <c r="AH19" s="320"/>
      <c r="AI19" s="438"/>
      <c r="AJ19" s="320"/>
      <c r="AK19" s="320"/>
      <c r="AL19" s="320"/>
      <c r="AM19" s="320"/>
    </row>
    <row r="20" spans="2:39" ht="30" customHeight="1" x14ac:dyDescent="0.3">
      <c r="B20" s="397">
        <v>17</v>
      </c>
      <c r="C20" s="320" t="s">
        <v>1606</v>
      </c>
      <c r="D20" s="320" t="s">
        <v>952</v>
      </c>
      <c r="E20" s="320" t="s">
        <v>51</v>
      </c>
      <c r="F20" s="320" t="s">
        <v>1545</v>
      </c>
      <c r="G20" s="320" t="s">
        <v>1630</v>
      </c>
      <c r="H20" s="318" t="s">
        <v>164</v>
      </c>
      <c r="I20" s="320" t="s">
        <v>1563</v>
      </c>
      <c r="J20" s="320" t="s">
        <v>337</v>
      </c>
      <c r="K20" s="320" t="s">
        <v>87</v>
      </c>
      <c r="M20" s="416" t="s">
        <v>944</v>
      </c>
      <c r="N20" s="416" t="s">
        <v>945</v>
      </c>
      <c r="O20" s="417">
        <v>600000</v>
      </c>
      <c r="P20" s="416"/>
      <c r="Q20" s="416">
        <v>130</v>
      </c>
      <c r="R20" s="416"/>
      <c r="S20" s="416" t="s">
        <v>947</v>
      </c>
      <c r="T20" s="416" t="s">
        <v>948</v>
      </c>
      <c r="U20" s="416"/>
      <c r="V20" s="416">
        <v>1</v>
      </c>
      <c r="W20" s="419" t="s">
        <v>145</v>
      </c>
      <c r="X20" s="416">
        <v>2029</v>
      </c>
      <c r="Y20" s="416" t="s">
        <v>949</v>
      </c>
      <c r="Z20" s="416" t="s">
        <v>951</v>
      </c>
      <c r="AA20" s="416"/>
      <c r="AB20" s="320"/>
      <c r="AC20" s="320"/>
      <c r="AD20" s="320"/>
      <c r="AE20" s="320"/>
      <c r="AF20" s="320"/>
      <c r="AG20" s="432"/>
      <c r="AH20" s="320"/>
      <c r="AI20" s="438"/>
      <c r="AJ20" s="320"/>
      <c r="AK20" s="320"/>
      <c r="AL20" s="320"/>
      <c r="AM20" s="320"/>
    </row>
    <row r="21" spans="2:39" ht="30" customHeight="1" x14ac:dyDescent="0.3">
      <c r="B21" s="399">
        <v>18</v>
      </c>
      <c r="C21" s="320" t="s">
        <v>1325</v>
      </c>
      <c r="D21" s="355" t="s">
        <v>63</v>
      </c>
      <c r="E21" s="320" t="s">
        <v>191</v>
      </c>
      <c r="F21" s="318" t="s">
        <v>1544</v>
      </c>
      <c r="G21" s="320" t="s">
        <v>178</v>
      </c>
      <c r="H21" s="320" t="s">
        <v>1649</v>
      </c>
      <c r="I21" s="320" t="s">
        <v>1563</v>
      </c>
      <c r="J21" s="320" t="s">
        <v>337</v>
      </c>
      <c r="K21" s="320" t="s">
        <v>399</v>
      </c>
      <c r="M21" s="416" t="s">
        <v>1326</v>
      </c>
      <c r="N21" s="416"/>
      <c r="O21" s="417">
        <v>105000</v>
      </c>
      <c r="P21" s="416">
        <v>2</v>
      </c>
      <c r="Q21" s="416"/>
      <c r="R21" s="416"/>
      <c r="S21" s="416" t="s">
        <v>1327</v>
      </c>
      <c r="T21" s="416" t="s">
        <v>1328</v>
      </c>
      <c r="U21" s="416"/>
      <c r="V21" s="416">
        <v>1</v>
      </c>
      <c r="W21" s="419" t="s">
        <v>145</v>
      </c>
      <c r="X21" s="416"/>
      <c r="Y21" s="416"/>
      <c r="Z21" s="416" t="s">
        <v>1329</v>
      </c>
      <c r="AA21" s="416"/>
      <c r="AB21" s="320"/>
      <c r="AC21" s="320"/>
      <c r="AD21" s="320"/>
      <c r="AE21" s="320"/>
      <c r="AF21" s="320"/>
      <c r="AG21" s="432"/>
      <c r="AH21" s="320"/>
      <c r="AI21" s="438"/>
      <c r="AJ21" s="320"/>
      <c r="AK21" s="320"/>
      <c r="AL21" s="320"/>
      <c r="AM21" s="320"/>
    </row>
    <row r="22" spans="2:39" ht="30" customHeight="1" x14ac:dyDescent="0.3">
      <c r="B22" s="397">
        <v>19</v>
      </c>
      <c r="C22" s="320" t="s">
        <v>203</v>
      </c>
      <c r="D22" s="320" t="s">
        <v>63</v>
      </c>
      <c r="E22" s="320" t="s">
        <v>191</v>
      </c>
      <c r="F22" s="318" t="s">
        <v>1544</v>
      </c>
      <c r="G22" s="318" t="s">
        <v>1679</v>
      </c>
      <c r="H22" s="318" t="s">
        <v>155</v>
      </c>
      <c r="I22" s="320" t="s">
        <v>1564</v>
      </c>
      <c r="J22" s="320" t="s">
        <v>144</v>
      </c>
      <c r="K22" s="320" t="s">
        <v>86</v>
      </c>
      <c r="M22" s="429" t="s">
        <v>852</v>
      </c>
      <c r="N22" s="416"/>
      <c r="O22" s="417">
        <v>5500</v>
      </c>
      <c r="P22" s="416">
        <v>0.56999999999999995</v>
      </c>
      <c r="Q22" s="416"/>
      <c r="R22" s="416" t="s">
        <v>857</v>
      </c>
      <c r="S22" s="416" t="s">
        <v>854</v>
      </c>
      <c r="T22" s="416" t="s">
        <v>855</v>
      </c>
      <c r="U22" s="416"/>
      <c r="V22" s="416">
        <v>1</v>
      </c>
      <c r="W22" s="419" t="s">
        <v>145</v>
      </c>
      <c r="X22" s="416" t="s">
        <v>858</v>
      </c>
      <c r="Y22" s="416"/>
      <c r="Z22" s="416"/>
      <c r="AA22" s="416"/>
      <c r="AB22" s="320"/>
      <c r="AC22" s="320"/>
      <c r="AD22" s="320"/>
      <c r="AE22" s="320"/>
      <c r="AF22" s="320"/>
      <c r="AG22" s="432"/>
      <c r="AH22" s="320"/>
      <c r="AI22" s="438"/>
      <c r="AJ22" s="320"/>
      <c r="AK22" s="320"/>
      <c r="AL22" s="320"/>
      <c r="AM22" s="320"/>
    </row>
    <row r="23" spans="2:39" ht="30" customHeight="1" x14ac:dyDescent="0.3">
      <c r="B23" s="397">
        <v>20</v>
      </c>
      <c r="C23" s="318" t="s">
        <v>1636</v>
      </c>
      <c r="D23" s="320" t="s">
        <v>63</v>
      </c>
      <c r="E23" s="320" t="s">
        <v>191</v>
      </c>
      <c r="F23" s="318" t="s">
        <v>1544</v>
      </c>
      <c r="G23" s="320" t="s">
        <v>1680</v>
      </c>
      <c r="H23" s="318" t="s">
        <v>146</v>
      </c>
      <c r="I23" s="320" t="s">
        <v>1564</v>
      </c>
      <c r="J23" s="320" t="s">
        <v>144</v>
      </c>
      <c r="K23" s="320" t="s">
        <v>902</v>
      </c>
      <c r="M23" s="421"/>
      <c r="N23" s="421"/>
      <c r="O23" s="422"/>
      <c r="P23" s="421"/>
      <c r="Q23" s="421"/>
      <c r="R23" s="421"/>
      <c r="S23" s="421"/>
      <c r="T23" s="421"/>
      <c r="U23" s="421"/>
      <c r="V23" s="421"/>
      <c r="W23" s="421"/>
      <c r="X23" s="421"/>
      <c r="Y23" s="421"/>
      <c r="Z23" s="421"/>
      <c r="AA23" s="421"/>
      <c r="AB23" s="404"/>
      <c r="AC23" s="404"/>
      <c r="AD23" s="404"/>
      <c r="AE23" s="404"/>
      <c r="AF23" s="404"/>
      <c r="AG23" s="404"/>
      <c r="AH23" s="403"/>
      <c r="AI23" s="438" t="s">
        <v>1825</v>
      </c>
      <c r="AJ23" s="320"/>
      <c r="AK23" s="320"/>
      <c r="AL23" s="320"/>
      <c r="AM23" s="320"/>
    </row>
    <row r="24" spans="2:39" ht="30" customHeight="1" x14ac:dyDescent="0.3">
      <c r="B24" s="399">
        <v>21</v>
      </c>
      <c r="C24" s="318" t="s">
        <v>1641</v>
      </c>
      <c r="D24" s="318" t="s">
        <v>1681</v>
      </c>
      <c r="E24" s="318" t="s">
        <v>51</v>
      </c>
      <c r="F24" s="320" t="s">
        <v>1545</v>
      </c>
      <c r="G24" s="320" t="s">
        <v>1630</v>
      </c>
      <c r="H24" s="318" t="s">
        <v>155</v>
      </c>
      <c r="I24" s="320" t="s">
        <v>1563</v>
      </c>
      <c r="J24" s="320" t="s">
        <v>144</v>
      </c>
      <c r="K24" s="320" t="s">
        <v>399</v>
      </c>
      <c r="M24" s="416" t="s">
        <v>1315</v>
      </c>
      <c r="N24" s="416" t="s">
        <v>1316</v>
      </c>
      <c r="O24" s="417">
        <v>325000</v>
      </c>
      <c r="P24" s="416"/>
      <c r="Q24" s="416">
        <v>45</v>
      </c>
      <c r="R24" s="416"/>
      <c r="S24" s="416" t="s">
        <v>1317</v>
      </c>
      <c r="T24" s="416" t="s">
        <v>1318</v>
      </c>
      <c r="U24" s="416"/>
      <c r="V24" s="416">
        <v>1</v>
      </c>
      <c r="W24" s="419" t="s">
        <v>145</v>
      </c>
      <c r="X24" s="416" t="s">
        <v>1321</v>
      </c>
      <c r="Y24" s="416" t="s">
        <v>1319</v>
      </c>
      <c r="Z24" s="416"/>
      <c r="AA24" s="416"/>
      <c r="AB24" s="320"/>
      <c r="AC24" s="320"/>
      <c r="AD24" s="320"/>
      <c r="AE24" s="320"/>
      <c r="AF24" s="320"/>
      <c r="AG24" s="432"/>
      <c r="AH24" s="320"/>
      <c r="AI24" s="438"/>
      <c r="AJ24" s="320"/>
      <c r="AK24" s="320"/>
      <c r="AL24" s="320"/>
      <c r="AM24" s="320"/>
    </row>
    <row r="25" spans="2:39" ht="30" customHeight="1" x14ac:dyDescent="0.3">
      <c r="B25" s="397">
        <v>22</v>
      </c>
      <c r="C25" s="318" t="s">
        <v>1650</v>
      </c>
      <c r="D25" s="320" t="s">
        <v>1139</v>
      </c>
      <c r="E25" s="320" t="s">
        <v>51</v>
      </c>
      <c r="F25" s="320" t="s">
        <v>1545</v>
      </c>
      <c r="G25" s="320" t="s">
        <v>178</v>
      </c>
      <c r="H25" s="318" t="s">
        <v>290</v>
      </c>
      <c r="I25" s="320" t="s">
        <v>1657</v>
      </c>
      <c r="J25" s="320" t="s">
        <v>163</v>
      </c>
      <c r="K25" s="320" t="s">
        <v>399</v>
      </c>
      <c r="M25" s="424" t="s">
        <v>653</v>
      </c>
      <c r="N25" s="424" t="s">
        <v>654</v>
      </c>
      <c r="O25" s="423">
        <v>3982400</v>
      </c>
      <c r="P25" s="424"/>
      <c r="Q25" s="424">
        <v>70</v>
      </c>
      <c r="R25" s="424"/>
      <c r="S25" s="424" t="s">
        <v>655</v>
      </c>
      <c r="T25" s="424" t="s">
        <v>656</v>
      </c>
      <c r="U25" s="424"/>
      <c r="V25" s="424">
        <v>1</v>
      </c>
      <c r="W25" s="425" t="s">
        <v>145</v>
      </c>
      <c r="X25" s="424">
        <v>2029</v>
      </c>
      <c r="Y25" s="424" t="s">
        <v>657</v>
      </c>
      <c r="Z25" s="424" t="s">
        <v>658</v>
      </c>
      <c r="AA25" s="424"/>
      <c r="AB25" s="407"/>
      <c r="AC25" s="407"/>
      <c r="AD25" s="407"/>
      <c r="AE25" s="407"/>
      <c r="AF25" s="407"/>
      <c r="AG25" s="433"/>
      <c r="AH25" s="320"/>
      <c r="AI25" s="438"/>
      <c r="AJ25" s="320"/>
      <c r="AK25" s="320"/>
      <c r="AL25" s="320"/>
      <c r="AM25" s="320"/>
    </row>
    <row r="26" spans="2:39" ht="30" customHeight="1" x14ac:dyDescent="0.3">
      <c r="B26" s="397">
        <v>23</v>
      </c>
      <c r="C26" s="320" t="s">
        <v>1600</v>
      </c>
      <c r="D26" s="355" t="s">
        <v>63</v>
      </c>
      <c r="E26" s="320" t="s">
        <v>191</v>
      </c>
      <c r="F26" s="318" t="s">
        <v>1544</v>
      </c>
      <c r="G26" s="320" t="s">
        <v>178</v>
      </c>
      <c r="H26" s="318" t="s">
        <v>155</v>
      </c>
      <c r="I26" s="320" t="s">
        <v>1564</v>
      </c>
      <c r="J26" s="320" t="s">
        <v>144</v>
      </c>
      <c r="K26" s="320" t="s">
        <v>87</v>
      </c>
      <c r="M26" s="416" t="s">
        <v>1030</v>
      </c>
      <c r="N26" s="416" t="s">
        <v>1031</v>
      </c>
      <c r="O26" s="417">
        <v>16000</v>
      </c>
      <c r="P26" s="416">
        <v>0.89</v>
      </c>
      <c r="Q26" s="416">
        <v>3.3380000000000001</v>
      </c>
      <c r="R26" s="416" t="s">
        <v>1036</v>
      </c>
      <c r="S26" s="416" t="s">
        <v>1033</v>
      </c>
      <c r="T26" s="416" t="s">
        <v>1034</v>
      </c>
      <c r="U26" s="416"/>
      <c r="V26" s="416">
        <v>1</v>
      </c>
      <c r="W26" s="419" t="s">
        <v>145</v>
      </c>
      <c r="X26" s="416" t="s">
        <v>87</v>
      </c>
      <c r="Y26" s="416"/>
      <c r="Z26" s="416" t="s">
        <v>1035</v>
      </c>
      <c r="AA26" s="416"/>
      <c r="AB26" s="320"/>
      <c r="AC26" s="320"/>
      <c r="AD26" s="320"/>
      <c r="AE26" s="320"/>
      <c r="AF26" s="320"/>
      <c r="AG26" s="432"/>
      <c r="AH26" s="320"/>
      <c r="AI26" s="438"/>
      <c r="AJ26" s="320"/>
      <c r="AK26" s="320"/>
      <c r="AL26" s="320"/>
      <c r="AM26" s="320"/>
    </row>
    <row r="27" spans="2:39" ht="30" customHeight="1" x14ac:dyDescent="0.3">
      <c r="B27" s="399">
        <v>24</v>
      </c>
      <c r="C27" s="320" t="s">
        <v>869</v>
      </c>
      <c r="D27" s="320" t="s">
        <v>66</v>
      </c>
      <c r="E27" s="320" t="s">
        <v>191</v>
      </c>
      <c r="F27" s="318" t="s">
        <v>1544</v>
      </c>
      <c r="G27" s="318" t="s">
        <v>1679</v>
      </c>
      <c r="H27" s="318" t="s">
        <v>290</v>
      </c>
      <c r="I27" s="320" t="s">
        <v>1564</v>
      </c>
      <c r="J27" s="320" t="s">
        <v>144</v>
      </c>
      <c r="K27" s="320" t="s">
        <v>87</v>
      </c>
      <c r="M27" s="416" t="s">
        <v>871</v>
      </c>
      <c r="N27" s="416" t="s">
        <v>872</v>
      </c>
      <c r="O27" s="417">
        <v>85000</v>
      </c>
      <c r="P27" s="416">
        <v>12</v>
      </c>
      <c r="Q27" s="416"/>
      <c r="R27" s="416"/>
      <c r="S27" s="416" t="s">
        <v>874</v>
      </c>
      <c r="T27" s="416" t="s">
        <v>875</v>
      </c>
      <c r="U27" s="416"/>
      <c r="V27" s="416">
        <v>1</v>
      </c>
      <c r="W27" s="419" t="s">
        <v>145</v>
      </c>
      <c r="X27" s="416"/>
      <c r="Y27" s="416"/>
      <c r="Z27" s="416"/>
      <c r="AA27" s="416" t="s">
        <v>870</v>
      </c>
      <c r="AB27" s="320"/>
      <c r="AC27" s="320"/>
      <c r="AD27" s="320"/>
      <c r="AE27" s="320"/>
      <c r="AF27" s="320"/>
      <c r="AG27" s="432"/>
      <c r="AH27" s="320"/>
      <c r="AI27" s="438"/>
      <c r="AJ27" s="320"/>
      <c r="AK27" s="320"/>
      <c r="AL27" s="320"/>
      <c r="AM27" s="320"/>
    </row>
    <row r="28" spans="2:39" ht="30" customHeight="1" x14ac:dyDescent="0.3">
      <c r="B28" s="397">
        <v>25</v>
      </c>
      <c r="C28" s="320" t="s">
        <v>1601</v>
      </c>
      <c r="D28" s="320" t="s">
        <v>63</v>
      </c>
      <c r="E28" s="320" t="s">
        <v>191</v>
      </c>
      <c r="F28" s="318" t="s">
        <v>1544</v>
      </c>
      <c r="G28" s="320" t="s">
        <v>178</v>
      </c>
      <c r="H28" s="318" t="s">
        <v>155</v>
      </c>
      <c r="I28" s="320" t="s">
        <v>1564</v>
      </c>
      <c r="J28" s="320" t="s">
        <v>144</v>
      </c>
      <c r="K28" s="320" t="s">
        <v>87</v>
      </c>
      <c r="M28" s="429" t="s">
        <v>887</v>
      </c>
      <c r="N28" s="416" t="s">
        <v>205</v>
      </c>
      <c r="O28" s="417">
        <v>39414</v>
      </c>
      <c r="P28" s="416">
        <v>0.8</v>
      </c>
      <c r="Q28" s="416">
        <v>3</v>
      </c>
      <c r="R28" s="416">
        <v>900</v>
      </c>
      <c r="S28" s="416" t="s">
        <v>892</v>
      </c>
      <c r="T28" s="416" t="s">
        <v>889</v>
      </c>
      <c r="U28" s="416"/>
      <c r="V28" s="416">
        <v>3</v>
      </c>
      <c r="W28" s="419" t="s">
        <v>145</v>
      </c>
      <c r="X28" s="416" t="s">
        <v>890</v>
      </c>
      <c r="Y28" s="416"/>
      <c r="Z28" s="416" t="s">
        <v>900</v>
      </c>
      <c r="AA28" s="416"/>
      <c r="AB28" s="320"/>
      <c r="AC28" s="320"/>
      <c r="AD28" s="320"/>
      <c r="AE28" s="320"/>
      <c r="AF28" s="320"/>
      <c r="AG28" s="432"/>
      <c r="AH28" s="320"/>
      <c r="AI28" s="438"/>
      <c r="AJ28" s="320"/>
      <c r="AK28" s="320"/>
      <c r="AL28" s="320"/>
      <c r="AM28" s="320"/>
    </row>
    <row r="29" spans="2:39" ht="30" customHeight="1" x14ac:dyDescent="0.3">
      <c r="B29" s="397">
        <v>26</v>
      </c>
      <c r="C29" s="320" t="s">
        <v>1389</v>
      </c>
      <c r="D29" s="320" t="s">
        <v>306</v>
      </c>
      <c r="E29" s="320" t="s">
        <v>60</v>
      </c>
      <c r="F29" s="320" t="s">
        <v>1547</v>
      </c>
      <c r="G29" s="320" t="s">
        <v>1680</v>
      </c>
      <c r="H29" s="318" t="s">
        <v>1770</v>
      </c>
      <c r="I29" s="320" t="s">
        <v>1563</v>
      </c>
      <c r="J29" s="320" t="s">
        <v>144</v>
      </c>
      <c r="K29" s="320" t="s">
        <v>399</v>
      </c>
      <c r="M29" s="429" t="s">
        <v>1391</v>
      </c>
      <c r="N29" s="416" t="s">
        <v>1392</v>
      </c>
      <c r="O29" s="417">
        <v>412000</v>
      </c>
      <c r="P29" s="416"/>
      <c r="Q29" s="416">
        <v>6</v>
      </c>
      <c r="R29" s="416"/>
      <c r="S29" s="416" t="s">
        <v>1393</v>
      </c>
      <c r="T29" s="416" t="s">
        <v>1394</v>
      </c>
      <c r="U29" s="416"/>
      <c r="V29" s="416"/>
      <c r="W29" s="419" t="s">
        <v>145</v>
      </c>
      <c r="X29" s="419" t="s">
        <v>1399</v>
      </c>
      <c r="Y29" s="416"/>
      <c r="Z29" s="416" t="s">
        <v>1395</v>
      </c>
      <c r="AA29" s="416"/>
      <c r="AB29" s="320"/>
      <c r="AC29" s="320"/>
      <c r="AD29" s="320"/>
      <c r="AE29" s="320"/>
      <c r="AF29" s="320"/>
      <c r="AG29" s="432"/>
      <c r="AH29" s="320"/>
      <c r="AI29" s="438"/>
      <c r="AJ29" s="320"/>
      <c r="AK29" s="320"/>
      <c r="AL29" s="320"/>
      <c r="AM29" s="320"/>
    </row>
    <row r="30" spans="2:39" ht="30" customHeight="1" x14ac:dyDescent="0.3">
      <c r="B30" s="399">
        <v>27</v>
      </c>
      <c r="C30" s="320" t="s">
        <v>206</v>
      </c>
      <c r="D30" s="320" t="s">
        <v>64</v>
      </c>
      <c r="E30" s="320" t="s">
        <v>191</v>
      </c>
      <c r="F30" s="318" t="s">
        <v>1544</v>
      </c>
      <c r="G30" s="320" t="s">
        <v>1680</v>
      </c>
      <c r="H30" s="320" t="s">
        <v>1649</v>
      </c>
      <c r="I30" s="320" t="s">
        <v>1564</v>
      </c>
      <c r="J30" s="320" t="s">
        <v>337</v>
      </c>
      <c r="K30" s="320" t="s">
        <v>399</v>
      </c>
      <c r="M30" s="416" t="s">
        <v>663</v>
      </c>
      <c r="N30" s="416" t="s">
        <v>664</v>
      </c>
      <c r="O30" s="417"/>
      <c r="P30" s="416"/>
      <c r="Q30" s="416"/>
      <c r="R30" s="416"/>
      <c r="S30" s="416" t="s">
        <v>665</v>
      </c>
      <c r="T30" s="416" t="s">
        <v>667</v>
      </c>
      <c r="U30" s="416"/>
      <c r="V30" s="416"/>
      <c r="W30" s="419" t="s">
        <v>145</v>
      </c>
      <c r="X30" s="416" t="s">
        <v>666</v>
      </c>
      <c r="Y30" s="416" t="s">
        <v>668</v>
      </c>
      <c r="Z30" s="416" t="s">
        <v>669</v>
      </c>
      <c r="AA30" s="416" t="s">
        <v>661</v>
      </c>
      <c r="AB30" s="320"/>
      <c r="AC30" s="320"/>
      <c r="AD30" s="320"/>
      <c r="AE30" s="320"/>
      <c r="AF30" s="320"/>
      <c r="AG30" s="432"/>
      <c r="AH30" s="320"/>
      <c r="AI30" s="438"/>
      <c r="AJ30" s="320"/>
      <c r="AK30" s="320"/>
      <c r="AL30" s="320"/>
      <c r="AM30" s="320"/>
    </row>
    <row r="31" spans="2:39" ht="30" customHeight="1" x14ac:dyDescent="0.3">
      <c r="B31" s="397">
        <v>28</v>
      </c>
      <c r="C31" s="320" t="s">
        <v>207</v>
      </c>
      <c r="D31" s="320" t="s">
        <v>74</v>
      </c>
      <c r="E31" s="320" t="s">
        <v>191</v>
      </c>
      <c r="F31" s="318" t="s">
        <v>1544</v>
      </c>
      <c r="G31" s="318" t="s">
        <v>1679</v>
      </c>
      <c r="H31" s="318" t="s">
        <v>146</v>
      </c>
      <c r="I31" s="320" t="s">
        <v>1563</v>
      </c>
      <c r="J31" s="320" t="s">
        <v>144</v>
      </c>
      <c r="K31" s="320" t="s">
        <v>86</v>
      </c>
      <c r="M31" s="429" t="s">
        <v>346</v>
      </c>
      <c r="N31" s="416" t="s">
        <v>347</v>
      </c>
      <c r="O31" s="417">
        <v>298000</v>
      </c>
      <c r="P31" s="416">
        <v>20.7</v>
      </c>
      <c r="Q31" s="416">
        <v>78.36</v>
      </c>
      <c r="R31" s="416"/>
      <c r="S31" s="416" t="s">
        <v>349</v>
      </c>
      <c r="T31" s="416" t="s">
        <v>350</v>
      </c>
      <c r="U31" s="416" t="s">
        <v>352</v>
      </c>
      <c r="V31" s="419">
        <v>6</v>
      </c>
      <c r="W31" s="419" t="s">
        <v>145</v>
      </c>
      <c r="X31" s="416">
        <v>2003</v>
      </c>
      <c r="Y31" s="416"/>
      <c r="Z31" s="416"/>
      <c r="AA31" s="416"/>
      <c r="AB31" s="320"/>
      <c r="AC31" s="320"/>
      <c r="AD31" s="320"/>
      <c r="AE31" s="320"/>
      <c r="AF31" s="320"/>
      <c r="AG31" s="432"/>
      <c r="AH31" s="320"/>
      <c r="AI31" s="438"/>
      <c r="AJ31" s="320"/>
      <c r="AK31" s="320"/>
      <c r="AL31" s="320"/>
      <c r="AM31" s="320"/>
    </row>
    <row r="32" spans="2:39" ht="30" customHeight="1" x14ac:dyDescent="0.3">
      <c r="B32" s="397">
        <v>29</v>
      </c>
      <c r="C32" s="320" t="s">
        <v>209</v>
      </c>
      <c r="D32" s="320" t="s">
        <v>64</v>
      </c>
      <c r="E32" s="320" t="s">
        <v>191</v>
      </c>
      <c r="F32" s="318" t="s">
        <v>1544</v>
      </c>
      <c r="G32" s="320" t="s">
        <v>178</v>
      </c>
      <c r="H32" s="318" t="s">
        <v>155</v>
      </c>
      <c r="I32" s="320" t="s">
        <v>1564</v>
      </c>
      <c r="J32" s="320" t="s">
        <v>144</v>
      </c>
      <c r="K32" s="320" t="s">
        <v>902</v>
      </c>
      <c r="M32" s="416" t="s">
        <v>895</v>
      </c>
      <c r="N32" s="416" t="s">
        <v>896</v>
      </c>
      <c r="O32" s="417"/>
      <c r="P32" s="416">
        <v>3</v>
      </c>
      <c r="Q32" s="416"/>
      <c r="R32" s="416"/>
      <c r="S32" s="416" t="s">
        <v>898</v>
      </c>
      <c r="T32" s="416" t="s">
        <v>899</v>
      </c>
      <c r="U32" s="416" t="s">
        <v>901</v>
      </c>
      <c r="V32" s="416">
        <v>1</v>
      </c>
      <c r="W32" s="419" t="s">
        <v>145</v>
      </c>
      <c r="X32" s="416"/>
      <c r="Y32" s="416"/>
      <c r="Z32" s="416"/>
      <c r="AA32" s="416"/>
      <c r="AB32" s="320"/>
      <c r="AC32" s="320"/>
      <c r="AD32" s="320"/>
      <c r="AE32" s="320"/>
      <c r="AF32" s="320"/>
      <c r="AG32" s="432"/>
      <c r="AH32" s="320"/>
      <c r="AI32" s="438"/>
      <c r="AJ32" s="320"/>
      <c r="AK32" s="320"/>
      <c r="AL32" s="320"/>
      <c r="AM32" s="320"/>
    </row>
    <row r="33" spans="2:39" ht="30" customHeight="1" x14ac:dyDescent="0.3">
      <c r="B33" s="399">
        <v>30</v>
      </c>
      <c r="C33" s="320" t="s">
        <v>1470</v>
      </c>
      <c r="D33" s="320" t="s">
        <v>75</v>
      </c>
      <c r="E33" s="320" t="s">
        <v>191</v>
      </c>
      <c r="F33" s="318" t="s">
        <v>1544</v>
      </c>
      <c r="G33" s="320" t="s">
        <v>1680</v>
      </c>
      <c r="H33" s="318" t="s">
        <v>290</v>
      </c>
      <c r="I33" s="320" t="s">
        <v>1564</v>
      </c>
      <c r="J33" s="320" t="s">
        <v>163</v>
      </c>
      <c r="K33" s="320" t="s">
        <v>902</v>
      </c>
      <c r="M33" s="416" t="s">
        <v>1473</v>
      </c>
      <c r="N33" s="416" t="s">
        <v>1474</v>
      </c>
      <c r="O33" s="417"/>
      <c r="P33" s="416"/>
      <c r="Q33" s="416"/>
      <c r="R33" s="416"/>
      <c r="S33" s="416"/>
      <c r="T33" s="416"/>
      <c r="U33" s="416"/>
      <c r="V33" s="416">
        <v>1</v>
      </c>
      <c r="W33" s="419" t="s">
        <v>145</v>
      </c>
      <c r="X33" s="416"/>
      <c r="Y33" s="416"/>
      <c r="Z33" s="416"/>
      <c r="AA33" s="416"/>
      <c r="AB33" s="320"/>
      <c r="AC33" s="320"/>
      <c r="AD33" s="320"/>
      <c r="AE33" s="320"/>
      <c r="AF33" s="320"/>
      <c r="AG33" s="432"/>
      <c r="AH33" s="320"/>
      <c r="AI33" s="438"/>
      <c r="AJ33" s="320"/>
      <c r="AK33" s="320"/>
      <c r="AL33" s="320"/>
      <c r="AM33" s="320"/>
    </row>
    <row r="34" spans="2:39" ht="30" customHeight="1" x14ac:dyDescent="0.3">
      <c r="B34" s="397">
        <v>31</v>
      </c>
      <c r="C34" s="320" t="s">
        <v>1435</v>
      </c>
      <c r="D34" s="320" t="s">
        <v>1039</v>
      </c>
      <c r="E34" s="320" t="s">
        <v>1037</v>
      </c>
      <c r="F34" s="320" t="s">
        <v>1546</v>
      </c>
      <c r="G34" s="320" t="s">
        <v>1680</v>
      </c>
      <c r="H34" s="318" t="s">
        <v>146</v>
      </c>
      <c r="I34" s="320" t="s">
        <v>1564</v>
      </c>
      <c r="J34" s="320" t="s">
        <v>144</v>
      </c>
      <c r="K34" s="320" t="s">
        <v>399</v>
      </c>
      <c r="M34" s="416"/>
      <c r="N34" s="416"/>
      <c r="O34" s="417"/>
      <c r="P34" s="416"/>
      <c r="Q34" s="416"/>
      <c r="R34" s="416"/>
      <c r="S34" s="416"/>
      <c r="T34" s="416"/>
      <c r="U34" s="416"/>
      <c r="V34" s="416"/>
      <c r="W34" s="419" t="s">
        <v>145</v>
      </c>
      <c r="X34" s="416"/>
      <c r="Y34" s="416"/>
      <c r="Z34" s="416"/>
      <c r="AA34" s="416"/>
      <c r="AB34" s="320"/>
      <c r="AC34" s="320"/>
      <c r="AD34" s="320"/>
      <c r="AE34" s="320"/>
      <c r="AF34" s="320"/>
      <c r="AG34" s="432"/>
      <c r="AH34" s="320"/>
      <c r="AI34" s="438"/>
      <c r="AJ34" s="320"/>
      <c r="AK34" s="320"/>
      <c r="AL34" s="320"/>
      <c r="AM34" s="320"/>
    </row>
    <row r="35" spans="2:39" ht="30" customHeight="1" x14ac:dyDescent="0.3">
      <c r="B35" s="397">
        <v>32</v>
      </c>
      <c r="C35" s="320" t="s">
        <v>210</v>
      </c>
      <c r="D35" s="320" t="s">
        <v>66</v>
      </c>
      <c r="E35" s="320" t="s">
        <v>191</v>
      </c>
      <c r="F35" s="318" t="s">
        <v>1544</v>
      </c>
      <c r="G35" s="320" t="s">
        <v>1680</v>
      </c>
      <c r="H35" s="318" t="s">
        <v>164</v>
      </c>
      <c r="I35" s="320" t="s">
        <v>1563</v>
      </c>
      <c r="J35" s="320" t="s">
        <v>163</v>
      </c>
      <c r="K35" s="320" t="s">
        <v>902</v>
      </c>
      <c r="M35" s="429" t="s">
        <v>481</v>
      </c>
      <c r="N35" s="416" t="s">
        <v>482</v>
      </c>
      <c r="O35" s="417">
        <v>580000</v>
      </c>
      <c r="P35" s="416"/>
      <c r="Q35" s="416"/>
      <c r="R35" s="416"/>
      <c r="S35" s="416" t="s">
        <v>484</v>
      </c>
      <c r="T35" s="416" t="s">
        <v>485</v>
      </c>
      <c r="U35" s="416"/>
      <c r="V35" s="416">
        <v>1</v>
      </c>
      <c r="W35" s="419" t="s">
        <v>145</v>
      </c>
      <c r="X35" s="416"/>
      <c r="Y35" s="416"/>
      <c r="Z35" s="416" t="s">
        <v>486</v>
      </c>
      <c r="AA35" s="416"/>
      <c r="AB35" s="320"/>
      <c r="AC35" s="320"/>
      <c r="AD35" s="320"/>
      <c r="AE35" s="320"/>
      <c r="AF35" s="320"/>
      <c r="AG35" s="432"/>
      <c r="AH35" s="320"/>
      <c r="AI35" s="438"/>
      <c r="AJ35" s="320"/>
      <c r="AK35" s="320"/>
      <c r="AL35" s="320"/>
      <c r="AM35" s="320"/>
    </row>
    <row r="36" spans="2:39" ht="30" customHeight="1" x14ac:dyDescent="0.3">
      <c r="B36" s="399">
        <v>33</v>
      </c>
      <c r="C36" s="320" t="s">
        <v>1602</v>
      </c>
      <c r="D36" s="320" t="s">
        <v>63</v>
      </c>
      <c r="E36" s="320" t="s">
        <v>191</v>
      </c>
      <c r="F36" s="318" t="s">
        <v>1544</v>
      </c>
      <c r="G36" s="320" t="s">
        <v>178</v>
      </c>
      <c r="H36" s="318" t="s">
        <v>146</v>
      </c>
      <c r="I36" s="320" t="s">
        <v>1563</v>
      </c>
      <c r="J36" s="320" t="s">
        <v>144</v>
      </c>
      <c r="K36" s="320" t="s">
        <v>87</v>
      </c>
      <c r="M36" s="416" t="s">
        <v>644</v>
      </c>
      <c r="N36" s="416" t="s">
        <v>645</v>
      </c>
      <c r="O36" s="417">
        <v>110000</v>
      </c>
      <c r="P36" s="416">
        <v>6.5</v>
      </c>
      <c r="Q36" s="416"/>
      <c r="R36" s="416"/>
      <c r="S36" s="416" t="s">
        <v>646</v>
      </c>
      <c r="T36" s="416" t="s">
        <v>647</v>
      </c>
      <c r="U36" s="416" t="s">
        <v>642</v>
      </c>
      <c r="V36" s="416">
        <v>5</v>
      </c>
      <c r="W36" s="419" t="s">
        <v>145</v>
      </c>
      <c r="X36" s="416">
        <v>2028</v>
      </c>
      <c r="Y36" s="416" t="s">
        <v>648</v>
      </c>
      <c r="Z36" s="416"/>
      <c r="AA36" s="416" t="s">
        <v>1774</v>
      </c>
      <c r="AB36" s="320"/>
      <c r="AC36" s="320"/>
      <c r="AD36" s="320"/>
      <c r="AE36" s="320"/>
      <c r="AF36" s="320"/>
      <c r="AG36" s="432"/>
      <c r="AH36" s="320"/>
      <c r="AI36" s="438"/>
      <c r="AJ36" s="320"/>
      <c r="AK36" s="320"/>
      <c r="AL36" s="320"/>
      <c r="AM36" s="320"/>
    </row>
    <row r="37" spans="2:39" ht="30" customHeight="1" x14ac:dyDescent="0.3">
      <c r="B37" s="397">
        <v>34</v>
      </c>
      <c r="C37" s="320" t="s">
        <v>1598</v>
      </c>
      <c r="D37" s="320" t="s">
        <v>63</v>
      </c>
      <c r="E37" s="320" t="s">
        <v>191</v>
      </c>
      <c r="F37" s="318" t="s">
        <v>1544</v>
      </c>
      <c r="G37" s="320" t="s">
        <v>1630</v>
      </c>
      <c r="H37" s="318" t="s">
        <v>146</v>
      </c>
      <c r="I37" s="320" t="s">
        <v>1564</v>
      </c>
      <c r="J37" s="320" t="s">
        <v>144</v>
      </c>
      <c r="K37" s="320" t="s">
        <v>87</v>
      </c>
      <c r="M37" s="416" t="s">
        <v>272</v>
      </c>
      <c r="N37" s="416" t="s">
        <v>273</v>
      </c>
      <c r="O37" s="417"/>
      <c r="P37" s="416"/>
      <c r="Q37" s="416"/>
      <c r="R37" s="416"/>
      <c r="S37" s="416" t="s">
        <v>274</v>
      </c>
      <c r="T37" s="416" t="s">
        <v>275</v>
      </c>
      <c r="U37" s="416"/>
      <c r="V37" s="416" t="s">
        <v>1775</v>
      </c>
      <c r="W37" s="419" t="s">
        <v>145</v>
      </c>
      <c r="X37" s="416">
        <v>2026</v>
      </c>
      <c r="Y37" s="416" t="s">
        <v>278</v>
      </c>
      <c r="Z37" s="416" t="s">
        <v>280</v>
      </c>
      <c r="AA37" s="416"/>
      <c r="AB37" s="320"/>
      <c r="AC37" s="320"/>
      <c r="AD37" s="320"/>
      <c r="AE37" s="320"/>
      <c r="AF37" s="320"/>
      <c r="AG37" s="432"/>
      <c r="AH37" s="320"/>
      <c r="AI37" s="438"/>
      <c r="AJ37" s="320"/>
      <c r="AK37" s="320"/>
      <c r="AL37" s="320"/>
      <c r="AM37" s="320"/>
    </row>
    <row r="38" spans="2:39" ht="30" customHeight="1" x14ac:dyDescent="0.3">
      <c r="B38" s="397">
        <v>35</v>
      </c>
      <c r="C38" s="320" t="s">
        <v>1651</v>
      </c>
      <c r="D38" s="320" t="s">
        <v>65</v>
      </c>
      <c r="E38" s="320" t="s">
        <v>191</v>
      </c>
      <c r="F38" s="318" t="s">
        <v>1544</v>
      </c>
      <c r="G38" s="318" t="s">
        <v>1679</v>
      </c>
      <c r="H38" s="318" t="s">
        <v>155</v>
      </c>
      <c r="I38" s="320" t="s">
        <v>1564</v>
      </c>
      <c r="J38" s="320" t="s">
        <v>144</v>
      </c>
      <c r="K38" s="320" t="s">
        <v>83</v>
      </c>
      <c r="M38" s="416" t="s">
        <v>333</v>
      </c>
      <c r="N38" s="416" t="s">
        <v>334</v>
      </c>
      <c r="O38" s="417">
        <v>23000</v>
      </c>
      <c r="P38" s="416">
        <v>3</v>
      </c>
      <c r="Q38" s="416"/>
      <c r="R38" s="416"/>
      <c r="S38" s="416" t="s">
        <v>335</v>
      </c>
      <c r="T38" s="430" t="s">
        <v>336</v>
      </c>
      <c r="U38" s="416"/>
      <c r="V38" s="416">
        <v>1</v>
      </c>
      <c r="W38" s="419" t="s">
        <v>145</v>
      </c>
      <c r="X38" s="416">
        <v>1985</v>
      </c>
      <c r="Y38" s="416"/>
      <c r="Z38" s="416"/>
      <c r="AA38" s="416"/>
      <c r="AB38" s="320"/>
      <c r="AC38" s="320"/>
      <c r="AD38" s="320"/>
      <c r="AE38" s="320"/>
      <c r="AF38" s="320"/>
      <c r="AG38" s="432"/>
      <c r="AH38" s="320"/>
      <c r="AI38" s="438"/>
      <c r="AJ38" s="320"/>
      <c r="AK38" s="320"/>
      <c r="AL38" s="320"/>
      <c r="AM38" s="320"/>
    </row>
    <row r="39" spans="2:39" ht="30" customHeight="1" x14ac:dyDescent="0.3">
      <c r="B39" s="399">
        <v>36</v>
      </c>
      <c r="C39" s="318" t="s">
        <v>1652</v>
      </c>
      <c r="D39" s="320" t="s">
        <v>65</v>
      </c>
      <c r="E39" s="320" t="s">
        <v>191</v>
      </c>
      <c r="F39" s="318" t="s">
        <v>1544</v>
      </c>
      <c r="G39" s="320" t="s">
        <v>1630</v>
      </c>
      <c r="H39" s="318" t="s">
        <v>164</v>
      </c>
      <c r="I39" s="320" t="s">
        <v>1564</v>
      </c>
      <c r="J39" s="320" t="s">
        <v>163</v>
      </c>
      <c r="K39" s="320" t="s">
        <v>87</v>
      </c>
      <c r="M39" s="416"/>
      <c r="N39" s="416"/>
      <c r="O39" s="417">
        <v>77000</v>
      </c>
      <c r="P39" s="416">
        <v>10</v>
      </c>
      <c r="Q39" s="416">
        <v>37.85</v>
      </c>
      <c r="R39" s="416"/>
      <c r="S39" s="416"/>
      <c r="T39" s="416"/>
      <c r="U39" s="416"/>
      <c r="V39" s="416"/>
      <c r="W39" s="419" t="s">
        <v>145</v>
      </c>
      <c r="X39" s="416" t="s">
        <v>810</v>
      </c>
      <c r="Y39" s="416"/>
      <c r="Z39" s="416"/>
      <c r="AA39" s="416"/>
      <c r="AB39" s="320"/>
      <c r="AC39" s="320"/>
      <c r="AD39" s="320"/>
      <c r="AE39" s="320"/>
      <c r="AF39" s="320"/>
      <c r="AG39" s="432"/>
      <c r="AH39" s="320"/>
      <c r="AI39" s="438"/>
      <c r="AJ39" s="320"/>
      <c r="AK39" s="320"/>
      <c r="AL39" s="320"/>
      <c r="AM39" s="320"/>
    </row>
    <row r="40" spans="2:39" ht="30" customHeight="1" x14ac:dyDescent="0.3">
      <c r="B40" s="397">
        <v>37</v>
      </c>
      <c r="C40" s="320" t="s">
        <v>1615</v>
      </c>
      <c r="D40" s="320" t="s">
        <v>63</v>
      </c>
      <c r="E40" s="320" t="s">
        <v>191</v>
      </c>
      <c r="F40" s="318" t="s">
        <v>1544</v>
      </c>
      <c r="G40" s="318" t="s">
        <v>1679</v>
      </c>
      <c r="H40" s="318" t="s">
        <v>155</v>
      </c>
      <c r="I40" s="320" t="s">
        <v>1564</v>
      </c>
      <c r="J40" s="320" t="s">
        <v>144</v>
      </c>
      <c r="K40" s="320" t="s">
        <v>84</v>
      </c>
      <c r="M40" s="419" t="s">
        <v>903</v>
      </c>
      <c r="N40" s="419" t="s">
        <v>904</v>
      </c>
      <c r="O40" s="417"/>
      <c r="P40" s="416">
        <v>70</v>
      </c>
      <c r="Q40" s="416"/>
      <c r="R40" s="416"/>
      <c r="S40" s="430" t="s">
        <v>906</v>
      </c>
      <c r="T40" s="416" t="s">
        <v>908</v>
      </c>
      <c r="U40" s="416"/>
      <c r="V40" s="416">
        <v>1</v>
      </c>
      <c r="W40" s="419" t="s">
        <v>145</v>
      </c>
      <c r="X40" s="416">
        <v>1995</v>
      </c>
      <c r="Y40" s="416" t="s">
        <v>909</v>
      </c>
      <c r="Z40" s="416" t="s">
        <v>910</v>
      </c>
      <c r="AA40" s="416"/>
      <c r="AB40" s="320"/>
      <c r="AC40" s="320"/>
      <c r="AD40" s="320"/>
      <c r="AE40" s="320"/>
      <c r="AF40" s="320"/>
      <c r="AG40" s="432"/>
      <c r="AH40" s="320"/>
      <c r="AI40" s="438"/>
      <c r="AJ40" s="320"/>
      <c r="AK40" s="320"/>
      <c r="AL40" s="320"/>
      <c r="AM40" s="320"/>
    </row>
    <row r="41" spans="2:39" ht="30" customHeight="1" x14ac:dyDescent="0.3">
      <c r="B41" s="397">
        <v>38</v>
      </c>
      <c r="C41" s="320" t="s">
        <v>1448</v>
      </c>
      <c r="D41" s="320" t="s">
        <v>1450</v>
      </c>
      <c r="E41" s="320" t="s">
        <v>51</v>
      </c>
      <c r="F41" s="320" t="s">
        <v>1545</v>
      </c>
      <c r="G41" s="318" t="s">
        <v>1679</v>
      </c>
      <c r="H41" s="318" t="s">
        <v>146</v>
      </c>
      <c r="I41" s="320" t="s">
        <v>1563</v>
      </c>
      <c r="J41" s="320" t="s">
        <v>163</v>
      </c>
      <c r="K41" s="320" t="s">
        <v>85</v>
      </c>
      <c r="M41" s="429" t="s">
        <v>1449</v>
      </c>
      <c r="N41" s="416" t="s">
        <v>1452</v>
      </c>
      <c r="O41" s="417">
        <v>123822</v>
      </c>
      <c r="P41" s="416"/>
      <c r="Q41" s="416">
        <v>45</v>
      </c>
      <c r="R41" s="416"/>
      <c r="S41" s="416" t="s">
        <v>1453</v>
      </c>
      <c r="T41" s="416" t="s">
        <v>1454</v>
      </c>
      <c r="U41" s="416"/>
      <c r="V41" s="416"/>
      <c r="W41" s="419" t="s">
        <v>165</v>
      </c>
      <c r="X41" s="416" t="s">
        <v>1458</v>
      </c>
      <c r="Y41" s="416"/>
      <c r="Z41" s="416" t="s">
        <v>1455</v>
      </c>
      <c r="AA41" s="416"/>
      <c r="AB41" s="320"/>
      <c r="AC41" s="320"/>
      <c r="AD41" s="320"/>
      <c r="AE41" s="320"/>
      <c r="AF41" s="320"/>
      <c r="AG41" s="432"/>
      <c r="AH41" s="320"/>
      <c r="AI41" s="438"/>
      <c r="AJ41" s="320"/>
      <c r="AK41" s="320"/>
      <c r="AL41" s="320"/>
      <c r="AM41" s="320"/>
    </row>
    <row r="42" spans="2:39" ht="30" customHeight="1" x14ac:dyDescent="0.3">
      <c r="B42" s="399">
        <v>39</v>
      </c>
      <c r="C42" s="320" t="s">
        <v>1643</v>
      </c>
      <c r="D42" s="320" t="s">
        <v>390</v>
      </c>
      <c r="E42" s="320" t="s">
        <v>51</v>
      </c>
      <c r="F42" s="320" t="s">
        <v>1545</v>
      </c>
      <c r="G42" s="320" t="s">
        <v>178</v>
      </c>
      <c r="H42" s="318" t="s">
        <v>164</v>
      </c>
      <c r="I42" s="320" t="s">
        <v>1563</v>
      </c>
      <c r="J42" s="320" t="s">
        <v>163</v>
      </c>
      <c r="K42" s="320" t="s">
        <v>399</v>
      </c>
      <c r="M42" s="416" t="s">
        <v>1414</v>
      </c>
      <c r="N42" s="416" t="s">
        <v>1415</v>
      </c>
      <c r="O42" s="417">
        <v>330000</v>
      </c>
      <c r="P42" s="416"/>
      <c r="Q42" s="416">
        <v>50</v>
      </c>
      <c r="R42" s="416"/>
      <c r="S42" s="416" t="s">
        <v>1426</v>
      </c>
      <c r="T42" s="416" t="s">
        <v>1427</v>
      </c>
      <c r="U42" s="416"/>
      <c r="V42" s="416">
        <v>1</v>
      </c>
      <c r="W42" s="419" t="s">
        <v>145</v>
      </c>
      <c r="X42" s="416"/>
      <c r="Y42" s="416"/>
      <c r="Z42" s="416" t="s">
        <v>1431</v>
      </c>
      <c r="AA42" s="416"/>
      <c r="AB42" s="320"/>
      <c r="AC42" s="320"/>
      <c r="AD42" s="320"/>
      <c r="AE42" s="320"/>
      <c r="AF42" s="320"/>
      <c r="AG42" s="432"/>
      <c r="AH42" s="320"/>
      <c r="AI42" s="438"/>
      <c r="AJ42" s="320"/>
      <c r="AK42" s="320"/>
      <c r="AL42" s="320"/>
      <c r="AM42" s="320"/>
    </row>
    <row r="43" spans="2:39" ht="30" customHeight="1" x14ac:dyDescent="0.3">
      <c r="B43" s="397">
        <v>40</v>
      </c>
      <c r="C43" s="320" t="s">
        <v>1644</v>
      </c>
      <c r="D43" s="320" t="s">
        <v>390</v>
      </c>
      <c r="E43" s="320" t="s">
        <v>51</v>
      </c>
      <c r="F43" s="320" t="s">
        <v>1545</v>
      </c>
      <c r="G43" s="320" t="s">
        <v>1680</v>
      </c>
      <c r="H43" s="318" t="s">
        <v>164</v>
      </c>
      <c r="I43" s="320" t="s">
        <v>1563</v>
      </c>
      <c r="J43" s="320" t="s">
        <v>163</v>
      </c>
      <c r="K43" s="320" t="s">
        <v>902</v>
      </c>
      <c r="M43" s="416" t="s">
        <v>1414</v>
      </c>
      <c r="N43" s="416" t="s">
        <v>1416</v>
      </c>
      <c r="O43" s="417">
        <v>140000</v>
      </c>
      <c r="P43" s="416"/>
      <c r="Q43" s="416">
        <v>21</v>
      </c>
      <c r="R43" s="416"/>
      <c r="S43" s="416" t="s">
        <v>1426</v>
      </c>
      <c r="T43" s="416" t="s">
        <v>1428</v>
      </c>
      <c r="U43" s="416"/>
      <c r="V43" s="416"/>
      <c r="W43" s="416" t="s">
        <v>1776</v>
      </c>
      <c r="X43" s="416"/>
      <c r="Y43" s="416"/>
      <c r="Z43" s="416" t="s">
        <v>1431</v>
      </c>
      <c r="AA43" s="416"/>
      <c r="AB43" s="320"/>
      <c r="AC43" s="320"/>
      <c r="AD43" s="320"/>
      <c r="AE43" s="320"/>
      <c r="AF43" s="320"/>
      <c r="AG43" s="432"/>
      <c r="AH43" s="320"/>
      <c r="AI43" s="438"/>
      <c r="AJ43" s="320"/>
      <c r="AK43" s="320"/>
      <c r="AL43" s="320"/>
      <c r="AM43" s="320"/>
    </row>
    <row r="44" spans="2:39" ht="30" customHeight="1" x14ac:dyDescent="0.3">
      <c r="B44" s="397">
        <v>41</v>
      </c>
      <c r="C44" s="320" t="s">
        <v>1645</v>
      </c>
      <c r="D44" s="320" t="s">
        <v>390</v>
      </c>
      <c r="E44" s="320" t="s">
        <v>51</v>
      </c>
      <c r="F44" s="320" t="s">
        <v>1545</v>
      </c>
      <c r="G44" s="320" t="s">
        <v>1630</v>
      </c>
      <c r="H44" s="318" t="s">
        <v>164</v>
      </c>
      <c r="I44" s="320" t="s">
        <v>1563</v>
      </c>
      <c r="J44" s="320" t="s">
        <v>163</v>
      </c>
      <c r="K44" s="320" t="s">
        <v>399</v>
      </c>
      <c r="M44" s="416" t="s">
        <v>1414</v>
      </c>
      <c r="N44" s="416" t="s">
        <v>1418</v>
      </c>
      <c r="O44" s="417">
        <v>660000</v>
      </c>
      <c r="P44" s="416"/>
      <c r="Q44" s="416">
        <v>100</v>
      </c>
      <c r="R44" s="416"/>
      <c r="S44" s="416" t="s">
        <v>1426</v>
      </c>
      <c r="T44" s="416" t="s">
        <v>1429</v>
      </c>
      <c r="U44" s="416"/>
      <c r="V44" s="416"/>
      <c r="W44" s="416" t="s">
        <v>1777</v>
      </c>
      <c r="X44" s="416"/>
      <c r="Y44" s="416"/>
      <c r="Z44" s="416" t="s">
        <v>1431</v>
      </c>
      <c r="AA44" s="416"/>
      <c r="AB44" s="320"/>
      <c r="AC44" s="320"/>
      <c r="AD44" s="320"/>
      <c r="AE44" s="320"/>
      <c r="AF44" s="320"/>
      <c r="AG44" s="432"/>
      <c r="AH44" s="320"/>
      <c r="AI44" s="438"/>
      <c r="AJ44" s="320"/>
      <c r="AK44" s="320"/>
      <c r="AL44" s="320"/>
      <c r="AM44" s="320"/>
    </row>
    <row r="45" spans="2:39" ht="30" customHeight="1" x14ac:dyDescent="0.3">
      <c r="B45" s="399">
        <v>42</v>
      </c>
      <c r="C45" s="320" t="s">
        <v>1141</v>
      </c>
      <c r="D45" s="320" t="s">
        <v>1139</v>
      </c>
      <c r="E45" s="320" t="s">
        <v>51</v>
      </c>
      <c r="F45" s="320" t="s">
        <v>1545</v>
      </c>
      <c r="G45" s="318" t="s">
        <v>1679</v>
      </c>
      <c r="H45" s="318" t="s">
        <v>290</v>
      </c>
      <c r="I45" s="320" t="s">
        <v>1563</v>
      </c>
      <c r="J45" s="320" t="s">
        <v>144</v>
      </c>
      <c r="K45" s="320" t="s">
        <v>86</v>
      </c>
      <c r="M45" s="429" t="s">
        <v>1144</v>
      </c>
      <c r="N45" s="416" t="s">
        <v>1143</v>
      </c>
      <c r="O45" s="417">
        <v>300000</v>
      </c>
      <c r="P45" s="416"/>
      <c r="Q45" s="416">
        <v>10</v>
      </c>
      <c r="R45" s="416"/>
      <c r="S45" s="416" t="s">
        <v>1253</v>
      </c>
      <c r="T45" s="416" t="s">
        <v>1145</v>
      </c>
      <c r="U45" s="416"/>
      <c r="V45" s="416">
        <v>1</v>
      </c>
      <c r="W45" s="419" t="s">
        <v>145</v>
      </c>
      <c r="X45" s="416" t="s">
        <v>1146</v>
      </c>
      <c r="Y45" s="416"/>
      <c r="Z45" s="416"/>
      <c r="AA45" s="416"/>
      <c r="AB45" s="320"/>
      <c r="AC45" s="320"/>
      <c r="AD45" s="320"/>
      <c r="AE45" s="320"/>
      <c r="AF45" s="320"/>
      <c r="AG45" s="432"/>
      <c r="AH45" s="320"/>
      <c r="AI45" s="438"/>
      <c r="AJ45" s="320"/>
      <c r="AK45" s="320"/>
      <c r="AL45" s="320"/>
      <c r="AM45" s="320"/>
    </row>
    <row r="46" spans="2:39" ht="30" customHeight="1" x14ac:dyDescent="0.3">
      <c r="B46" s="397">
        <v>43</v>
      </c>
      <c r="C46" s="320" t="s">
        <v>213</v>
      </c>
      <c r="D46" s="320" t="s">
        <v>74</v>
      </c>
      <c r="E46" s="320" t="s">
        <v>191</v>
      </c>
      <c r="F46" s="318" t="s">
        <v>1544</v>
      </c>
      <c r="G46" s="318" t="s">
        <v>1679</v>
      </c>
      <c r="H46" s="318" t="s">
        <v>146</v>
      </c>
      <c r="I46" s="320" t="s">
        <v>1563</v>
      </c>
      <c r="J46" s="320" t="s">
        <v>144</v>
      </c>
      <c r="K46" s="320" t="s">
        <v>85</v>
      </c>
      <c r="M46" s="416" t="s">
        <v>213</v>
      </c>
      <c r="N46" s="416" t="s">
        <v>1054</v>
      </c>
      <c r="O46" s="417">
        <v>500000</v>
      </c>
      <c r="P46" s="416">
        <v>60</v>
      </c>
      <c r="Q46" s="416"/>
      <c r="R46" s="416"/>
      <c r="S46" s="416" t="s">
        <v>1055</v>
      </c>
      <c r="T46" s="416" t="s">
        <v>1056</v>
      </c>
      <c r="U46" s="416"/>
      <c r="V46" s="416">
        <v>15</v>
      </c>
      <c r="W46" s="419" t="s">
        <v>145</v>
      </c>
      <c r="X46" s="416">
        <v>2000</v>
      </c>
      <c r="Y46" s="416" t="s">
        <v>1057</v>
      </c>
      <c r="Z46" s="416" t="s">
        <v>1058</v>
      </c>
      <c r="AA46" s="416"/>
      <c r="AB46" s="320"/>
      <c r="AC46" s="320"/>
      <c r="AD46" s="320"/>
      <c r="AE46" s="320"/>
      <c r="AF46" s="320"/>
      <c r="AG46" s="432"/>
      <c r="AH46" s="320"/>
      <c r="AI46" s="438"/>
      <c r="AJ46" s="320"/>
      <c r="AK46" s="320"/>
      <c r="AL46" s="320"/>
      <c r="AM46" s="320"/>
    </row>
    <row r="47" spans="2:39" ht="30" customHeight="1" x14ac:dyDescent="0.3">
      <c r="B47" s="397">
        <v>44</v>
      </c>
      <c r="C47" s="320" t="s">
        <v>1653</v>
      </c>
      <c r="D47" s="320" t="s">
        <v>968</v>
      </c>
      <c r="E47" s="320" t="s">
        <v>1037</v>
      </c>
      <c r="F47" s="320" t="s">
        <v>1546</v>
      </c>
      <c r="G47" s="320" t="s">
        <v>178</v>
      </c>
      <c r="H47" s="318" t="s">
        <v>146</v>
      </c>
      <c r="I47" s="320" t="s">
        <v>1563</v>
      </c>
      <c r="J47" s="320" t="s">
        <v>144</v>
      </c>
      <c r="K47" s="320" t="s">
        <v>399</v>
      </c>
      <c r="M47" s="429" t="s">
        <v>964</v>
      </c>
      <c r="N47" s="416" t="s">
        <v>965</v>
      </c>
      <c r="O47" s="417">
        <v>700000</v>
      </c>
      <c r="P47" s="416"/>
      <c r="Q47" s="416">
        <v>60</v>
      </c>
      <c r="R47" s="416"/>
      <c r="S47" s="416" t="s">
        <v>967</v>
      </c>
      <c r="T47" s="416" t="s">
        <v>966</v>
      </c>
      <c r="U47" s="416" t="s">
        <v>979</v>
      </c>
      <c r="V47" s="416">
        <v>4</v>
      </c>
      <c r="W47" s="419" t="s">
        <v>145</v>
      </c>
      <c r="X47" s="416">
        <v>2033</v>
      </c>
      <c r="Y47" s="416" t="s">
        <v>969</v>
      </c>
      <c r="Z47" s="416" t="s">
        <v>970</v>
      </c>
      <c r="AA47" s="416"/>
      <c r="AB47" s="320"/>
      <c r="AC47" s="320"/>
      <c r="AD47" s="320"/>
      <c r="AE47" s="320"/>
      <c r="AF47" s="320"/>
      <c r="AG47" s="432"/>
      <c r="AH47" s="320"/>
      <c r="AI47" s="438"/>
      <c r="AJ47" s="320"/>
      <c r="AK47" s="320"/>
      <c r="AL47" s="320"/>
      <c r="AM47" s="320"/>
    </row>
    <row r="48" spans="2:39" ht="30" customHeight="1" x14ac:dyDescent="0.3">
      <c r="B48" s="399">
        <v>45</v>
      </c>
      <c r="C48" s="320" t="s">
        <v>1654</v>
      </c>
      <c r="D48" s="320" t="s">
        <v>968</v>
      </c>
      <c r="E48" s="320" t="s">
        <v>1037</v>
      </c>
      <c r="F48" s="320" t="s">
        <v>1546</v>
      </c>
      <c r="G48" s="320" t="s">
        <v>178</v>
      </c>
      <c r="H48" s="318" t="s">
        <v>1770</v>
      </c>
      <c r="I48" s="320" t="s">
        <v>1563</v>
      </c>
      <c r="J48" s="320" t="s">
        <v>144</v>
      </c>
      <c r="K48" s="320" t="s">
        <v>399</v>
      </c>
      <c r="M48" s="429" t="s">
        <v>964</v>
      </c>
      <c r="N48" s="416" t="s">
        <v>973</v>
      </c>
      <c r="O48" s="417">
        <v>140000</v>
      </c>
      <c r="P48" s="416"/>
      <c r="Q48" s="416">
        <v>8</v>
      </c>
      <c r="R48" s="416"/>
      <c r="S48" s="416" t="s">
        <v>967</v>
      </c>
      <c r="T48" s="416" t="s">
        <v>975</v>
      </c>
      <c r="U48" s="416" t="s">
        <v>980</v>
      </c>
      <c r="V48" s="416">
        <v>1</v>
      </c>
      <c r="W48" s="419" t="s">
        <v>145</v>
      </c>
      <c r="X48" s="416">
        <v>2030</v>
      </c>
      <c r="Y48" s="416" t="s">
        <v>976</v>
      </c>
      <c r="Z48" s="416"/>
      <c r="AA48" s="416"/>
      <c r="AB48" s="320"/>
      <c r="AC48" s="320"/>
      <c r="AD48" s="320"/>
      <c r="AE48" s="320"/>
      <c r="AF48" s="320"/>
      <c r="AG48" s="432"/>
      <c r="AH48" s="320"/>
      <c r="AI48" s="438"/>
      <c r="AJ48" s="320"/>
      <c r="AK48" s="320"/>
      <c r="AL48" s="320"/>
      <c r="AM48" s="320"/>
    </row>
    <row r="49" spans="2:39" ht="30" customHeight="1" x14ac:dyDescent="0.3">
      <c r="B49" s="397">
        <v>46</v>
      </c>
      <c r="C49" s="320" t="s">
        <v>215</v>
      </c>
      <c r="D49" s="320" t="s">
        <v>71</v>
      </c>
      <c r="E49" s="320" t="s">
        <v>367</v>
      </c>
      <c r="F49" s="318" t="s">
        <v>1544</v>
      </c>
      <c r="G49" s="318" t="s">
        <v>1679</v>
      </c>
      <c r="H49" s="318" t="s">
        <v>155</v>
      </c>
      <c r="I49" s="320" t="s">
        <v>1563</v>
      </c>
      <c r="J49" s="320" t="s">
        <v>144</v>
      </c>
      <c r="K49" s="320" t="s">
        <v>86</v>
      </c>
      <c r="M49" s="416" t="s">
        <v>369</v>
      </c>
      <c r="N49" s="416" t="s">
        <v>368</v>
      </c>
      <c r="O49" s="417">
        <v>600000</v>
      </c>
      <c r="P49" s="416">
        <v>50</v>
      </c>
      <c r="Q49" s="416">
        <v>189</v>
      </c>
      <c r="R49" s="416"/>
      <c r="S49" s="416" t="s">
        <v>371</v>
      </c>
      <c r="T49" s="416"/>
      <c r="U49" s="416"/>
      <c r="V49" s="416">
        <v>1</v>
      </c>
      <c r="W49" s="419" t="s">
        <v>145</v>
      </c>
      <c r="X49" s="416">
        <v>2018</v>
      </c>
      <c r="Y49" s="416" t="s">
        <v>372</v>
      </c>
      <c r="Z49" s="416" t="s">
        <v>373</v>
      </c>
      <c r="AA49" s="416"/>
      <c r="AB49" s="320"/>
      <c r="AC49" s="320"/>
      <c r="AD49" s="320"/>
      <c r="AE49" s="320"/>
      <c r="AF49" s="320"/>
      <c r="AG49" s="432"/>
      <c r="AH49" s="320"/>
      <c r="AI49" s="438"/>
      <c r="AJ49" s="320"/>
      <c r="AK49" s="320"/>
      <c r="AL49" s="320"/>
      <c r="AM49" s="320"/>
    </row>
    <row r="50" spans="2:39" ht="30" customHeight="1" x14ac:dyDescent="0.3">
      <c r="B50" s="397">
        <v>47</v>
      </c>
      <c r="C50" s="320" t="s">
        <v>1603</v>
      </c>
      <c r="D50" s="320" t="s">
        <v>63</v>
      </c>
      <c r="E50" s="320" t="s">
        <v>191</v>
      </c>
      <c r="F50" s="318" t="s">
        <v>1544</v>
      </c>
      <c r="G50" s="318" t="s">
        <v>1679</v>
      </c>
      <c r="H50" s="318" t="s">
        <v>155</v>
      </c>
      <c r="I50" s="320" t="s">
        <v>1563</v>
      </c>
      <c r="J50" s="320" t="s">
        <v>144</v>
      </c>
      <c r="K50" s="320" t="s">
        <v>87</v>
      </c>
      <c r="M50" s="416" t="s">
        <v>605</v>
      </c>
      <c r="N50" s="416" t="s">
        <v>606</v>
      </c>
      <c r="O50" s="417">
        <v>600000</v>
      </c>
      <c r="P50" s="416">
        <v>8</v>
      </c>
      <c r="Q50" s="416"/>
      <c r="R50" s="416"/>
      <c r="S50" s="416" t="s">
        <v>607</v>
      </c>
      <c r="T50" s="416" t="s">
        <v>608</v>
      </c>
      <c r="U50" s="416" t="s">
        <v>1778</v>
      </c>
      <c r="V50" s="416">
        <v>2</v>
      </c>
      <c r="W50" s="419" t="s">
        <v>145</v>
      </c>
      <c r="X50" s="416">
        <v>2024</v>
      </c>
      <c r="Y50" s="416"/>
      <c r="Z50" s="416"/>
      <c r="AA50" s="416" t="s">
        <v>612</v>
      </c>
      <c r="AB50" s="320"/>
      <c r="AC50" s="320"/>
      <c r="AD50" s="320"/>
      <c r="AE50" s="320"/>
      <c r="AF50" s="320"/>
      <c r="AG50" s="432"/>
      <c r="AH50" s="320"/>
      <c r="AI50" s="438"/>
      <c r="AJ50" s="320"/>
      <c r="AK50" s="320"/>
      <c r="AL50" s="320"/>
      <c r="AM50" s="320"/>
    </row>
    <row r="51" spans="2:39" ht="30" customHeight="1" x14ac:dyDescent="0.3">
      <c r="B51" s="399">
        <v>48</v>
      </c>
      <c r="C51" s="398" t="s">
        <v>1605</v>
      </c>
      <c r="D51" s="398" t="s">
        <v>64</v>
      </c>
      <c r="E51" s="398" t="s">
        <v>191</v>
      </c>
      <c r="F51" s="411" t="s">
        <v>1544</v>
      </c>
      <c r="G51" s="411" t="s">
        <v>1679</v>
      </c>
      <c r="H51" s="406" t="s">
        <v>155</v>
      </c>
      <c r="I51" s="320" t="s">
        <v>1563</v>
      </c>
      <c r="J51" s="320" t="s">
        <v>144</v>
      </c>
      <c r="K51" s="320" t="s">
        <v>86</v>
      </c>
      <c r="M51" s="416"/>
      <c r="N51" s="416"/>
      <c r="O51" s="417">
        <v>100000</v>
      </c>
      <c r="P51" s="416"/>
      <c r="Q51" s="416"/>
      <c r="R51" s="416"/>
      <c r="S51" s="416"/>
      <c r="T51" s="416"/>
      <c r="U51" s="416"/>
      <c r="V51" s="416"/>
      <c r="W51" s="419" t="s">
        <v>145</v>
      </c>
      <c r="X51" s="416">
        <v>2015</v>
      </c>
      <c r="Y51" s="416"/>
      <c r="Z51" s="416"/>
      <c r="AA51" s="416"/>
      <c r="AB51" s="320"/>
      <c r="AC51" s="320"/>
      <c r="AD51" s="320"/>
      <c r="AE51" s="320"/>
      <c r="AF51" s="320"/>
      <c r="AG51" s="432"/>
      <c r="AH51" s="320"/>
      <c r="AI51" s="438" t="s">
        <v>1826</v>
      </c>
      <c r="AJ51" s="320"/>
      <c r="AK51" s="320"/>
      <c r="AL51" s="320"/>
      <c r="AM51" s="320"/>
    </row>
    <row r="52" spans="2:39" ht="30" customHeight="1" x14ac:dyDescent="0.3">
      <c r="B52" s="397">
        <v>49</v>
      </c>
      <c r="C52" s="318" t="s">
        <v>617</v>
      </c>
      <c r="D52" s="320" t="s">
        <v>63</v>
      </c>
      <c r="E52" s="320" t="s">
        <v>191</v>
      </c>
      <c r="F52" s="318" t="s">
        <v>1544</v>
      </c>
      <c r="G52" s="320" t="s">
        <v>178</v>
      </c>
      <c r="H52" s="318" t="s">
        <v>155</v>
      </c>
      <c r="I52" s="320" t="s">
        <v>1564</v>
      </c>
      <c r="J52" s="320" t="s">
        <v>144</v>
      </c>
      <c r="K52" s="320" t="s">
        <v>399</v>
      </c>
      <c r="M52" s="416" t="s">
        <v>237</v>
      </c>
      <c r="N52" s="416" t="s">
        <v>238</v>
      </c>
      <c r="O52" s="417">
        <v>50000</v>
      </c>
      <c r="P52" s="416"/>
      <c r="Q52" s="416"/>
      <c r="R52" s="416" t="s">
        <v>243</v>
      </c>
      <c r="S52" s="416" t="s">
        <v>239</v>
      </c>
      <c r="T52" s="416" t="s">
        <v>1779</v>
      </c>
      <c r="U52" s="416" t="s">
        <v>614</v>
      </c>
      <c r="V52" s="416">
        <v>7</v>
      </c>
      <c r="W52" s="419" t="s">
        <v>145</v>
      </c>
      <c r="X52" s="416">
        <v>2031</v>
      </c>
      <c r="Y52" s="416" t="s">
        <v>241</v>
      </c>
      <c r="Z52" s="416" t="s">
        <v>242</v>
      </c>
      <c r="AA52" s="416"/>
      <c r="AB52" s="320"/>
      <c r="AC52" s="320"/>
      <c r="AD52" s="320"/>
      <c r="AE52" s="320"/>
      <c r="AF52" s="320"/>
      <c r="AG52" s="432"/>
      <c r="AH52" s="320"/>
      <c r="AI52" s="438"/>
      <c r="AJ52" s="320"/>
      <c r="AK52" s="320"/>
      <c r="AL52" s="320"/>
      <c r="AM52" s="320"/>
    </row>
    <row r="53" spans="2:39" ht="30" customHeight="1" x14ac:dyDescent="0.3">
      <c r="B53" s="397">
        <v>50</v>
      </c>
      <c r="C53" s="320" t="s">
        <v>217</v>
      </c>
      <c r="D53" s="320" t="s">
        <v>64</v>
      </c>
      <c r="E53" s="320" t="s">
        <v>191</v>
      </c>
      <c r="F53" s="318" t="s">
        <v>1544</v>
      </c>
      <c r="G53" s="320" t="s">
        <v>1630</v>
      </c>
      <c r="H53" s="318" t="s">
        <v>155</v>
      </c>
      <c r="I53" s="320" t="s">
        <v>1564</v>
      </c>
      <c r="J53" s="320" t="s">
        <v>144</v>
      </c>
      <c r="K53" s="320" t="s">
        <v>87</v>
      </c>
      <c r="M53" s="416" t="s">
        <v>860</v>
      </c>
      <c r="N53" s="416" t="s">
        <v>861</v>
      </c>
      <c r="O53" s="417"/>
      <c r="P53" s="416">
        <v>20</v>
      </c>
      <c r="Q53" s="416"/>
      <c r="R53" s="416"/>
      <c r="S53" s="416" t="s">
        <v>863</v>
      </c>
      <c r="T53" s="416" t="s">
        <v>864</v>
      </c>
      <c r="U53" s="416"/>
      <c r="V53" s="416"/>
      <c r="W53" s="419" t="s">
        <v>145</v>
      </c>
      <c r="X53" s="416" t="s">
        <v>866</v>
      </c>
      <c r="Y53" s="416"/>
      <c r="Z53" s="416" t="s">
        <v>865</v>
      </c>
      <c r="AA53" s="416"/>
      <c r="AB53" s="320"/>
      <c r="AC53" s="320"/>
      <c r="AD53" s="320"/>
      <c r="AE53" s="320"/>
      <c r="AF53" s="320"/>
      <c r="AG53" s="432"/>
      <c r="AH53" s="320"/>
      <c r="AI53" s="438"/>
      <c r="AJ53" s="320"/>
      <c r="AK53" s="320"/>
      <c r="AL53" s="320"/>
      <c r="AM53" s="320"/>
    </row>
    <row r="54" spans="2:39" ht="30" customHeight="1" x14ac:dyDescent="0.3">
      <c r="B54" s="399">
        <v>51</v>
      </c>
      <c r="C54" s="318" t="s">
        <v>1621</v>
      </c>
      <c r="D54" s="320" t="s">
        <v>63</v>
      </c>
      <c r="E54" s="320" t="s">
        <v>191</v>
      </c>
      <c r="F54" s="318" t="s">
        <v>1544</v>
      </c>
      <c r="G54" s="320" t="s">
        <v>1680</v>
      </c>
      <c r="H54" s="320" t="s">
        <v>155</v>
      </c>
      <c r="I54" s="320" t="s">
        <v>1564</v>
      </c>
      <c r="J54" s="320" t="s">
        <v>144</v>
      </c>
      <c r="K54" s="320" t="s">
        <v>902</v>
      </c>
      <c r="M54" s="416"/>
      <c r="N54" s="416"/>
      <c r="O54" s="417" t="s">
        <v>1511</v>
      </c>
      <c r="P54" s="416"/>
      <c r="Q54" s="416"/>
      <c r="R54" s="416"/>
      <c r="S54" s="416"/>
      <c r="T54" s="416"/>
      <c r="U54" s="416"/>
      <c r="V54" s="416"/>
      <c r="W54" s="419" t="s">
        <v>145</v>
      </c>
      <c r="X54" s="416"/>
      <c r="Y54" s="416"/>
      <c r="Z54" s="416"/>
      <c r="AA54" s="416"/>
      <c r="AB54" s="320"/>
      <c r="AC54" s="320"/>
      <c r="AD54" s="320"/>
      <c r="AE54" s="320"/>
      <c r="AF54" s="320"/>
      <c r="AG54" s="432"/>
      <c r="AH54" s="320"/>
      <c r="AI54" s="438" t="s">
        <v>1824</v>
      </c>
      <c r="AJ54" s="320"/>
      <c r="AK54" s="320"/>
      <c r="AL54" s="320"/>
      <c r="AM54" s="320"/>
    </row>
    <row r="55" spans="2:39" ht="30" customHeight="1" x14ac:dyDescent="0.3">
      <c r="B55" s="397">
        <v>52</v>
      </c>
      <c r="C55" s="320" t="s">
        <v>1038</v>
      </c>
      <c r="D55" s="320" t="s">
        <v>1039</v>
      </c>
      <c r="E55" s="320" t="s">
        <v>1037</v>
      </c>
      <c r="F55" s="320" t="s">
        <v>1546</v>
      </c>
      <c r="G55" s="318" t="s">
        <v>1679</v>
      </c>
      <c r="H55" s="406" t="s">
        <v>1770</v>
      </c>
      <c r="I55" s="320" t="s">
        <v>1657</v>
      </c>
      <c r="J55" s="320" t="s">
        <v>144</v>
      </c>
      <c r="K55" s="320" t="s">
        <v>85</v>
      </c>
      <c r="M55" s="416" t="s">
        <v>1040</v>
      </c>
      <c r="N55" s="416" t="s">
        <v>1041</v>
      </c>
      <c r="O55" s="417">
        <v>1300000</v>
      </c>
      <c r="P55" s="416"/>
      <c r="Q55" s="416">
        <v>30</v>
      </c>
      <c r="R55" s="416"/>
      <c r="S55" s="416" t="s">
        <v>1043</v>
      </c>
      <c r="T55" s="416" t="s">
        <v>1044</v>
      </c>
      <c r="U55" s="416" t="s">
        <v>1045</v>
      </c>
      <c r="V55" s="416">
        <v>3</v>
      </c>
      <c r="W55" s="419" t="s">
        <v>145</v>
      </c>
      <c r="X55" s="416">
        <v>2003</v>
      </c>
      <c r="Y55" s="416"/>
      <c r="Z55" s="416"/>
      <c r="AA55" s="416"/>
      <c r="AB55" s="320"/>
      <c r="AC55" s="320"/>
      <c r="AD55" s="320"/>
      <c r="AE55" s="320"/>
      <c r="AF55" s="320"/>
      <c r="AG55" s="432"/>
      <c r="AH55" s="320"/>
      <c r="AI55" s="438"/>
      <c r="AJ55" s="320"/>
      <c r="AK55" s="320"/>
      <c r="AL55" s="320"/>
      <c r="AM55" s="320"/>
    </row>
    <row r="56" spans="2:39" ht="30" customHeight="1" x14ac:dyDescent="0.3">
      <c r="B56" s="397">
        <v>53</v>
      </c>
      <c r="C56" s="320" t="s">
        <v>1334</v>
      </c>
      <c r="D56" s="320" t="s">
        <v>1333</v>
      </c>
      <c r="E56" s="320" t="s">
        <v>1332</v>
      </c>
      <c r="F56" s="318" t="s">
        <v>1544</v>
      </c>
      <c r="G56" s="320" t="s">
        <v>1630</v>
      </c>
      <c r="H56" s="318" t="s">
        <v>146</v>
      </c>
      <c r="I56" s="320" t="s">
        <v>1563</v>
      </c>
      <c r="J56" s="320" t="s">
        <v>144</v>
      </c>
      <c r="K56" s="320" t="s">
        <v>87</v>
      </c>
      <c r="M56" s="416" t="s">
        <v>1335</v>
      </c>
      <c r="N56" s="416"/>
      <c r="O56" s="417">
        <v>252000</v>
      </c>
      <c r="P56" s="416" t="s">
        <v>1342</v>
      </c>
      <c r="Q56" s="416"/>
      <c r="R56" s="416"/>
      <c r="S56" s="416" t="s">
        <v>1337</v>
      </c>
      <c r="T56" s="416" t="s">
        <v>1338</v>
      </c>
      <c r="U56" s="416"/>
      <c r="V56" s="416"/>
      <c r="W56" s="419" t="s">
        <v>145</v>
      </c>
      <c r="X56" s="416" t="s">
        <v>1710</v>
      </c>
      <c r="Y56" s="416" t="s">
        <v>1339</v>
      </c>
      <c r="Z56" s="416" t="s">
        <v>1340</v>
      </c>
      <c r="AA56" s="416"/>
      <c r="AB56" s="320"/>
      <c r="AC56" s="320"/>
      <c r="AD56" s="320"/>
      <c r="AE56" s="320"/>
      <c r="AF56" s="320"/>
      <c r="AG56" s="432"/>
      <c r="AH56" s="320"/>
      <c r="AI56" s="438"/>
      <c r="AJ56" s="320"/>
      <c r="AK56" s="320"/>
      <c r="AL56" s="320"/>
      <c r="AM56" s="320"/>
    </row>
    <row r="57" spans="2:39" ht="30" customHeight="1" x14ac:dyDescent="0.3">
      <c r="B57" s="399">
        <v>54</v>
      </c>
      <c r="C57" s="320" t="s">
        <v>1655</v>
      </c>
      <c r="D57" s="320" t="s">
        <v>63</v>
      </c>
      <c r="E57" s="320" t="s">
        <v>191</v>
      </c>
      <c r="F57" s="318" t="s">
        <v>1544</v>
      </c>
      <c r="G57" s="318" t="s">
        <v>1679</v>
      </c>
      <c r="H57" s="318" t="s">
        <v>155</v>
      </c>
      <c r="I57" s="320" t="s">
        <v>1657</v>
      </c>
      <c r="J57" s="320" t="s">
        <v>144</v>
      </c>
      <c r="K57" s="320" t="s">
        <v>85</v>
      </c>
      <c r="M57" s="416" t="s">
        <v>738</v>
      </c>
      <c r="N57" s="416" t="s">
        <v>756</v>
      </c>
      <c r="O57" s="417"/>
      <c r="P57" s="416">
        <v>8</v>
      </c>
      <c r="Q57" s="416"/>
      <c r="R57" s="416"/>
      <c r="S57" s="416" t="s">
        <v>741</v>
      </c>
      <c r="T57" s="416" t="s">
        <v>740</v>
      </c>
      <c r="U57" s="416"/>
      <c r="V57" s="416"/>
      <c r="W57" s="419" t="s">
        <v>145</v>
      </c>
      <c r="X57" s="416">
        <v>2003</v>
      </c>
      <c r="Y57" s="416" t="s">
        <v>757</v>
      </c>
      <c r="Z57" s="416" t="s">
        <v>758</v>
      </c>
      <c r="AA57" s="416"/>
      <c r="AB57" s="320"/>
      <c r="AC57" s="320"/>
      <c r="AD57" s="320"/>
      <c r="AE57" s="320"/>
      <c r="AF57" s="320"/>
      <c r="AG57" s="432"/>
      <c r="AH57" s="320"/>
      <c r="AI57" s="403"/>
      <c r="AJ57" s="320"/>
      <c r="AK57" s="320"/>
      <c r="AL57" s="320"/>
      <c r="AM57" s="320"/>
    </row>
    <row r="58" spans="2:39" ht="30" customHeight="1" x14ac:dyDescent="0.3">
      <c r="B58" s="397">
        <v>55</v>
      </c>
      <c r="C58" s="320" t="s">
        <v>1656</v>
      </c>
      <c r="D58" s="320" t="s">
        <v>63</v>
      </c>
      <c r="E58" s="320" t="s">
        <v>191</v>
      </c>
      <c r="F58" s="318" t="s">
        <v>1544</v>
      </c>
      <c r="G58" s="318" t="s">
        <v>1679</v>
      </c>
      <c r="H58" s="318" t="s">
        <v>155</v>
      </c>
      <c r="I58" s="320" t="s">
        <v>1657</v>
      </c>
      <c r="J58" s="320" t="s">
        <v>144</v>
      </c>
      <c r="K58" s="320" t="s">
        <v>85</v>
      </c>
      <c r="M58" s="416" t="s">
        <v>1780</v>
      </c>
      <c r="N58" s="416"/>
      <c r="O58" s="417"/>
      <c r="P58" s="416"/>
      <c r="Q58" s="416"/>
      <c r="R58" s="416"/>
      <c r="S58" s="416"/>
      <c r="T58" s="416"/>
      <c r="U58" s="416"/>
      <c r="V58" s="416"/>
      <c r="W58" s="419" t="s">
        <v>145</v>
      </c>
      <c r="X58" s="416"/>
      <c r="Y58" s="416"/>
      <c r="Z58" s="416"/>
      <c r="AA58" s="416"/>
      <c r="AB58" s="320"/>
      <c r="AC58" s="320"/>
      <c r="AD58" s="320"/>
      <c r="AE58" s="320"/>
      <c r="AF58" s="320"/>
      <c r="AG58" s="432"/>
      <c r="AH58" s="320"/>
      <c r="AI58" s="403"/>
      <c r="AJ58" s="320"/>
      <c r="AK58" s="320"/>
      <c r="AL58" s="320"/>
      <c r="AM58" s="320"/>
    </row>
    <row r="59" spans="2:39" ht="30" customHeight="1" x14ac:dyDescent="0.3">
      <c r="B59" s="397">
        <v>56</v>
      </c>
      <c r="C59" s="403" t="s">
        <v>1677</v>
      </c>
      <c r="D59" s="403" t="s">
        <v>63</v>
      </c>
      <c r="E59" s="403" t="s">
        <v>367</v>
      </c>
      <c r="F59" s="406" t="s">
        <v>1544</v>
      </c>
      <c r="G59" s="403" t="s">
        <v>178</v>
      </c>
      <c r="H59" s="406" t="s">
        <v>155</v>
      </c>
      <c r="I59" s="403" t="s">
        <v>1563</v>
      </c>
      <c r="J59" s="403" t="s">
        <v>144</v>
      </c>
      <c r="K59" s="403" t="s">
        <v>87</v>
      </c>
      <c r="M59" s="416" t="s">
        <v>828</v>
      </c>
      <c r="N59" s="416" t="s">
        <v>831</v>
      </c>
      <c r="O59" s="417">
        <v>270000</v>
      </c>
      <c r="P59" s="416">
        <v>25</v>
      </c>
      <c r="Q59" s="416"/>
      <c r="R59" s="417">
        <v>28000</v>
      </c>
      <c r="S59" s="416" t="s">
        <v>834</v>
      </c>
      <c r="T59" s="416"/>
      <c r="U59" s="416"/>
      <c r="V59" s="416"/>
      <c r="W59" s="419" t="s">
        <v>145</v>
      </c>
      <c r="X59" s="416"/>
      <c r="Y59" s="416"/>
      <c r="Z59" s="416" t="s">
        <v>836</v>
      </c>
      <c r="AA59" s="416"/>
      <c r="AB59" s="320"/>
      <c r="AC59" s="320"/>
      <c r="AD59" s="320"/>
      <c r="AE59" s="320"/>
      <c r="AF59" s="320"/>
      <c r="AG59" s="432"/>
      <c r="AH59" s="320"/>
      <c r="AI59" s="403"/>
      <c r="AJ59" s="320"/>
      <c r="AK59" s="320"/>
      <c r="AL59" s="320"/>
      <c r="AM59" s="320"/>
    </row>
    <row r="60" spans="2:39" ht="30" customHeight="1" x14ac:dyDescent="0.3">
      <c r="B60" s="399">
        <v>57</v>
      </c>
      <c r="C60" s="403" t="s">
        <v>1658</v>
      </c>
      <c r="D60" s="403" t="s">
        <v>63</v>
      </c>
      <c r="E60" s="403" t="s">
        <v>367</v>
      </c>
      <c r="F60" s="406" t="s">
        <v>1544</v>
      </c>
      <c r="G60" s="403" t="s">
        <v>1680</v>
      </c>
      <c r="H60" s="403" t="s">
        <v>1659</v>
      </c>
      <c r="I60" s="403" t="s">
        <v>1563</v>
      </c>
      <c r="J60" s="403" t="s">
        <v>1819</v>
      </c>
      <c r="K60" s="403" t="s">
        <v>902</v>
      </c>
      <c r="M60" s="416" t="s">
        <v>828</v>
      </c>
      <c r="N60" s="416" t="s">
        <v>1781</v>
      </c>
      <c r="O60" s="417">
        <v>730000</v>
      </c>
      <c r="P60" s="416">
        <v>231</v>
      </c>
      <c r="Q60" s="416"/>
      <c r="R60" s="417">
        <v>259120</v>
      </c>
      <c r="S60" s="416" t="s">
        <v>834</v>
      </c>
      <c r="T60" s="416" t="s">
        <v>835</v>
      </c>
      <c r="U60" s="416"/>
      <c r="V60" s="416"/>
      <c r="W60" s="419" t="s">
        <v>145</v>
      </c>
      <c r="X60" s="416"/>
      <c r="Y60" s="416"/>
      <c r="Z60" s="416" t="s">
        <v>836</v>
      </c>
      <c r="AA60" s="416"/>
      <c r="AB60" s="320"/>
      <c r="AC60" s="320"/>
      <c r="AD60" s="320"/>
      <c r="AE60" s="320"/>
      <c r="AF60" s="320"/>
      <c r="AG60" s="432"/>
      <c r="AH60" s="320"/>
      <c r="AI60" s="403"/>
      <c r="AJ60" s="320"/>
      <c r="AK60" s="320"/>
      <c r="AL60" s="320"/>
      <c r="AM60" s="320"/>
    </row>
    <row r="61" spans="2:39" ht="30" customHeight="1" x14ac:dyDescent="0.3">
      <c r="B61" s="397">
        <v>58</v>
      </c>
      <c r="C61" s="320" t="s">
        <v>1169</v>
      </c>
      <c r="D61" s="320" t="s">
        <v>71</v>
      </c>
      <c r="E61" s="320" t="s">
        <v>191</v>
      </c>
      <c r="F61" s="318" t="s">
        <v>1544</v>
      </c>
      <c r="G61" s="318" t="s">
        <v>1679</v>
      </c>
      <c r="H61" s="318" t="s">
        <v>290</v>
      </c>
      <c r="I61" s="320" t="s">
        <v>1564</v>
      </c>
      <c r="J61" s="320" t="s">
        <v>144</v>
      </c>
      <c r="K61" s="320" t="s">
        <v>85</v>
      </c>
      <c r="L61" s="381"/>
      <c r="M61" s="416" t="s">
        <v>1352</v>
      </c>
      <c r="N61" s="416"/>
      <c r="O61" s="417">
        <v>0</v>
      </c>
      <c r="P61" s="416">
        <v>30</v>
      </c>
      <c r="Q61" s="416"/>
      <c r="R61" s="416"/>
      <c r="S61" s="419" t="s">
        <v>1353</v>
      </c>
      <c r="T61" s="419" t="s">
        <v>1354</v>
      </c>
      <c r="U61" s="416"/>
      <c r="V61" s="416">
        <v>1</v>
      </c>
      <c r="W61" s="419" t="s">
        <v>145</v>
      </c>
      <c r="X61" s="416" t="s">
        <v>1356</v>
      </c>
      <c r="Y61" s="416" t="s">
        <v>1355</v>
      </c>
      <c r="Z61" s="416"/>
      <c r="AA61" s="416"/>
      <c r="AB61" s="320"/>
      <c r="AC61" s="320"/>
      <c r="AD61" s="320"/>
      <c r="AE61" s="320"/>
      <c r="AF61" s="320"/>
      <c r="AG61" s="432"/>
      <c r="AH61" s="320"/>
      <c r="AI61" s="438"/>
      <c r="AJ61" s="320"/>
      <c r="AK61" s="320"/>
      <c r="AL61" s="320"/>
      <c r="AM61" s="320"/>
    </row>
    <row r="62" spans="2:39" ht="30" customHeight="1" x14ac:dyDescent="0.3">
      <c r="B62" s="397">
        <v>59</v>
      </c>
      <c r="C62" s="320" t="s">
        <v>1390</v>
      </c>
      <c r="D62" s="320" t="s">
        <v>306</v>
      </c>
      <c r="E62" s="320" t="s">
        <v>60</v>
      </c>
      <c r="F62" s="320" t="s">
        <v>1547</v>
      </c>
      <c r="G62" s="320" t="s">
        <v>1680</v>
      </c>
      <c r="H62" s="318" t="s">
        <v>146</v>
      </c>
      <c r="I62" s="320" t="s">
        <v>1563</v>
      </c>
      <c r="J62" s="320" t="s">
        <v>144</v>
      </c>
      <c r="K62" s="320" t="s">
        <v>902</v>
      </c>
      <c r="M62" s="416" t="s">
        <v>1782</v>
      </c>
      <c r="N62" s="416"/>
      <c r="O62" s="417">
        <v>300000</v>
      </c>
      <c r="P62" s="416"/>
      <c r="Q62" s="416">
        <v>30</v>
      </c>
      <c r="R62" s="416"/>
      <c r="S62" s="416" t="s">
        <v>1408</v>
      </c>
      <c r="T62" s="416" t="s">
        <v>1409</v>
      </c>
      <c r="U62" s="416"/>
      <c r="V62" s="416">
        <v>1</v>
      </c>
      <c r="W62" s="419" t="s">
        <v>145</v>
      </c>
      <c r="X62" s="416"/>
      <c r="Y62" s="416" t="s">
        <v>1411</v>
      </c>
      <c r="Z62" s="416" t="s">
        <v>1412</v>
      </c>
      <c r="AA62" s="416"/>
      <c r="AB62" s="320"/>
      <c r="AC62" s="320"/>
      <c r="AD62" s="320"/>
      <c r="AE62" s="320"/>
      <c r="AF62" s="320"/>
      <c r="AG62" s="432"/>
      <c r="AH62" s="320"/>
      <c r="AI62" s="438"/>
      <c r="AJ62" s="320"/>
      <c r="AK62" s="320"/>
      <c r="AL62" s="320"/>
      <c r="AM62" s="320"/>
    </row>
    <row r="63" spans="2:39" ht="30" customHeight="1" x14ac:dyDescent="0.3">
      <c r="B63" s="399">
        <v>60</v>
      </c>
      <c r="C63" s="320" t="s">
        <v>1627</v>
      </c>
      <c r="D63" s="320" t="s">
        <v>1635</v>
      </c>
      <c r="E63" s="320" t="s">
        <v>1037</v>
      </c>
      <c r="F63" s="318" t="s">
        <v>1546</v>
      </c>
      <c r="G63" s="320" t="s">
        <v>1680</v>
      </c>
      <c r="H63" s="320" t="s">
        <v>1632</v>
      </c>
      <c r="I63" s="320" t="s">
        <v>1564</v>
      </c>
      <c r="J63" s="320" t="s">
        <v>144</v>
      </c>
      <c r="K63" s="320" t="s">
        <v>902</v>
      </c>
      <c r="M63" s="421"/>
      <c r="N63" s="421"/>
      <c r="O63" s="422"/>
      <c r="P63" s="421"/>
      <c r="Q63" s="421"/>
      <c r="R63" s="421"/>
      <c r="S63" s="421"/>
      <c r="T63" s="421"/>
      <c r="U63" s="421"/>
      <c r="V63" s="421"/>
      <c r="W63" s="421"/>
      <c r="X63" s="421"/>
      <c r="Y63" s="421"/>
      <c r="Z63" s="421"/>
      <c r="AA63" s="421"/>
      <c r="AB63" s="404"/>
      <c r="AC63" s="404"/>
      <c r="AD63" s="404"/>
      <c r="AE63" s="404"/>
      <c r="AF63" s="404"/>
      <c r="AG63" s="404"/>
      <c r="AH63" s="320"/>
      <c r="AI63" s="438"/>
      <c r="AJ63" s="320"/>
      <c r="AK63" s="320"/>
      <c r="AL63" s="320"/>
      <c r="AM63" s="320"/>
    </row>
    <row r="64" spans="2:39" ht="30" customHeight="1" x14ac:dyDescent="0.3">
      <c r="B64" s="397">
        <v>61</v>
      </c>
      <c r="C64" s="320" t="s">
        <v>1464</v>
      </c>
      <c r="D64" s="320" t="s">
        <v>1463</v>
      </c>
      <c r="E64" s="320" t="s">
        <v>1037</v>
      </c>
      <c r="F64" s="320" t="s">
        <v>1546</v>
      </c>
      <c r="G64" s="320" t="s">
        <v>1680</v>
      </c>
      <c r="H64" s="318" t="s">
        <v>146</v>
      </c>
      <c r="I64" s="320" t="s">
        <v>1564</v>
      </c>
      <c r="J64" s="320" t="s">
        <v>144</v>
      </c>
      <c r="K64" s="320" t="s">
        <v>399</v>
      </c>
      <c r="L64" s="381"/>
      <c r="M64" s="416" t="s">
        <v>1785</v>
      </c>
      <c r="N64" s="416" t="s">
        <v>1786</v>
      </c>
      <c r="O64" s="417" t="s">
        <v>1783</v>
      </c>
      <c r="P64" s="416"/>
      <c r="Q64" s="416">
        <v>115</v>
      </c>
      <c r="R64" s="416"/>
      <c r="S64" s="416"/>
      <c r="T64" s="416"/>
      <c r="U64" s="416"/>
      <c r="V64" s="416"/>
      <c r="W64" s="416"/>
      <c r="X64" s="416" t="s">
        <v>1784</v>
      </c>
      <c r="Y64" s="416"/>
      <c r="Z64" s="416"/>
      <c r="AA64" s="416"/>
      <c r="AB64" s="320"/>
      <c r="AC64" s="320"/>
      <c r="AD64" s="320"/>
      <c r="AE64" s="320"/>
      <c r="AF64" s="320"/>
      <c r="AG64" s="432"/>
      <c r="AH64" s="320"/>
      <c r="AI64" s="438"/>
      <c r="AJ64" s="320"/>
      <c r="AK64" s="320"/>
      <c r="AL64" s="320"/>
      <c r="AM64" s="320"/>
    </row>
    <row r="65" spans="2:39" ht="30" customHeight="1" x14ac:dyDescent="0.3">
      <c r="B65" s="397">
        <v>62</v>
      </c>
      <c r="C65" s="320" t="s">
        <v>218</v>
      </c>
      <c r="D65" s="320" t="s">
        <v>63</v>
      </c>
      <c r="E65" s="320" t="s">
        <v>191</v>
      </c>
      <c r="F65" s="318" t="s">
        <v>1544</v>
      </c>
      <c r="G65" s="318" t="s">
        <v>1679</v>
      </c>
      <c r="H65" s="318" t="s">
        <v>155</v>
      </c>
      <c r="I65" s="320" t="s">
        <v>1563</v>
      </c>
      <c r="J65" s="320" t="s">
        <v>144</v>
      </c>
      <c r="K65" s="320" t="s">
        <v>87</v>
      </c>
      <c r="M65" s="416" t="s">
        <v>576</v>
      </c>
      <c r="N65" s="416" t="s">
        <v>577</v>
      </c>
      <c r="O65" s="417">
        <v>100000</v>
      </c>
      <c r="P65" s="416">
        <v>7.6</v>
      </c>
      <c r="Q65" s="416"/>
      <c r="R65" s="416"/>
      <c r="S65" s="416" t="s">
        <v>578</v>
      </c>
      <c r="T65" s="416" t="s">
        <v>579</v>
      </c>
      <c r="U65" s="416" t="s">
        <v>823</v>
      </c>
      <c r="V65" s="416">
        <v>6</v>
      </c>
      <c r="W65" s="416" t="s">
        <v>1787</v>
      </c>
      <c r="X65" s="416" t="s">
        <v>583</v>
      </c>
      <c r="Y65" s="416"/>
      <c r="Z65" s="416" t="s">
        <v>580</v>
      </c>
      <c r="AA65" s="416" t="s">
        <v>575</v>
      </c>
      <c r="AB65" s="320"/>
      <c r="AC65" s="320"/>
      <c r="AD65" s="320"/>
      <c r="AE65" s="320"/>
      <c r="AF65" s="320"/>
      <c r="AG65" s="432"/>
      <c r="AH65" s="320"/>
      <c r="AI65" s="438"/>
      <c r="AJ65" s="320"/>
      <c r="AK65" s="320"/>
      <c r="AL65" s="320"/>
      <c r="AM65" s="320"/>
    </row>
    <row r="66" spans="2:39" ht="30" customHeight="1" x14ac:dyDescent="0.3">
      <c r="B66" s="399">
        <v>63</v>
      </c>
      <c r="C66" s="320" t="s">
        <v>1208</v>
      </c>
      <c r="D66" s="320" t="s">
        <v>63</v>
      </c>
      <c r="E66" s="320" t="s">
        <v>191</v>
      </c>
      <c r="F66" s="318" t="s">
        <v>1544</v>
      </c>
      <c r="G66" s="320" t="s">
        <v>178</v>
      </c>
      <c r="H66" s="318" t="s">
        <v>155</v>
      </c>
      <c r="I66" s="320" t="s">
        <v>1564</v>
      </c>
      <c r="J66" s="320" t="s">
        <v>144</v>
      </c>
      <c r="K66" s="320" t="s">
        <v>87</v>
      </c>
      <c r="M66" s="416" t="s">
        <v>1211</v>
      </c>
      <c r="N66" s="416" t="s">
        <v>1210</v>
      </c>
      <c r="O66" s="416">
        <v>11000</v>
      </c>
      <c r="P66" s="416"/>
      <c r="Q66" s="416"/>
      <c r="R66" s="416">
        <v>887</v>
      </c>
      <c r="S66" s="416" t="s">
        <v>1212</v>
      </c>
      <c r="T66" s="416" t="s">
        <v>1213</v>
      </c>
      <c r="U66" s="416"/>
      <c r="V66" s="416">
        <v>1</v>
      </c>
      <c r="W66" s="419" t="s">
        <v>145</v>
      </c>
      <c r="X66" s="416">
        <v>2026</v>
      </c>
      <c r="Y66" s="416" t="s">
        <v>1214</v>
      </c>
      <c r="Z66" s="416"/>
      <c r="AA66" s="416"/>
      <c r="AB66" s="320"/>
      <c r="AC66" s="320"/>
      <c r="AD66" s="320"/>
      <c r="AE66" s="320"/>
      <c r="AF66" s="320"/>
      <c r="AG66" s="432"/>
      <c r="AH66" s="320"/>
      <c r="AI66" s="438"/>
      <c r="AJ66" s="320"/>
      <c r="AK66" s="320"/>
      <c r="AL66" s="320"/>
      <c r="AM66" s="320"/>
    </row>
    <row r="67" spans="2:39" ht="30" customHeight="1" x14ac:dyDescent="0.3">
      <c r="B67" s="397">
        <v>64</v>
      </c>
      <c r="C67" s="320" t="s">
        <v>219</v>
      </c>
      <c r="D67" s="320" t="s">
        <v>73</v>
      </c>
      <c r="E67" s="320" t="s">
        <v>191</v>
      </c>
      <c r="F67" s="318" t="s">
        <v>1544</v>
      </c>
      <c r="G67" s="320" t="s">
        <v>1680</v>
      </c>
      <c r="H67" s="318" t="s">
        <v>146</v>
      </c>
      <c r="I67" s="320" t="s">
        <v>1563</v>
      </c>
      <c r="J67" s="320" t="s">
        <v>144</v>
      </c>
      <c r="K67" s="320" t="s">
        <v>399</v>
      </c>
      <c r="M67" s="429" t="s">
        <v>802</v>
      </c>
      <c r="N67" s="416" t="s">
        <v>803</v>
      </c>
      <c r="O67" s="417">
        <v>200000</v>
      </c>
      <c r="P67" s="416">
        <v>10</v>
      </c>
      <c r="Q67" s="416"/>
      <c r="R67" s="416"/>
      <c r="S67" s="416" t="s">
        <v>804</v>
      </c>
      <c r="T67" s="416" t="s">
        <v>807</v>
      </c>
      <c r="U67" s="416" t="s">
        <v>808</v>
      </c>
      <c r="V67" s="416">
        <v>3</v>
      </c>
      <c r="W67" s="419" t="s">
        <v>145</v>
      </c>
      <c r="X67" s="416" t="s">
        <v>985</v>
      </c>
      <c r="Y67" s="416"/>
      <c r="Z67" s="416" t="s">
        <v>809</v>
      </c>
      <c r="AA67" s="416"/>
      <c r="AB67" s="320"/>
      <c r="AC67" s="320"/>
      <c r="AD67" s="320"/>
      <c r="AE67" s="320"/>
      <c r="AF67" s="320"/>
      <c r="AG67" s="432"/>
      <c r="AH67" s="320"/>
      <c r="AI67" s="438"/>
      <c r="AJ67" s="320"/>
      <c r="AK67" s="320"/>
      <c r="AL67" s="320"/>
      <c r="AM67" s="320"/>
    </row>
    <row r="68" spans="2:39" ht="30" customHeight="1" x14ac:dyDescent="0.3">
      <c r="B68" s="397">
        <v>65</v>
      </c>
      <c r="C68" s="320" t="s">
        <v>220</v>
      </c>
      <c r="D68" s="320" t="s">
        <v>65</v>
      </c>
      <c r="E68" s="320" t="s">
        <v>191</v>
      </c>
      <c r="F68" s="318" t="s">
        <v>1544</v>
      </c>
      <c r="G68" s="318" t="s">
        <v>1679</v>
      </c>
      <c r="H68" s="318" t="s">
        <v>146</v>
      </c>
      <c r="I68" s="320" t="s">
        <v>1657</v>
      </c>
      <c r="J68" s="320" t="s">
        <v>144</v>
      </c>
      <c r="K68" s="320" t="s">
        <v>86</v>
      </c>
      <c r="M68" s="429" t="s">
        <v>294</v>
      </c>
      <c r="N68" s="416" t="s">
        <v>295</v>
      </c>
      <c r="O68" s="416">
        <v>2200000</v>
      </c>
      <c r="P68" s="416">
        <v>90</v>
      </c>
      <c r="Q68" s="416"/>
      <c r="R68" s="416"/>
      <c r="S68" s="416"/>
      <c r="T68" s="416"/>
      <c r="U68" s="416"/>
      <c r="V68" s="416">
        <v>71</v>
      </c>
      <c r="W68" s="419" t="s">
        <v>145</v>
      </c>
      <c r="X68" s="416">
        <v>2009</v>
      </c>
      <c r="Y68" s="416"/>
      <c r="Z68" s="416"/>
      <c r="AA68" s="416"/>
      <c r="AB68" s="320"/>
      <c r="AC68" s="320"/>
      <c r="AD68" s="320"/>
      <c r="AE68" s="320"/>
      <c r="AF68" s="320"/>
      <c r="AG68" s="432"/>
      <c r="AH68" s="320"/>
      <c r="AI68" s="438"/>
      <c r="AJ68" s="320"/>
      <c r="AK68" s="320"/>
      <c r="AL68" s="320"/>
      <c r="AM68" s="320"/>
    </row>
    <row r="69" spans="2:39" ht="30" customHeight="1" x14ac:dyDescent="0.3">
      <c r="B69" s="399">
        <v>66</v>
      </c>
      <c r="C69" s="320" t="s">
        <v>877</v>
      </c>
      <c r="D69" s="320" t="s">
        <v>63</v>
      </c>
      <c r="E69" s="320" t="s">
        <v>191</v>
      </c>
      <c r="F69" s="318" t="s">
        <v>1544</v>
      </c>
      <c r="G69" s="318" t="s">
        <v>1679</v>
      </c>
      <c r="H69" s="318" t="s">
        <v>155</v>
      </c>
      <c r="I69" s="320" t="s">
        <v>1563</v>
      </c>
      <c r="J69" s="320" t="s">
        <v>144</v>
      </c>
      <c r="K69" s="320" t="s">
        <v>87</v>
      </c>
      <c r="M69" s="416" t="s">
        <v>878</v>
      </c>
      <c r="N69" s="416" t="s">
        <v>881</v>
      </c>
      <c r="O69" s="417">
        <v>170000</v>
      </c>
      <c r="P69" s="416">
        <v>4.5</v>
      </c>
      <c r="Q69" s="416"/>
      <c r="R69" s="416"/>
      <c r="S69" s="416" t="s">
        <v>882</v>
      </c>
      <c r="T69" s="416"/>
      <c r="U69" s="416"/>
      <c r="V69" s="416">
        <v>1</v>
      </c>
      <c r="W69" s="419" t="s">
        <v>145</v>
      </c>
      <c r="X69" s="426">
        <v>44560</v>
      </c>
      <c r="Y69" s="416" t="s">
        <v>883</v>
      </c>
      <c r="Z69" s="416"/>
      <c r="AA69" s="416"/>
      <c r="AB69" s="320"/>
      <c r="AC69" s="320"/>
      <c r="AD69" s="320"/>
      <c r="AE69" s="320"/>
      <c r="AF69" s="320"/>
      <c r="AG69" s="432"/>
      <c r="AH69" s="320"/>
      <c r="AI69" s="438"/>
      <c r="AJ69" s="320"/>
      <c r="AK69" s="320"/>
      <c r="AL69" s="320"/>
      <c r="AM69" s="320"/>
    </row>
    <row r="70" spans="2:39" ht="30" customHeight="1" x14ac:dyDescent="0.3">
      <c r="B70" s="397">
        <v>67</v>
      </c>
      <c r="C70" s="320" t="s">
        <v>221</v>
      </c>
      <c r="D70" s="320" t="s">
        <v>221</v>
      </c>
      <c r="E70" s="320" t="s">
        <v>56</v>
      </c>
      <c r="F70" s="320" t="s">
        <v>1546</v>
      </c>
      <c r="G70" s="318" t="s">
        <v>1679</v>
      </c>
      <c r="H70" s="318" t="s">
        <v>164</v>
      </c>
      <c r="I70" s="320" t="s">
        <v>1564</v>
      </c>
      <c r="J70" s="320" t="s">
        <v>163</v>
      </c>
      <c r="K70" s="320" t="s">
        <v>87</v>
      </c>
      <c r="M70" s="416"/>
      <c r="N70" s="427"/>
      <c r="O70" s="417">
        <v>10000</v>
      </c>
      <c r="P70" s="416"/>
      <c r="Q70" s="416">
        <v>1000</v>
      </c>
      <c r="R70" s="416"/>
      <c r="S70" s="416"/>
      <c r="T70" s="416"/>
      <c r="U70" s="416"/>
      <c r="V70" s="416">
        <v>1</v>
      </c>
      <c r="W70" s="416" t="s">
        <v>165</v>
      </c>
      <c r="X70" s="416" t="s">
        <v>1788</v>
      </c>
      <c r="Y70" s="416"/>
      <c r="Z70" s="416"/>
      <c r="AA70" s="416"/>
      <c r="AB70" s="320"/>
      <c r="AC70" s="320"/>
      <c r="AD70" s="320"/>
      <c r="AE70" s="320"/>
      <c r="AF70" s="320"/>
      <c r="AG70" s="432"/>
      <c r="AH70" s="320"/>
      <c r="AI70" s="438"/>
      <c r="AJ70" s="320"/>
      <c r="AK70" s="320"/>
      <c r="AL70" s="320"/>
      <c r="AM70" s="320"/>
    </row>
    <row r="71" spans="2:39" ht="30" customHeight="1" x14ac:dyDescent="0.3">
      <c r="B71" s="397">
        <v>68</v>
      </c>
      <c r="C71" s="320" t="s">
        <v>1495</v>
      </c>
      <c r="D71" s="320" t="s">
        <v>306</v>
      </c>
      <c r="E71" s="320" t="s">
        <v>60</v>
      </c>
      <c r="F71" s="320" t="s">
        <v>1547</v>
      </c>
      <c r="G71" s="320" t="s">
        <v>1680</v>
      </c>
      <c r="H71" s="318" t="s">
        <v>146</v>
      </c>
      <c r="I71" s="320" t="s">
        <v>1564</v>
      </c>
      <c r="J71" s="320" t="s">
        <v>144</v>
      </c>
      <c r="K71" s="320" t="s">
        <v>399</v>
      </c>
      <c r="M71" s="416"/>
      <c r="N71" s="416" t="s">
        <v>1497</v>
      </c>
      <c r="O71" s="417">
        <v>43000</v>
      </c>
      <c r="P71" s="416"/>
      <c r="Q71" s="416" t="s">
        <v>1789</v>
      </c>
      <c r="R71" s="416"/>
      <c r="S71" s="416" t="s">
        <v>1498</v>
      </c>
      <c r="T71" s="416" t="s">
        <v>1499</v>
      </c>
      <c r="U71" s="416" t="s">
        <v>1504</v>
      </c>
      <c r="V71" s="416">
        <v>1</v>
      </c>
      <c r="W71" s="419" t="s">
        <v>145</v>
      </c>
      <c r="X71" s="416"/>
      <c r="Y71" s="416" t="s">
        <v>1501</v>
      </c>
      <c r="Z71" s="416" t="s">
        <v>1502</v>
      </c>
      <c r="AA71" s="416"/>
      <c r="AB71" s="320"/>
      <c r="AC71" s="320"/>
      <c r="AD71" s="320"/>
      <c r="AE71" s="320"/>
      <c r="AF71" s="320"/>
      <c r="AG71" s="432"/>
      <c r="AH71" s="320"/>
      <c r="AI71" s="438"/>
      <c r="AJ71" s="320"/>
      <c r="AK71" s="320"/>
      <c r="AL71" s="320"/>
      <c r="AM71" s="320"/>
    </row>
    <row r="72" spans="2:39" ht="30" customHeight="1" x14ac:dyDescent="0.3">
      <c r="B72" s="399">
        <v>69</v>
      </c>
      <c r="C72" s="320" t="s">
        <v>222</v>
      </c>
      <c r="D72" s="320" t="s">
        <v>63</v>
      </c>
      <c r="E72" s="320" t="s">
        <v>191</v>
      </c>
      <c r="F72" s="318" t="s">
        <v>1544</v>
      </c>
      <c r="G72" s="318" t="s">
        <v>1679</v>
      </c>
      <c r="H72" s="318" t="s">
        <v>155</v>
      </c>
      <c r="I72" s="320" t="s">
        <v>1657</v>
      </c>
      <c r="J72" s="320" t="s">
        <v>144</v>
      </c>
      <c r="K72" s="320" t="s">
        <v>85</v>
      </c>
      <c r="M72" s="416" t="s">
        <v>586</v>
      </c>
      <c r="N72" s="416" t="s">
        <v>588</v>
      </c>
      <c r="O72" s="417">
        <v>2500000</v>
      </c>
      <c r="P72" s="416">
        <v>130</v>
      </c>
      <c r="Q72" s="416"/>
      <c r="R72" s="416"/>
      <c r="S72" s="416" t="s">
        <v>589</v>
      </c>
      <c r="T72" s="416" t="s">
        <v>590</v>
      </c>
      <c r="U72" s="416"/>
      <c r="V72" s="416">
        <v>23</v>
      </c>
      <c r="W72" s="419" t="s">
        <v>145</v>
      </c>
      <c r="X72" s="416">
        <v>2008</v>
      </c>
      <c r="Y72" s="416"/>
      <c r="Z72" s="416" t="s">
        <v>591</v>
      </c>
      <c r="AA72" s="416" t="s">
        <v>593</v>
      </c>
      <c r="AB72" s="320"/>
      <c r="AC72" s="320"/>
      <c r="AD72" s="320"/>
      <c r="AE72" s="320"/>
      <c r="AF72" s="320"/>
      <c r="AG72" s="432"/>
      <c r="AH72" s="320"/>
      <c r="AI72" s="438"/>
      <c r="AJ72" s="320"/>
      <c r="AK72" s="320"/>
      <c r="AL72" s="320"/>
      <c r="AM72" s="320"/>
    </row>
    <row r="73" spans="2:39" ht="30" customHeight="1" x14ac:dyDescent="0.3">
      <c r="B73" s="397">
        <v>70</v>
      </c>
      <c r="C73" s="318" t="s">
        <v>1634</v>
      </c>
      <c r="D73" s="318" t="s">
        <v>64</v>
      </c>
      <c r="E73" s="318" t="s">
        <v>191</v>
      </c>
      <c r="F73" s="318" t="s">
        <v>1544</v>
      </c>
      <c r="G73" s="320" t="s">
        <v>1630</v>
      </c>
      <c r="H73" s="318" t="s">
        <v>155</v>
      </c>
      <c r="I73" s="320" t="s">
        <v>1564</v>
      </c>
      <c r="J73" s="320" t="s">
        <v>144</v>
      </c>
      <c r="K73" s="320" t="s">
        <v>87</v>
      </c>
      <c r="L73" s="381"/>
      <c r="M73" s="419" t="s">
        <v>1065</v>
      </c>
      <c r="N73" s="419" t="s">
        <v>1067</v>
      </c>
      <c r="O73" s="417"/>
      <c r="P73" s="416"/>
      <c r="Q73" s="416"/>
      <c r="R73" s="416"/>
      <c r="S73" s="419" t="s">
        <v>1068</v>
      </c>
      <c r="T73" s="419" t="s">
        <v>1069</v>
      </c>
      <c r="U73" s="416"/>
      <c r="V73" s="416"/>
      <c r="W73" s="416" t="s">
        <v>1776</v>
      </c>
      <c r="X73" s="416">
        <v>2026</v>
      </c>
      <c r="Y73" s="416"/>
      <c r="Z73" s="416"/>
      <c r="AA73" s="416"/>
      <c r="AB73" s="320"/>
      <c r="AC73" s="320"/>
      <c r="AD73" s="320"/>
      <c r="AE73" s="320"/>
      <c r="AF73" s="320"/>
      <c r="AG73" s="432"/>
      <c r="AH73" s="320"/>
      <c r="AI73" s="438"/>
      <c r="AJ73" s="320"/>
      <c r="AK73" s="320"/>
      <c r="AL73" s="320"/>
      <c r="AM73" s="320"/>
    </row>
    <row r="74" spans="2:39" ht="30" customHeight="1" x14ac:dyDescent="0.3">
      <c r="B74" s="397">
        <v>71</v>
      </c>
      <c r="C74" s="320" t="s">
        <v>988</v>
      </c>
      <c r="D74" s="320" t="s">
        <v>990</v>
      </c>
      <c r="E74" s="320" t="s">
        <v>58</v>
      </c>
      <c r="F74" s="320" t="s">
        <v>46</v>
      </c>
      <c r="G74" s="318" t="s">
        <v>1679</v>
      </c>
      <c r="H74" s="318" t="s">
        <v>164</v>
      </c>
      <c r="I74" s="320" t="s">
        <v>1564</v>
      </c>
      <c r="J74" s="320" t="s">
        <v>163</v>
      </c>
      <c r="K74" s="320" t="s">
        <v>87</v>
      </c>
      <c r="M74" s="416" t="s">
        <v>986</v>
      </c>
      <c r="N74" s="416" t="s">
        <v>987</v>
      </c>
      <c r="O74" s="417">
        <v>38700</v>
      </c>
      <c r="P74" s="416"/>
      <c r="Q74" s="416">
        <v>10</v>
      </c>
      <c r="R74" s="416"/>
      <c r="S74" s="416" t="s">
        <v>991</v>
      </c>
      <c r="T74" s="416" t="s">
        <v>993</v>
      </c>
      <c r="U74" s="416"/>
      <c r="V74" s="416">
        <v>1</v>
      </c>
      <c r="W74" s="419" t="s">
        <v>145</v>
      </c>
      <c r="X74" s="416">
        <v>2022</v>
      </c>
      <c r="Y74" s="416"/>
      <c r="Z74" s="416"/>
      <c r="AA74" s="416"/>
      <c r="AB74" s="320"/>
      <c r="AC74" s="320"/>
      <c r="AD74" s="320"/>
      <c r="AE74" s="320"/>
      <c r="AF74" s="320"/>
      <c r="AG74" s="432"/>
      <c r="AH74" s="320"/>
      <c r="AI74" s="438"/>
      <c r="AJ74" s="320"/>
      <c r="AK74" s="320"/>
      <c r="AL74" s="320"/>
      <c r="AM74" s="320"/>
    </row>
    <row r="75" spans="2:39" ht="30" customHeight="1" x14ac:dyDescent="0.3">
      <c r="B75" s="399">
        <v>72</v>
      </c>
      <c r="C75" s="320" t="s">
        <v>245</v>
      </c>
      <c r="D75" s="320" t="s">
        <v>244</v>
      </c>
      <c r="E75" s="320" t="s">
        <v>60</v>
      </c>
      <c r="F75" s="320" t="s">
        <v>1547</v>
      </c>
      <c r="G75" s="318" t="s">
        <v>1679</v>
      </c>
      <c r="H75" s="318" t="s">
        <v>155</v>
      </c>
      <c r="I75" s="320" t="s">
        <v>1657</v>
      </c>
      <c r="J75" s="320" t="s">
        <v>144</v>
      </c>
      <c r="K75" s="320" t="s">
        <v>86</v>
      </c>
      <c r="M75" s="419" t="s">
        <v>246</v>
      </c>
      <c r="N75" s="419" t="s">
        <v>247</v>
      </c>
      <c r="O75" s="417">
        <v>2000000</v>
      </c>
      <c r="P75" s="416">
        <v>20.260000000000002</v>
      </c>
      <c r="Q75" s="416">
        <v>76.7</v>
      </c>
      <c r="R75" s="416"/>
      <c r="S75" s="419" t="s">
        <v>248</v>
      </c>
      <c r="T75" s="419" t="s">
        <v>249</v>
      </c>
      <c r="U75" s="419" t="s">
        <v>261</v>
      </c>
      <c r="V75" s="416">
        <v>1</v>
      </c>
      <c r="W75" s="419" t="s">
        <v>145</v>
      </c>
      <c r="X75" s="416">
        <v>2017</v>
      </c>
      <c r="Y75" s="419" t="s">
        <v>250</v>
      </c>
      <c r="Z75" s="416"/>
      <c r="AA75" s="416"/>
      <c r="AB75" s="320"/>
      <c r="AC75" s="320"/>
      <c r="AD75" s="320"/>
      <c r="AE75" s="320"/>
      <c r="AF75" s="320"/>
      <c r="AG75" s="432"/>
      <c r="AH75" s="320"/>
      <c r="AI75" s="438"/>
      <c r="AJ75" s="320"/>
      <c r="AK75" s="320"/>
      <c r="AL75" s="320"/>
      <c r="AM75" s="320"/>
    </row>
    <row r="76" spans="2:39" ht="30" customHeight="1" x14ac:dyDescent="0.3">
      <c r="B76" s="397">
        <v>73</v>
      </c>
      <c r="C76" s="320" t="s">
        <v>1616</v>
      </c>
      <c r="D76" s="320" t="s">
        <v>69</v>
      </c>
      <c r="E76" s="320" t="s">
        <v>191</v>
      </c>
      <c r="F76" s="318" t="s">
        <v>1544</v>
      </c>
      <c r="G76" s="320" t="s">
        <v>1630</v>
      </c>
      <c r="H76" s="318" t="s">
        <v>155</v>
      </c>
      <c r="I76" s="320" t="s">
        <v>1564</v>
      </c>
      <c r="J76" s="320" t="s">
        <v>337</v>
      </c>
      <c r="K76" s="320" t="s">
        <v>87</v>
      </c>
      <c r="M76" s="429" t="s">
        <v>958</v>
      </c>
      <c r="N76" s="416" t="s">
        <v>956</v>
      </c>
      <c r="O76" s="417">
        <v>67000</v>
      </c>
      <c r="P76" s="416">
        <v>13.4</v>
      </c>
      <c r="Q76" s="416"/>
      <c r="R76" s="416"/>
      <c r="S76" s="430" t="s">
        <v>959</v>
      </c>
      <c r="T76" s="416" t="s">
        <v>1090</v>
      </c>
      <c r="U76" s="416"/>
      <c r="V76" s="416">
        <v>1</v>
      </c>
      <c r="W76" s="419" t="s">
        <v>145</v>
      </c>
      <c r="X76" s="426" t="s">
        <v>960</v>
      </c>
      <c r="Y76" s="416"/>
      <c r="Z76" s="416"/>
      <c r="AA76" s="416"/>
      <c r="AB76" s="320"/>
      <c r="AC76" s="320"/>
      <c r="AD76" s="320"/>
      <c r="AE76" s="320"/>
      <c r="AF76" s="320"/>
      <c r="AG76" s="432"/>
      <c r="AH76" s="320"/>
      <c r="AI76" s="438"/>
      <c r="AJ76" s="320"/>
      <c r="AK76" s="320"/>
      <c r="AL76" s="320"/>
      <c r="AM76" s="320"/>
    </row>
    <row r="77" spans="2:39" ht="30" customHeight="1" x14ac:dyDescent="0.3">
      <c r="B77" s="397">
        <v>74</v>
      </c>
      <c r="C77" s="320" t="s">
        <v>1607</v>
      </c>
      <c r="D77" s="320" t="s">
        <v>63</v>
      </c>
      <c r="E77" s="320" t="s">
        <v>191</v>
      </c>
      <c r="F77" s="318" t="s">
        <v>1544</v>
      </c>
      <c r="G77" s="318" t="s">
        <v>1679</v>
      </c>
      <c r="H77" s="318" t="s">
        <v>155</v>
      </c>
      <c r="I77" s="320" t="s">
        <v>1657</v>
      </c>
      <c r="J77" s="320" t="s">
        <v>144</v>
      </c>
      <c r="K77" s="320" t="s">
        <v>81</v>
      </c>
      <c r="M77" s="416" t="s">
        <v>738</v>
      </c>
      <c r="N77" s="416" t="s">
        <v>739</v>
      </c>
      <c r="O77" s="417"/>
      <c r="P77" s="416">
        <v>14.8</v>
      </c>
      <c r="Q77" s="416"/>
      <c r="R77" s="416"/>
      <c r="S77" s="430" t="s">
        <v>741</v>
      </c>
      <c r="T77" s="416" t="s">
        <v>740</v>
      </c>
      <c r="U77" s="416"/>
      <c r="V77" s="416">
        <v>1</v>
      </c>
      <c r="W77" s="419" t="s">
        <v>145</v>
      </c>
      <c r="X77" s="416" t="s">
        <v>1793</v>
      </c>
      <c r="Y77" s="416" t="s">
        <v>742</v>
      </c>
      <c r="Z77" s="416" t="s">
        <v>743</v>
      </c>
      <c r="AA77" s="416"/>
      <c r="AB77" s="320"/>
      <c r="AC77" s="320"/>
      <c r="AD77" s="320"/>
      <c r="AE77" s="320"/>
      <c r="AF77" s="320"/>
      <c r="AG77" s="432"/>
      <c r="AH77" s="320"/>
      <c r="AI77" s="403"/>
      <c r="AJ77" s="320"/>
      <c r="AK77" s="320"/>
      <c r="AL77" s="320"/>
      <c r="AM77" s="320"/>
    </row>
    <row r="78" spans="2:39" ht="30" customHeight="1" x14ac:dyDescent="0.3">
      <c r="B78" s="399">
        <v>75</v>
      </c>
      <c r="C78" s="320" t="s">
        <v>223</v>
      </c>
      <c r="D78" s="320" t="s">
        <v>390</v>
      </c>
      <c r="E78" s="320" t="s">
        <v>51</v>
      </c>
      <c r="F78" s="320" t="s">
        <v>1545</v>
      </c>
      <c r="G78" s="320" t="s">
        <v>1680</v>
      </c>
      <c r="H78" s="318" t="s">
        <v>1770</v>
      </c>
      <c r="I78" s="320" t="s">
        <v>1564</v>
      </c>
      <c r="J78" s="320" t="s">
        <v>163</v>
      </c>
      <c r="K78" s="320" t="s">
        <v>902</v>
      </c>
      <c r="M78" s="416" t="s">
        <v>387</v>
      </c>
      <c r="N78" s="416" t="s">
        <v>388</v>
      </c>
      <c r="O78" s="417"/>
      <c r="P78" s="416">
        <v>2</v>
      </c>
      <c r="Q78" s="416"/>
      <c r="R78" s="416"/>
      <c r="S78" s="416" t="s">
        <v>391</v>
      </c>
      <c r="T78" s="416" t="s">
        <v>392</v>
      </c>
      <c r="U78" s="416"/>
      <c r="V78" s="416">
        <v>1</v>
      </c>
      <c r="W78" s="419" t="s">
        <v>145</v>
      </c>
      <c r="X78" s="416"/>
      <c r="Y78" s="416"/>
      <c r="Z78" s="416" t="s">
        <v>393</v>
      </c>
      <c r="AA78" s="416" t="s">
        <v>395</v>
      </c>
      <c r="AB78" s="320"/>
      <c r="AC78" s="320"/>
      <c r="AD78" s="320"/>
      <c r="AE78" s="320"/>
      <c r="AF78" s="320"/>
      <c r="AG78" s="432"/>
      <c r="AH78" s="320"/>
      <c r="AI78" s="438"/>
      <c r="AJ78" s="320"/>
      <c r="AK78" s="320"/>
      <c r="AL78" s="320"/>
      <c r="AM78" s="320"/>
    </row>
    <row r="79" spans="2:39" ht="30" customHeight="1" x14ac:dyDescent="0.3">
      <c r="B79" s="397">
        <v>76</v>
      </c>
      <c r="C79" s="320" t="s">
        <v>224</v>
      </c>
      <c r="D79" s="320" t="s">
        <v>64</v>
      </c>
      <c r="E79" s="320" t="s">
        <v>191</v>
      </c>
      <c r="F79" s="318" t="s">
        <v>1544</v>
      </c>
      <c r="G79" s="320" t="s">
        <v>1680</v>
      </c>
      <c r="H79" s="403" t="s">
        <v>1820</v>
      </c>
      <c r="I79" s="320" t="s">
        <v>1563</v>
      </c>
      <c r="J79" s="320" t="s">
        <v>337</v>
      </c>
      <c r="K79" s="320" t="s">
        <v>902</v>
      </c>
      <c r="M79" s="416" t="s">
        <v>401</v>
      </c>
      <c r="N79" s="416" t="s">
        <v>402</v>
      </c>
      <c r="O79" s="417" t="s">
        <v>1794</v>
      </c>
      <c r="P79" s="416"/>
      <c r="Q79" s="416"/>
      <c r="R79" s="416"/>
      <c r="S79" s="416" t="s">
        <v>403</v>
      </c>
      <c r="T79" s="416" t="s">
        <v>404</v>
      </c>
      <c r="U79" s="416"/>
      <c r="V79" s="416"/>
      <c r="W79" s="419" t="s">
        <v>145</v>
      </c>
      <c r="X79" s="416"/>
      <c r="Y79" s="416" t="s">
        <v>405</v>
      </c>
      <c r="Z79" s="416" t="s">
        <v>406</v>
      </c>
      <c r="AA79" s="416"/>
      <c r="AB79" s="320"/>
      <c r="AC79" s="320"/>
      <c r="AD79" s="320"/>
      <c r="AE79" s="320"/>
      <c r="AF79" s="320"/>
      <c r="AG79" s="432"/>
      <c r="AH79" s="320"/>
      <c r="AI79" s="438"/>
      <c r="AJ79" s="320"/>
      <c r="AK79" s="320"/>
      <c r="AL79" s="320"/>
      <c r="AM79" s="320"/>
    </row>
    <row r="80" spans="2:39" ht="30" customHeight="1" x14ac:dyDescent="0.3">
      <c r="B80" s="397">
        <v>77</v>
      </c>
      <c r="C80" s="320" t="s">
        <v>225</v>
      </c>
      <c r="D80" s="320" t="s">
        <v>64</v>
      </c>
      <c r="E80" s="320" t="s">
        <v>191</v>
      </c>
      <c r="F80" s="318" t="s">
        <v>1544</v>
      </c>
      <c r="G80" s="320" t="s">
        <v>1680</v>
      </c>
      <c r="H80" s="318" t="s">
        <v>164</v>
      </c>
      <c r="I80" s="320" t="s">
        <v>1564</v>
      </c>
      <c r="J80" s="320" t="s">
        <v>163</v>
      </c>
      <c r="K80" s="320" t="s">
        <v>87</v>
      </c>
      <c r="L80" s="381"/>
      <c r="M80" s="416" t="s">
        <v>564</v>
      </c>
      <c r="N80" s="416" t="s">
        <v>565</v>
      </c>
      <c r="O80" s="417">
        <v>35000</v>
      </c>
      <c r="P80" s="416">
        <v>1.5</v>
      </c>
      <c r="Q80" s="416"/>
      <c r="R80" s="416"/>
      <c r="S80" s="416" t="s">
        <v>566</v>
      </c>
      <c r="T80" s="416" t="s">
        <v>567</v>
      </c>
      <c r="U80" s="416"/>
      <c r="V80" s="416"/>
      <c r="W80" s="416" t="s">
        <v>145</v>
      </c>
      <c r="X80" s="416"/>
      <c r="Y80" s="416" t="s">
        <v>568</v>
      </c>
      <c r="Z80" s="416" t="s">
        <v>570</v>
      </c>
      <c r="AA80" s="416"/>
      <c r="AB80" s="320"/>
      <c r="AC80" s="320"/>
      <c r="AD80" s="320"/>
      <c r="AE80" s="320"/>
      <c r="AF80" s="320"/>
      <c r="AG80" s="432"/>
      <c r="AH80" s="320"/>
      <c r="AI80" s="438"/>
      <c r="AJ80" s="320"/>
      <c r="AK80" s="320"/>
      <c r="AL80" s="320"/>
      <c r="AM80" s="320"/>
    </row>
    <row r="81" spans="2:39" ht="30" customHeight="1" x14ac:dyDescent="0.3">
      <c r="B81" s="399">
        <v>78</v>
      </c>
      <c r="C81" s="320" t="s">
        <v>780</v>
      </c>
      <c r="D81" s="320" t="s">
        <v>63</v>
      </c>
      <c r="E81" s="320" t="s">
        <v>191</v>
      </c>
      <c r="F81" s="318" t="s">
        <v>1544</v>
      </c>
      <c r="G81" s="320" t="s">
        <v>178</v>
      </c>
      <c r="H81" s="318" t="s">
        <v>1659</v>
      </c>
      <c r="I81" s="320" t="s">
        <v>1657</v>
      </c>
      <c r="J81" s="320" t="s">
        <v>337</v>
      </c>
      <c r="K81" s="320" t="s">
        <v>399</v>
      </c>
      <c r="L81" s="381"/>
      <c r="M81" s="419" t="s">
        <v>779</v>
      </c>
      <c r="N81" s="419" t="s">
        <v>780</v>
      </c>
      <c r="O81" s="417">
        <v>15000000</v>
      </c>
      <c r="P81" s="416">
        <v>150</v>
      </c>
      <c r="Q81" s="416"/>
      <c r="R81" s="416"/>
      <c r="S81" s="430" t="s">
        <v>782</v>
      </c>
      <c r="T81" s="416" t="s">
        <v>783</v>
      </c>
      <c r="U81" s="416"/>
      <c r="V81" s="416">
        <v>100</v>
      </c>
      <c r="W81" s="419" t="s">
        <v>145</v>
      </c>
      <c r="X81" s="416">
        <v>2032</v>
      </c>
      <c r="Y81" s="416"/>
      <c r="Z81" s="416" t="s">
        <v>784</v>
      </c>
      <c r="AA81" s="416"/>
      <c r="AB81" s="320"/>
      <c r="AC81" s="320"/>
      <c r="AD81" s="320"/>
      <c r="AE81" s="320"/>
      <c r="AF81" s="320"/>
      <c r="AG81" s="432"/>
      <c r="AH81" s="320"/>
      <c r="AI81" s="438"/>
      <c r="AJ81" s="320"/>
      <c r="AK81" s="320"/>
      <c r="AL81" s="320"/>
      <c r="AM81" s="320"/>
    </row>
    <row r="82" spans="2:39" ht="30" customHeight="1" x14ac:dyDescent="0.3">
      <c r="B82" s="397">
        <v>79</v>
      </c>
      <c r="C82" s="320" t="s">
        <v>1608</v>
      </c>
      <c r="D82" s="320" t="s">
        <v>1609</v>
      </c>
      <c r="E82" s="320" t="s">
        <v>48</v>
      </c>
      <c r="F82" s="320" t="s">
        <v>1544</v>
      </c>
      <c r="G82" s="320" t="s">
        <v>1680</v>
      </c>
      <c r="H82" s="320" t="s">
        <v>1632</v>
      </c>
      <c r="I82" s="320" t="s">
        <v>1564</v>
      </c>
      <c r="J82" s="320" t="s">
        <v>1819</v>
      </c>
      <c r="K82" s="320" t="s">
        <v>902</v>
      </c>
      <c r="M82" s="416"/>
      <c r="N82" s="419" t="s">
        <v>1150</v>
      </c>
      <c r="O82" s="417"/>
      <c r="P82" s="416"/>
      <c r="Q82" s="416"/>
      <c r="R82" s="416"/>
      <c r="S82" s="416"/>
      <c r="T82" s="416"/>
      <c r="U82" s="416"/>
      <c r="V82" s="416">
        <v>1</v>
      </c>
      <c r="W82" s="419" t="s">
        <v>145</v>
      </c>
      <c r="X82" s="416"/>
      <c r="Y82" s="416"/>
      <c r="Z82" s="416"/>
      <c r="AA82" s="416"/>
      <c r="AB82" s="320"/>
      <c r="AC82" s="320"/>
      <c r="AD82" s="320"/>
      <c r="AE82" s="320"/>
      <c r="AF82" s="320"/>
      <c r="AG82" s="432"/>
      <c r="AH82" s="320"/>
      <c r="AI82" s="438"/>
      <c r="AJ82" s="320"/>
      <c r="AK82" s="320"/>
      <c r="AL82" s="320"/>
      <c r="AM82" s="320"/>
    </row>
    <row r="83" spans="2:39" ht="30" customHeight="1" x14ac:dyDescent="0.3">
      <c r="B83" s="397">
        <v>80</v>
      </c>
      <c r="C83" s="320" t="s">
        <v>1438</v>
      </c>
      <c r="D83" s="355" t="s">
        <v>63</v>
      </c>
      <c r="E83" s="320" t="s">
        <v>191</v>
      </c>
      <c r="F83" s="318" t="s">
        <v>1544</v>
      </c>
      <c r="G83" s="320" t="s">
        <v>1680</v>
      </c>
      <c r="H83" s="318" t="s">
        <v>155</v>
      </c>
      <c r="I83" s="320" t="s">
        <v>1563</v>
      </c>
      <c r="J83" s="320" t="s">
        <v>144</v>
      </c>
      <c r="K83" s="320" t="s">
        <v>399</v>
      </c>
      <c r="M83" s="416" t="s">
        <v>1439</v>
      </c>
      <c r="N83" s="416" t="s">
        <v>1440</v>
      </c>
      <c r="O83" s="417">
        <v>150000</v>
      </c>
      <c r="P83" s="416">
        <v>3.2</v>
      </c>
      <c r="Q83" s="416"/>
      <c r="R83" s="416">
        <v>3500</v>
      </c>
      <c r="S83" s="416" t="s">
        <v>1441</v>
      </c>
      <c r="T83" s="416" t="s">
        <v>1442</v>
      </c>
      <c r="U83" s="416" t="s">
        <v>1444</v>
      </c>
      <c r="V83" s="416">
        <v>2</v>
      </c>
      <c r="W83" s="419" t="s">
        <v>145</v>
      </c>
      <c r="X83" s="416" t="s">
        <v>1445</v>
      </c>
      <c r="Y83" s="416"/>
      <c r="Z83" s="416"/>
      <c r="AA83" s="416"/>
      <c r="AB83" s="320"/>
      <c r="AC83" s="320"/>
      <c r="AD83" s="320"/>
      <c r="AE83" s="320"/>
      <c r="AF83" s="320"/>
      <c r="AG83" s="432"/>
      <c r="AH83" s="320"/>
      <c r="AI83" s="438"/>
      <c r="AJ83" s="320"/>
      <c r="AK83" s="320"/>
      <c r="AL83" s="320"/>
      <c r="AM83" s="320"/>
    </row>
    <row r="84" spans="2:39" ht="30" customHeight="1" x14ac:dyDescent="0.3">
      <c r="B84" s="399">
        <v>81</v>
      </c>
      <c r="C84" s="320" t="s">
        <v>227</v>
      </c>
      <c r="D84" s="320" t="s">
        <v>76</v>
      </c>
      <c r="E84" s="320" t="s">
        <v>191</v>
      </c>
      <c r="F84" s="318" t="s">
        <v>1544</v>
      </c>
      <c r="G84" s="320" t="s">
        <v>178</v>
      </c>
      <c r="H84" s="318" t="s">
        <v>155</v>
      </c>
      <c r="I84" s="320" t="s">
        <v>1563</v>
      </c>
      <c r="J84" s="320" t="s">
        <v>144</v>
      </c>
      <c r="K84" s="320" t="s">
        <v>87</v>
      </c>
      <c r="M84" s="416" t="s">
        <v>522</v>
      </c>
      <c r="N84" s="416" t="s">
        <v>523</v>
      </c>
      <c r="O84" s="417">
        <v>400000</v>
      </c>
      <c r="P84" s="416">
        <v>2</v>
      </c>
      <c r="Q84" s="416"/>
      <c r="R84" s="416"/>
      <c r="S84" s="416" t="s">
        <v>525</v>
      </c>
      <c r="T84" s="416" t="s">
        <v>526</v>
      </c>
      <c r="U84" s="416" t="s">
        <v>530</v>
      </c>
      <c r="V84" s="416">
        <v>2</v>
      </c>
      <c r="W84" s="419" t="s">
        <v>145</v>
      </c>
      <c r="X84" s="419" t="s">
        <v>531</v>
      </c>
      <c r="Y84" s="416"/>
      <c r="Z84" s="416" t="s">
        <v>527</v>
      </c>
      <c r="AA84" s="416" t="s">
        <v>521</v>
      </c>
      <c r="AB84" s="320"/>
      <c r="AC84" s="320"/>
      <c r="AD84" s="320"/>
      <c r="AE84" s="320"/>
      <c r="AF84" s="320"/>
      <c r="AG84" s="432"/>
      <c r="AH84" s="320"/>
      <c r="AI84" s="438"/>
      <c r="AJ84" s="320"/>
      <c r="AK84" s="320"/>
      <c r="AL84" s="320"/>
      <c r="AM84" s="320"/>
    </row>
    <row r="85" spans="2:39" ht="30" customHeight="1" x14ac:dyDescent="0.3">
      <c r="B85" s="397">
        <v>82</v>
      </c>
      <c r="C85" s="318" t="s">
        <v>1357</v>
      </c>
      <c r="D85" s="318" t="s">
        <v>1707</v>
      </c>
      <c r="E85" s="318" t="s">
        <v>52</v>
      </c>
      <c r="F85" s="320" t="s">
        <v>1546</v>
      </c>
      <c r="G85" s="320" t="s">
        <v>1680</v>
      </c>
      <c r="H85" s="318" t="s">
        <v>155</v>
      </c>
      <c r="I85" s="320" t="s">
        <v>1564</v>
      </c>
      <c r="J85" s="320" t="s">
        <v>144</v>
      </c>
      <c r="K85" s="320" t="s">
        <v>87</v>
      </c>
      <c r="L85" s="381"/>
      <c r="M85" s="416" t="s">
        <v>1359</v>
      </c>
      <c r="N85" s="416"/>
      <c r="O85" s="417"/>
      <c r="P85" s="416"/>
      <c r="Q85" s="416"/>
      <c r="R85" s="416"/>
      <c r="S85" s="416" t="s">
        <v>1361</v>
      </c>
      <c r="T85" s="416" t="s">
        <v>1362</v>
      </c>
      <c r="U85" s="416"/>
      <c r="V85" s="416"/>
      <c r="W85" s="419" t="s">
        <v>145</v>
      </c>
      <c r="X85" s="416" t="s">
        <v>1367</v>
      </c>
      <c r="Y85" s="419" t="s">
        <v>1363</v>
      </c>
      <c r="Z85" s="419" t="s">
        <v>1364</v>
      </c>
      <c r="AA85" s="416"/>
      <c r="AB85" s="320"/>
      <c r="AC85" s="320"/>
      <c r="AD85" s="320"/>
      <c r="AE85" s="320"/>
      <c r="AF85" s="320"/>
      <c r="AG85" s="432"/>
      <c r="AH85" s="320"/>
      <c r="AI85" s="438"/>
      <c r="AJ85" s="320"/>
      <c r="AK85" s="320"/>
      <c r="AL85" s="320"/>
      <c r="AM85" s="320"/>
    </row>
    <row r="86" spans="2:39" ht="30" customHeight="1" x14ac:dyDescent="0.3">
      <c r="B86" s="397">
        <v>83</v>
      </c>
      <c r="C86" s="320" t="s">
        <v>1388</v>
      </c>
      <c r="D86" s="320" t="s">
        <v>306</v>
      </c>
      <c r="E86" s="320" t="s">
        <v>60</v>
      </c>
      <c r="F86" s="320" t="s">
        <v>1547</v>
      </c>
      <c r="G86" s="320" t="s">
        <v>1680</v>
      </c>
      <c r="H86" s="318" t="s">
        <v>1770</v>
      </c>
      <c r="I86" s="320" t="s">
        <v>1563</v>
      </c>
      <c r="J86" s="320" t="s">
        <v>337</v>
      </c>
      <c r="K86" s="320" t="s">
        <v>902</v>
      </c>
      <c r="M86" s="416" t="s">
        <v>1400</v>
      </c>
      <c r="N86" s="416"/>
      <c r="O86" s="417">
        <v>100000</v>
      </c>
      <c r="P86" s="416"/>
      <c r="Q86" s="416">
        <v>10</v>
      </c>
      <c r="R86" s="416"/>
      <c r="S86" s="416" t="s">
        <v>1401</v>
      </c>
      <c r="T86" s="416" t="s">
        <v>1402</v>
      </c>
      <c r="U86" s="416"/>
      <c r="V86" s="416">
        <v>3</v>
      </c>
      <c r="W86" s="419" t="s">
        <v>145</v>
      </c>
      <c r="X86" s="419" t="s">
        <v>1795</v>
      </c>
      <c r="Y86" s="416"/>
      <c r="Z86" s="416" t="s">
        <v>1403</v>
      </c>
      <c r="AA86" s="416"/>
      <c r="AB86" s="320"/>
      <c r="AC86" s="320"/>
      <c r="AD86" s="320"/>
      <c r="AE86" s="320"/>
      <c r="AF86" s="320"/>
      <c r="AG86" s="432"/>
      <c r="AH86" s="320"/>
      <c r="AI86" s="438"/>
      <c r="AJ86" s="320"/>
      <c r="AK86" s="320"/>
      <c r="AL86" s="320"/>
      <c r="AM86" s="320"/>
    </row>
    <row r="87" spans="2:39" ht="30" customHeight="1" x14ac:dyDescent="0.3">
      <c r="B87" s="399">
        <v>84</v>
      </c>
      <c r="C87" s="320" t="s">
        <v>228</v>
      </c>
      <c r="D87" s="320" t="s">
        <v>63</v>
      </c>
      <c r="E87" s="320" t="s">
        <v>191</v>
      </c>
      <c r="F87" s="318" t="s">
        <v>1544</v>
      </c>
      <c r="G87" s="320" t="s">
        <v>1630</v>
      </c>
      <c r="H87" s="318" t="s">
        <v>146</v>
      </c>
      <c r="I87" s="320" t="s">
        <v>1657</v>
      </c>
      <c r="J87" s="320" t="s">
        <v>144</v>
      </c>
      <c r="K87" s="320" t="s">
        <v>87</v>
      </c>
      <c r="M87" s="416" t="s">
        <v>408</v>
      </c>
      <c r="N87" s="416" t="s">
        <v>409</v>
      </c>
      <c r="O87" s="417">
        <v>711404</v>
      </c>
      <c r="P87" s="416" t="s">
        <v>414</v>
      </c>
      <c r="Q87" s="416">
        <f>83* 3785411.784 * 0.000001</f>
        <v>314.189178072</v>
      </c>
      <c r="R87" s="416"/>
      <c r="S87" s="416" t="s">
        <v>410</v>
      </c>
      <c r="T87" s="416" t="s">
        <v>411</v>
      </c>
      <c r="U87" s="416"/>
      <c r="V87" s="416">
        <v>1</v>
      </c>
      <c r="W87" s="419" t="s">
        <v>145</v>
      </c>
      <c r="X87" s="416" t="s">
        <v>415</v>
      </c>
      <c r="Y87" s="416"/>
      <c r="Z87" s="416" t="s">
        <v>412</v>
      </c>
      <c r="AA87" s="416" t="s">
        <v>416</v>
      </c>
      <c r="AB87" s="320"/>
      <c r="AC87" s="320"/>
      <c r="AD87" s="320"/>
      <c r="AE87" s="320"/>
      <c r="AF87" s="320"/>
      <c r="AG87" s="432"/>
      <c r="AH87" s="320"/>
      <c r="AI87" s="438"/>
      <c r="AJ87" s="320"/>
      <c r="AK87" s="320"/>
      <c r="AL87" s="320"/>
      <c r="AM87" s="320"/>
    </row>
    <row r="88" spans="2:39" ht="30" customHeight="1" x14ac:dyDescent="0.3">
      <c r="B88" s="397">
        <v>85</v>
      </c>
      <c r="C88" s="320" t="s">
        <v>1670</v>
      </c>
      <c r="D88" s="320" t="s">
        <v>63</v>
      </c>
      <c r="E88" s="320" t="s">
        <v>191</v>
      </c>
      <c r="F88" s="318" t="s">
        <v>1544</v>
      </c>
      <c r="G88" s="320" t="s">
        <v>1680</v>
      </c>
      <c r="H88" s="318" t="s">
        <v>164</v>
      </c>
      <c r="I88" s="320" t="s">
        <v>1657</v>
      </c>
      <c r="J88" s="320" t="s">
        <v>163</v>
      </c>
      <c r="K88" s="320" t="s">
        <v>902</v>
      </c>
      <c r="M88" s="416" t="s">
        <v>417</v>
      </c>
      <c r="N88" s="416" t="s">
        <v>419</v>
      </c>
      <c r="O88" s="417">
        <v>1000000</v>
      </c>
      <c r="P88" s="416">
        <v>4</v>
      </c>
      <c r="Q88" s="416"/>
      <c r="R88" s="416"/>
      <c r="S88" s="416" t="s">
        <v>229</v>
      </c>
      <c r="T88" s="416" t="s">
        <v>418</v>
      </c>
      <c r="U88" s="416"/>
      <c r="V88" s="416"/>
      <c r="W88" s="419" t="s">
        <v>145</v>
      </c>
      <c r="X88" s="416" t="s">
        <v>1174</v>
      </c>
      <c r="Y88" s="416"/>
      <c r="Z88" s="416"/>
      <c r="AA88" s="416" t="s">
        <v>422</v>
      </c>
      <c r="AB88" s="320"/>
      <c r="AC88" s="320"/>
      <c r="AD88" s="320"/>
      <c r="AE88" s="320"/>
      <c r="AF88" s="320"/>
      <c r="AG88" s="432"/>
      <c r="AH88" s="320"/>
      <c r="AI88" s="438"/>
      <c r="AJ88" s="320"/>
      <c r="AK88" s="320"/>
      <c r="AL88" s="320"/>
      <c r="AM88" s="320"/>
    </row>
    <row r="89" spans="2:39" ht="30" customHeight="1" x14ac:dyDescent="0.3">
      <c r="B89" s="397">
        <v>86</v>
      </c>
      <c r="C89" s="320" t="s">
        <v>1669</v>
      </c>
      <c r="D89" s="320" t="s">
        <v>63</v>
      </c>
      <c r="E89" s="320" t="s">
        <v>191</v>
      </c>
      <c r="F89" s="318" t="s">
        <v>1544</v>
      </c>
      <c r="G89" s="320" t="s">
        <v>1680</v>
      </c>
      <c r="H89" s="318" t="s">
        <v>164</v>
      </c>
      <c r="I89" s="320" t="s">
        <v>1657</v>
      </c>
      <c r="J89" s="320" t="s">
        <v>163</v>
      </c>
      <c r="K89" s="320" t="s">
        <v>399</v>
      </c>
      <c r="M89" s="429" t="s">
        <v>424</v>
      </c>
      <c r="N89" s="416" t="s">
        <v>425</v>
      </c>
      <c r="O89" s="416">
        <v>1700000</v>
      </c>
      <c r="P89" s="416">
        <v>10</v>
      </c>
      <c r="Q89" s="416"/>
      <c r="R89" s="416"/>
      <c r="S89" s="416" t="s">
        <v>427</v>
      </c>
      <c r="T89" s="416" t="s">
        <v>428</v>
      </c>
      <c r="U89" s="416" t="s">
        <v>1178</v>
      </c>
      <c r="V89" s="416">
        <v>3</v>
      </c>
      <c r="W89" s="419" t="s">
        <v>145</v>
      </c>
      <c r="X89" s="416" t="s">
        <v>1179</v>
      </c>
      <c r="Y89" s="416" t="s">
        <v>429</v>
      </c>
      <c r="Z89" s="416"/>
      <c r="AA89" s="416"/>
      <c r="AB89" s="320"/>
      <c r="AC89" s="320"/>
      <c r="AD89" s="320"/>
      <c r="AE89" s="320"/>
      <c r="AF89" s="320"/>
      <c r="AG89" s="432"/>
      <c r="AH89" s="320"/>
      <c r="AI89" s="438"/>
      <c r="AJ89" s="320"/>
      <c r="AK89" s="320"/>
      <c r="AL89" s="320"/>
      <c r="AM89" s="320"/>
    </row>
    <row r="90" spans="2:39" ht="30" customHeight="1" x14ac:dyDescent="0.3">
      <c r="B90" s="399">
        <v>87</v>
      </c>
      <c r="C90" s="320" t="s">
        <v>1672</v>
      </c>
      <c r="D90" s="320" t="s">
        <v>63</v>
      </c>
      <c r="E90" s="320" t="s">
        <v>191</v>
      </c>
      <c r="F90" s="318" t="s">
        <v>1544</v>
      </c>
      <c r="G90" s="320" t="s">
        <v>1680</v>
      </c>
      <c r="H90" s="320" t="s">
        <v>1671</v>
      </c>
      <c r="I90" s="320" t="s">
        <v>1657</v>
      </c>
      <c r="J90" s="320" t="s">
        <v>337</v>
      </c>
      <c r="K90" s="320" t="s">
        <v>399</v>
      </c>
      <c r="M90" s="416" t="s">
        <v>417</v>
      </c>
      <c r="N90" s="416" t="s">
        <v>542</v>
      </c>
      <c r="O90" s="417">
        <v>0</v>
      </c>
      <c r="P90" s="416">
        <v>12</v>
      </c>
      <c r="Q90" s="416"/>
      <c r="R90" s="416"/>
      <c r="S90" s="416" t="s">
        <v>543</v>
      </c>
      <c r="T90" s="416" t="s">
        <v>428</v>
      </c>
      <c r="U90" s="416" t="s">
        <v>547</v>
      </c>
      <c r="V90" s="416"/>
      <c r="W90" s="419" t="s">
        <v>145</v>
      </c>
      <c r="X90" s="416" t="s">
        <v>1183</v>
      </c>
      <c r="Y90" s="416" t="s">
        <v>429</v>
      </c>
      <c r="Z90" s="416"/>
      <c r="AA90" s="416"/>
      <c r="AB90" s="320"/>
      <c r="AC90" s="320"/>
      <c r="AD90" s="320"/>
      <c r="AE90" s="320"/>
      <c r="AF90" s="320"/>
      <c r="AG90" s="432"/>
      <c r="AH90" s="320"/>
      <c r="AI90" s="438"/>
      <c r="AJ90" s="320"/>
      <c r="AK90" s="320"/>
      <c r="AL90" s="320"/>
      <c r="AM90" s="320"/>
    </row>
    <row r="91" spans="2:39" ht="30" customHeight="1" x14ac:dyDescent="0.3">
      <c r="B91" s="397">
        <v>88</v>
      </c>
      <c r="C91" s="320" t="s">
        <v>1604</v>
      </c>
      <c r="D91" s="320" t="s">
        <v>63</v>
      </c>
      <c r="E91" s="320" t="s">
        <v>191</v>
      </c>
      <c r="F91" s="318" t="s">
        <v>1544</v>
      </c>
      <c r="G91" s="320" t="s">
        <v>178</v>
      </c>
      <c r="H91" s="318" t="s">
        <v>155</v>
      </c>
      <c r="I91" s="320" t="s">
        <v>1563</v>
      </c>
      <c r="J91" s="320" t="s">
        <v>144</v>
      </c>
      <c r="K91" s="320" t="s">
        <v>87</v>
      </c>
      <c r="M91" s="416" t="s">
        <v>211</v>
      </c>
      <c r="N91" s="416" t="s">
        <v>1078</v>
      </c>
      <c r="O91" s="417">
        <v>700000</v>
      </c>
      <c r="P91" s="416">
        <v>2.2000000000000002</v>
      </c>
      <c r="Q91" s="416"/>
      <c r="R91" s="416"/>
      <c r="S91" s="416" t="s">
        <v>1080</v>
      </c>
      <c r="T91" s="416" t="s">
        <v>1082</v>
      </c>
      <c r="U91" s="416" t="s">
        <v>1796</v>
      </c>
      <c r="V91" s="416">
        <v>2</v>
      </c>
      <c r="W91" s="419" t="s">
        <v>145</v>
      </c>
      <c r="X91" s="416" t="s">
        <v>1797</v>
      </c>
      <c r="Y91" s="416" t="s">
        <v>1084</v>
      </c>
      <c r="Z91" s="416"/>
      <c r="AA91" s="416" t="s">
        <v>1077</v>
      </c>
      <c r="AB91" s="320"/>
      <c r="AC91" s="320"/>
      <c r="AD91" s="320"/>
      <c r="AE91" s="320"/>
      <c r="AF91" s="320"/>
      <c r="AG91" s="432"/>
      <c r="AH91" s="320"/>
      <c r="AI91" s="438"/>
      <c r="AJ91" s="320"/>
      <c r="AK91" s="320"/>
      <c r="AL91" s="320"/>
      <c r="AM91" s="320"/>
    </row>
    <row r="92" spans="2:39" ht="30" customHeight="1" x14ac:dyDescent="0.3">
      <c r="B92" s="397">
        <v>89</v>
      </c>
      <c r="C92" s="320" t="s">
        <v>1610</v>
      </c>
      <c r="D92" s="320" t="s">
        <v>63</v>
      </c>
      <c r="E92" s="320" t="s">
        <v>191</v>
      </c>
      <c r="F92" s="318" t="s">
        <v>1544</v>
      </c>
      <c r="G92" s="320" t="s">
        <v>1680</v>
      </c>
      <c r="H92" s="320" t="s">
        <v>1667</v>
      </c>
      <c r="I92" s="320" t="s">
        <v>1657</v>
      </c>
      <c r="J92" s="320" t="s">
        <v>337</v>
      </c>
      <c r="K92" s="320" t="s">
        <v>399</v>
      </c>
      <c r="M92" s="416" t="s">
        <v>559</v>
      </c>
      <c r="N92" s="416" t="s">
        <v>558</v>
      </c>
      <c r="O92" s="417" t="s">
        <v>1485</v>
      </c>
      <c r="P92" s="416">
        <v>8</v>
      </c>
      <c r="Q92" s="416"/>
      <c r="R92" s="416"/>
      <c r="S92" s="430" t="s">
        <v>556</v>
      </c>
      <c r="T92" s="416" t="s">
        <v>560</v>
      </c>
      <c r="U92" s="416"/>
      <c r="V92" s="416"/>
      <c r="W92" s="419" t="s">
        <v>145</v>
      </c>
      <c r="X92" s="416" t="s">
        <v>1483</v>
      </c>
      <c r="Y92" s="416"/>
      <c r="Z92" s="416" t="s">
        <v>561</v>
      </c>
      <c r="AA92" s="416" t="s">
        <v>563</v>
      </c>
      <c r="AB92" s="320"/>
      <c r="AC92" s="320"/>
      <c r="AD92" s="320"/>
      <c r="AE92" s="320"/>
      <c r="AF92" s="320"/>
      <c r="AG92" s="432"/>
      <c r="AH92" s="320"/>
      <c r="AI92" s="438"/>
      <c r="AJ92" s="320"/>
      <c r="AK92" s="320"/>
      <c r="AL92" s="320"/>
      <c r="AM92" s="320"/>
    </row>
    <row r="93" spans="2:39" ht="30" customHeight="1" x14ac:dyDescent="0.3">
      <c r="B93" s="399">
        <v>90</v>
      </c>
      <c r="C93" s="320" t="s">
        <v>1611</v>
      </c>
      <c r="D93" s="320" t="s">
        <v>63</v>
      </c>
      <c r="E93" s="320" t="s">
        <v>191</v>
      </c>
      <c r="F93" s="318" t="s">
        <v>1544</v>
      </c>
      <c r="G93" s="320" t="s">
        <v>1630</v>
      </c>
      <c r="H93" s="318" t="s">
        <v>155</v>
      </c>
      <c r="I93" s="320" t="s">
        <v>1564</v>
      </c>
      <c r="J93" s="320" t="s">
        <v>144</v>
      </c>
      <c r="K93" s="320" t="s">
        <v>87</v>
      </c>
      <c r="M93" s="416" t="s">
        <v>594</v>
      </c>
      <c r="N93" s="416" t="s">
        <v>595</v>
      </c>
      <c r="O93" s="417">
        <v>44000</v>
      </c>
      <c r="P93" s="416"/>
      <c r="Q93" s="416"/>
      <c r="R93" s="416">
        <v>1500</v>
      </c>
      <c r="S93" s="416" t="s">
        <v>596</v>
      </c>
      <c r="T93" s="416" t="s">
        <v>598</v>
      </c>
      <c r="U93" s="419" t="s">
        <v>636</v>
      </c>
      <c r="V93" s="416">
        <v>6</v>
      </c>
      <c r="W93" s="419" t="s">
        <v>145</v>
      </c>
      <c r="X93" s="416">
        <v>2024</v>
      </c>
      <c r="Y93" s="416" t="s">
        <v>599</v>
      </c>
      <c r="Z93" s="416" t="s">
        <v>601</v>
      </c>
      <c r="AA93" s="416" t="s">
        <v>600</v>
      </c>
      <c r="AB93" s="320"/>
      <c r="AC93" s="320"/>
      <c r="AD93" s="320"/>
      <c r="AE93" s="320"/>
      <c r="AF93" s="320"/>
      <c r="AG93" s="432"/>
      <c r="AH93" s="320"/>
      <c r="AI93" s="438"/>
      <c r="AJ93" s="320"/>
      <c r="AK93" s="320"/>
      <c r="AL93" s="320"/>
      <c r="AM93" s="320"/>
    </row>
    <row r="94" spans="2:39" ht="30" customHeight="1" x14ac:dyDescent="0.3">
      <c r="B94" s="397">
        <v>91</v>
      </c>
      <c r="C94" s="320" t="s">
        <v>230</v>
      </c>
      <c r="D94" s="320" t="s">
        <v>63</v>
      </c>
      <c r="E94" s="320" t="s">
        <v>191</v>
      </c>
      <c r="F94" s="318" t="s">
        <v>1544</v>
      </c>
      <c r="G94" s="318" t="s">
        <v>1679</v>
      </c>
      <c r="H94" s="318" t="s">
        <v>155</v>
      </c>
      <c r="I94" s="320" t="s">
        <v>1564</v>
      </c>
      <c r="J94" s="320" t="s">
        <v>144</v>
      </c>
      <c r="K94" s="320" t="s">
        <v>87</v>
      </c>
      <c r="M94" s="429" t="s">
        <v>628</v>
      </c>
      <c r="N94" s="416" t="s">
        <v>627</v>
      </c>
      <c r="O94" s="417">
        <v>90000</v>
      </c>
      <c r="P94" s="416">
        <v>1.5</v>
      </c>
      <c r="Q94" s="416"/>
      <c r="R94" s="416"/>
      <c r="S94" s="416" t="s">
        <v>629</v>
      </c>
      <c r="T94" s="416" t="s">
        <v>630</v>
      </c>
      <c r="U94" s="416"/>
      <c r="V94" s="416">
        <v>1</v>
      </c>
      <c r="W94" s="416" t="s">
        <v>1787</v>
      </c>
      <c r="X94" s="416">
        <v>2024</v>
      </c>
      <c r="Y94" s="416" t="s">
        <v>631</v>
      </c>
      <c r="Z94" s="416"/>
      <c r="AA94" s="416"/>
      <c r="AB94" s="320"/>
      <c r="AC94" s="320"/>
      <c r="AD94" s="320"/>
      <c r="AE94" s="320"/>
      <c r="AF94" s="320"/>
      <c r="AG94" s="432"/>
      <c r="AH94" s="320"/>
      <c r="AI94" s="438"/>
      <c r="AJ94" s="320"/>
      <c r="AK94" s="320"/>
      <c r="AL94" s="320"/>
      <c r="AM94" s="320"/>
    </row>
    <row r="95" spans="2:39" ht="30" customHeight="1" x14ac:dyDescent="0.3">
      <c r="B95" s="397">
        <v>92</v>
      </c>
      <c r="C95" s="320" t="s">
        <v>1663</v>
      </c>
      <c r="D95" s="320" t="s">
        <v>69</v>
      </c>
      <c r="E95" s="320" t="s">
        <v>191</v>
      </c>
      <c r="F95" s="318" t="s">
        <v>1544</v>
      </c>
      <c r="G95" s="318" t="s">
        <v>1679</v>
      </c>
      <c r="H95" s="318" t="s">
        <v>155</v>
      </c>
      <c r="I95" s="320" t="s">
        <v>1563</v>
      </c>
      <c r="J95" s="320" t="s">
        <v>144</v>
      </c>
      <c r="K95" s="320" t="s">
        <v>84</v>
      </c>
      <c r="M95" s="416" t="s">
        <v>922</v>
      </c>
      <c r="N95" s="416" t="s">
        <v>923</v>
      </c>
      <c r="O95" s="428">
        <v>245230</v>
      </c>
      <c r="P95" s="416">
        <v>20</v>
      </c>
      <c r="Q95" s="416"/>
      <c r="R95" s="416"/>
      <c r="S95" s="416" t="s">
        <v>924</v>
      </c>
      <c r="T95" s="416" t="s">
        <v>925</v>
      </c>
      <c r="U95" s="416"/>
      <c r="V95" s="416">
        <v>1</v>
      </c>
      <c r="W95" s="416" t="s">
        <v>145</v>
      </c>
      <c r="X95" s="416">
        <v>1998</v>
      </c>
      <c r="Y95" s="416"/>
      <c r="Z95" s="416" t="s">
        <v>926</v>
      </c>
      <c r="AA95" s="416" t="s">
        <v>934</v>
      </c>
      <c r="AB95" s="320"/>
      <c r="AC95" s="320"/>
      <c r="AD95" s="320"/>
      <c r="AE95" s="320"/>
      <c r="AF95" s="320"/>
      <c r="AG95" s="432"/>
      <c r="AH95" s="320"/>
      <c r="AI95" s="438"/>
      <c r="AJ95" s="320"/>
      <c r="AK95" s="320"/>
      <c r="AL95" s="320"/>
      <c r="AM95" s="320"/>
    </row>
    <row r="96" spans="2:39" ht="30" customHeight="1" x14ac:dyDescent="0.3">
      <c r="B96" s="399">
        <v>93</v>
      </c>
      <c r="C96" s="320" t="s">
        <v>1664</v>
      </c>
      <c r="D96" s="320" t="s">
        <v>69</v>
      </c>
      <c r="E96" s="320" t="s">
        <v>191</v>
      </c>
      <c r="F96" s="318" t="s">
        <v>1544</v>
      </c>
      <c r="G96" s="320" t="s">
        <v>178</v>
      </c>
      <c r="H96" s="318" t="s">
        <v>1678</v>
      </c>
      <c r="I96" s="320" t="s">
        <v>1563</v>
      </c>
      <c r="J96" s="320" t="s">
        <v>163</v>
      </c>
      <c r="K96" s="320" t="s">
        <v>87</v>
      </c>
      <c r="M96" s="416" t="s">
        <v>922</v>
      </c>
      <c r="N96" s="416" t="s">
        <v>923</v>
      </c>
      <c r="O96" s="428">
        <v>245230</v>
      </c>
      <c r="P96" s="416">
        <v>30</v>
      </c>
      <c r="Q96" s="416"/>
      <c r="R96" s="416"/>
      <c r="S96" s="416"/>
      <c r="T96" s="416"/>
      <c r="U96" s="416"/>
      <c r="V96" s="416">
        <v>1</v>
      </c>
      <c r="W96" s="416" t="s">
        <v>145</v>
      </c>
      <c r="X96" s="416" t="s">
        <v>932</v>
      </c>
      <c r="Y96" s="416"/>
      <c r="Z96" s="416"/>
      <c r="AA96" s="416" t="s">
        <v>934</v>
      </c>
      <c r="AB96" s="320"/>
      <c r="AC96" s="320"/>
      <c r="AD96" s="320"/>
      <c r="AE96" s="320"/>
      <c r="AF96" s="320"/>
      <c r="AG96" s="432"/>
      <c r="AH96" s="320"/>
      <c r="AI96" s="438"/>
      <c r="AJ96" s="320"/>
      <c r="AK96" s="320"/>
      <c r="AL96" s="320"/>
      <c r="AM96" s="320"/>
    </row>
    <row r="97" spans="2:39" ht="30" customHeight="1" x14ac:dyDescent="0.3">
      <c r="B97" s="397">
        <v>94</v>
      </c>
      <c r="C97" s="320" t="s">
        <v>57</v>
      </c>
      <c r="D97" s="320" t="s">
        <v>57</v>
      </c>
      <c r="E97" s="320" t="s">
        <v>57</v>
      </c>
      <c r="F97" s="320" t="s">
        <v>46</v>
      </c>
      <c r="G97" s="318" t="s">
        <v>1679</v>
      </c>
      <c r="H97" s="318" t="s">
        <v>146</v>
      </c>
      <c r="I97" s="320" t="s">
        <v>1657</v>
      </c>
      <c r="J97" s="320" t="s">
        <v>144</v>
      </c>
      <c r="K97" s="320" t="s">
        <v>85</v>
      </c>
      <c r="M97" s="416" t="s">
        <v>549</v>
      </c>
      <c r="N97" s="416" t="s">
        <v>551</v>
      </c>
      <c r="O97" s="417">
        <v>5920000</v>
      </c>
      <c r="P97" s="416"/>
      <c r="Q97" s="416">
        <v>796</v>
      </c>
      <c r="R97" s="416"/>
      <c r="S97" s="416" t="s">
        <v>552</v>
      </c>
      <c r="T97" s="416"/>
      <c r="U97" s="416"/>
      <c r="V97" s="416">
        <v>1</v>
      </c>
      <c r="W97" s="416" t="s">
        <v>145</v>
      </c>
      <c r="X97" s="416">
        <v>2002</v>
      </c>
      <c r="Y97" s="416"/>
      <c r="Z97" s="416"/>
      <c r="AA97" s="416" t="s">
        <v>1798</v>
      </c>
      <c r="AB97" s="320"/>
      <c r="AC97" s="320"/>
      <c r="AD97" s="320"/>
      <c r="AE97" s="320"/>
      <c r="AF97" s="320"/>
      <c r="AG97" s="432"/>
      <c r="AH97" s="320"/>
      <c r="AI97" s="438"/>
      <c r="AJ97" s="320"/>
      <c r="AK97" s="320"/>
      <c r="AL97" s="320"/>
      <c r="AM97" s="320"/>
    </row>
    <row r="98" spans="2:39" ht="30" customHeight="1" x14ac:dyDescent="0.3">
      <c r="B98" s="397">
        <v>95</v>
      </c>
      <c r="C98" s="320" t="s">
        <v>470</v>
      </c>
      <c r="D98" s="320" t="s">
        <v>469</v>
      </c>
      <c r="E98" s="320" t="s">
        <v>60</v>
      </c>
      <c r="F98" s="320" t="s">
        <v>1547</v>
      </c>
      <c r="G98" s="318" t="s">
        <v>1679</v>
      </c>
      <c r="H98" s="318" t="s">
        <v>146</v>
      </c>
      <c r="I98" s="320" t="s">
        <v>1657</v>
      </c>
      <c r="J98" s="320" t="s">
        <v>144</v>
      </c>
      <c r="K98" s="320" t="s">
        <v>85</v>
      </c>
      <c r="M98" s="416" t="s">
        <v>474</v>
      </c>
      <c r="N98" s="416" t="s">
        <v>475</v>
      </c>
      <c r="O98" s="417">
        <v>3680000</v>
      </c>
      <c r="P98" s="416"/>
      <c r="Q98" s="416">
        <v>161.63999999999999</v>
      </c>
      <c r="R98" s="416"/>
      <c r="S98" s="416" t="s">
        <v>470</v>
      </c>
      <c r="T98" s="416" t="s">
        <v>476</v>
      </c>
      <c r="U98" s="416" t="s">
        <v>473</v>
      </c>
      <c r="V98" s="416">
        <v>5</v>
      </c>
      <c r="W98" s="416" t="s">
        <v>145</v>
      </c>
      <c r="X98" s="416">
        <v>2008</v>
      </c>
      <c r="Y98" s="416" t="s">
        <v>477</v>
      </c>
      <c r="Z98" s="416" t="s">
        <v>478</v>
      </c>
      <c r="AA98" s="416" t="s">
        <v>480</v>
      </c>
      <c r="AB98" s="320"/>
      <c r="AC98" s="320"/>
      <c r="AD98" s="320"/>
      <c r="AE98" s="320"/>
      <c r="AF98" s="320"/>
      <c r="AG98" s="432"/>
      <c r="AH98" s="320"/>
      <c r="AI98" s="438"/>
      <c r="AJ98" s="320"/>
      <c r="AK98" s="320"/>
      <c r="AL98" s="320"/>
      <c r="AM98" s="320"/>
    </row>
    <row r="99" spans="2:39" ht="30" customHeight="1" x14ac:dyDescent="0.3">
      <c r="B99" s="399">
        <v>96</v>
      </c>
      <c r="C99" s="320" t="s">
        <v>1612</v>
      </c>
      <c r="D99" s="320" t="s">
        <v>77</v>
      </c>
      <c r="E99" s="320" t="s">
        <v>191</v>
      </c>
      <c r="F99" s="318" t="s">
        <v>1544</v>
      </c>
      <c r="G99" s="320" t="s">
        <v>1680</v>
      </c>
      <c r="H99" s="318" t="s">
        <v>164</v>
      </c>
      <c r="I99" s="320" t="s">
        <v>1564</v>
      </c>
      <c r="J99" s="320" t="s">
        <v>163</v>
      </c>
      <c r="K99" s="320" t="s">
        <v>902</v>
      </c>
      <c r="M99" s="416" t="s">
        <v>1091</v>
      </c>
      <c r="N99" s="416"/>
      <c r="O99" s="417">
        <v>90000</v>
      </c>
      <c r="P99" s="416">
        <v>2</v>
      </c>
      <c r="Q99" s="416"/>
      <c r="R99" s="416"/>
      <c r="S99" s="416" t="s">
        <v>1091</v>
      </c>
      <c r="T99" s="416" t="s">
        <v>1092</v>
      </c>
      <c r="U99" s="416" t="s">
        <v>1094</v>
      </c>
      <c r="V99" s="416">
        <v>1</v>
      </c>
      <c r="W99" s="416" t="s">
        <v>145</v>
      </c>
      <c r="X99" s="416"/>
      <c r="Y99" s="416"/>
      <c r="Z99" s="416" t="s">
        <v>1093</v>
      </c>
      <c r="AA99" s="416"/>
      <c r="AB99" s="320"/>
      <c r="AC99" s="320"/>
      <c r="AD99" s="320"/>
      <c r="AE99" s="320"/>
      <c r="AF99" s="320"/>
      <c r="AG99" s="432"/>
      <c r="AH99" s="320"/>
      <c r="AI99" s="438"/>
      <c r="AJ99" s="320"/>
      <c r="AK99" s="320"/>
      <c r="AL99" s="320"/>
      <c r="AM99" s="320"/>
    </row>
    <row r="100" spans="2:39" ht="30" customHeight="1" x14ac:dyDescent="0.3">
      <c r="B100" s="397">
        <v>97</v>
      </c>
      <c r="C100" s="320" t="s">
        <v>444</v>
      </c>
      <c r="D100" s="320" t="s">
        <v>63</v>
      </c>
      <c r="E100" s="320" t="s">
        <v>191</v>
      </c>
      <c r="F100" s="318" t="s">
        <v>1544</v>
      </c>
      <c r="G100" s="320" t="s">
        <v>178</v>
      </c>
      <c r="H100" s="318" t="s">
        <v>164</v>
      </c>
      <c r="I100" s="320" t="s">
        <v>1563</v>
      </c>
      <c r="J100" s="320" t="s">
        <v>163</v>
      </c>
      <c r="K100" s="320" t="s">
        <v>399</v>
      </c>
      <c r="M100" s="416" t="s">
        <v>445</v>
      </c>
      <c r="N100" s="416" t="s">
        <v>446</v>
      </c>
      <c r="O100" s="416">
        <v>170000</v>
      </c>
      <c r="P100" s="416">
        <v>4</v>
      </c>
      <c r="Q100" s="416"/>
      <c r="R100" s="416"/>
      <c r="S100" s="416" t="s">
        <v>451</v>
      </c>
      <c r="T100" s="416"/>
      <c r="U100" s="416" t="s">
        <v>457</v>
      </c>
      <c r="V100" s="416">
        <v>6</v>
      </c>
      <c r="W100" s="416" t="s">
        <v>145</v>
      </c>
      <c r="X100" s="416" t="s">
        <v>1799</v>
      </c>
      <c r="Y100" s="416" t="s">
        <v>447</v>
      </c>
      <c r="Z100" s="416" t="s">
        <v>448</v>
      </c>
      <c r="AA100" s="416" t="s">
        <v>450</v>
      </c>
      <c r="AB100" s="320"/>
      <c r="AC100" s="320"/>
      <c r="AD100" s="320"/>
      <c r="AE100" s="320"/>
      <c r="AF100" s="320"/>
      <c r="AG100" s="432"/>
      <c r="AH100" s="320"/>
      <c r="AI100" s="438"/>
      <c r="AJ100" s="320"/>
      <c r="AK100" s="320"/>
      <c r="AL100" s="320"/>
      <c r="AM100" s="320"/>
    </row>
    <row r="101" spans="2:39" ht="30" customHeight="1" x14ac:dyDescent="0.3">
      <c r="B101" s="397">
        <v>98</v>
      </c>
      <c r="C101" s="320" t="s">
        <v>231</v>
      </c>
      <c r="D101" s="320" t="s">
        <v>306</v>
      </c>
      <c r="E101" s="320" t="s">
        <v>60</v>
      </c>
      <c r="F101" s="320" t="s">
        <v>1547</v>
      </c>
      <c r="G101" s="320" t="s">
        <v>1680</v>
      </c>
      <c r="H101" s="318" t="s">
        <v>146</v>
      </c>
      <c r="I101" s="320" t="s">
        <v>1657</v>
      </c>
      <c r="J101" s="320" t="s">
        <v>144</v>
      </c>
      <c r="K101" s="320" t="s">
        <v>399</v>
      </c>
      <c r="M101" s="416" t="s">
        <v>308</v>
      </c>
      <c r="N101" s="416" t="s">
        <v>309</v>
      </c>
      <c r="O101" s="431">
        <v>4240000</v>
      </c>
      <c r="P101" s="416">
        <v>66</v>
      </c>
      <c r="Q101" s="416">
        <v>250</v>
      </c>
      <c r="R101" s="416"/>
      <c r="S101" s="416"/>
      <c r="T101" s="416"/>
      <c r="U101" s="416"/>
      <c r="V101" s="416">
        <v>1</v>
      </c>
      <c r="W101" s="416" t="s">
        <v>145</v>
      </c>
      <c r="X101" s="416"/>
      <c r="Y101" s="416"/>
      <c r="Z101" s="416"/>
      <c r="AA101" s="416"/>
      <c r="AB101" s="320"/>
      <c r="AC101" s="320"/>
      <c r="AD101" s="320"/>
      <c r="AE101" s="320"/>
      <c r="AF101" s="320"/>
      <c r="AG101" s="432"/>
      <c r="AH101" s="320"/>
      <c r="AI101" s="438"/>
      <c r="AJ101" s="320"/>
      <c r="AK101" s="320"/>
      <c r="AL101" s="320"/>
      <c r="AM101" s="320"/>
    </row>
    <row r="102" spans="2:39" ht="30" customHeight="1" x14ac:dyDescent="0.3">
      <c r="B102" s="399">
        <v>99</v>
      </c>
      <c r="C102" s="320" t="s">
        <v>379</v>
      </c>
      <c r="D102" s="320" t="s">
        <v>65</v>
      </c>
      <c r="E102" s="320" t="s">
        <v>191</v>
      </c>
      <c r="F102" s="318" t="s">
        <v>1544</v>
      </c>
      <c r="G102" s="318" t="s">
        <v>1679</v>
      </c>
      <c r="H102" s="318" t="s">
        <v>146</v>
      </c>
      <c r="I102" s="320" t="s">
        <v>1657</v>
      </c>
      <c r="J102" s="320" t="s">
        <v>144</v>
      </c>
      <c r="K102" s="320" t="s">
        <v>86</v>
      </c>
      <c r="M102" s="416" t="s">
        <v>380</v>
      </c>
      <c r="N102" s="416" t="s">
        <v>381</v>
      </c>
      <c r="O102" s="417">
        <v>1900000</v>
      </c>
      <c r="P102" s="416">
        <v>89.6</v>
      </c>
      <c r="Q102" s="416">
        <v>339.3</v>
      </c>
      <c r="R102" s="416">
        <v>100465</v>
      </c>
      <c r="S102" s="416" t="s">
        <v>382</v>
      </c>
      <c r="T102" s="416" t="s">
        <v>383</v>
      </c>
      <c r="U102" s="416" t="s">
        <v>639</v>
      </c>
      <c r="V102" s="416">
        <v>50</v>
      </c>
      <c r="W102" s="416" t="s">
        <v>145</v>
      </c>
      <c r="X102" s="416">
        <v>2013</v>
      </c>
      <c r="Y102" s="416"/>
      <c r="Z102" s="416"/>
      <c r="AA102" s="416"/>
      <c r="AB102" s="320"/>
      <c r="AC102" s="320"/>
      <c r="AD102" s="320"/>
      <c r="AE102" s="320"/>
      <c r="AF102" s="320"/>
      <c r="AG102" s="432"/>
      <c r="AH102" s="320"/>
      <c r="AI102" s="438"/>
      <c r="AJ102" s="320"/>
      <c r="AK102" s="320"/>
      <c r="AL102" s="320"/>
      <c r="AM102" s="320"/>
    </row>
    <row r="103" spans="2:39" ht="30" customHeight="1" x14ac:dyDescent="0.3">
      <c r="B103" s="397">
        <v>100</v>
      </c>
      <c r="C103" s="320" t="s">
        <v>232</v>
      </c>
      <c r="D103" s="320" t="s">
        <v>63</v>
      </c>
      <c r="E103" s="320" t="s">
        <v>191</v>
      </c>
      <c r="F103" s="318" t="s">
        <v>1544</v>
      </c>
      <c r="G103" s="320" t="s">
        <v>1680</v>
      </c>
      <c r="H103" s="318" t="s">
        <v>1662</v>
      </c>
      <c r="I103" s="320" t="s">
        <v>1563</v>
      </c>
      <c r="J103" s="320" t="s">
        <v>1819</v>
      </c>
      <c r="K103" s="320" t="s">
        <v>902</v>
      </c>
      <c r="M103" s="416" t="s">
        <v>263</v>
      </c>
      <c r="N103" s="416" t="s">
        <v>266</v>
      </c>
      <c r="O103" s="417">
        <v>270000</v>
      </c>
      <c r="P103" s="416">
        <v>8.8000000000000007</v>
      </c>
      <c r="Q103" s="416"/>
      <c r="R103" s="416">
        <v>9900</v>
      </c>
      <c r="S103" s="416" t="s">
        <v>267</v>
      </c>
      <c r="T103" s="416"/>
      <c r="U103" s="416" t="s">
        <v>1800</v>
      </c>
      <c r="V103" s="416">
        <v>4</v>
      </c>
      <c r="W103" s="416" t="s">
        <v>145</v>
      </c>
      <c r="X103" s="416" t="s">
        <v>377</v>
      </c>
      <c r="Y103" s="416"/>
      <c r="Z103" s="416" t="s">
        <v>268</v>
      </c>
      <c r="AA103" s="416"/>
      <c r="AB103" s="320"/>
      <c r="AC103" s="320"/>
      <c r="AD103" s="320"/>
      <c r="AE103" s="320"/>
      <c r="AF103" s="320"/>
      <c r="AG103" s="432"/>
      <c r="AH103" s="320"/>
      <c r="AI103" s="438"/>
      <c r="AJ103" s="320"/>
      <c r="AK103" s="320"/>
      <c r="AL103" s="320"/>
      <c r="AM103" s="320"/>
    </row>
    <row r="104" spans="2:39" ht="30" customHeight="1" x14ac:dyDescent="0.3">
      <c r="B104" s="397">
        <v>101</v>
      </c>
      <c r="C104" s="320" t="s">
        <v>1599</v>
      </c>
      <c r="D104" s="320" t="s">
        <v>71</v>
      </c>
      <c r="E104" s="320" t="s">
        <v>191</v>
      </c>
      <c r="F104" s="318" t="s">
        <v>1544</v>
      </c>
      <c r="G104" s="318" t="s">
        <v>1679</v>
      </c>
      <c r="H104" s="318" t="s">
        <v>146</v>
      </c>
      <c r="I104" s="320" t="s">
        <v>1657</v>
      </c>
      <c r="J104" s="320" t="s">
        <v>144</v>
      </c>
      <c r="K104" s="320" t="s">
        <v>82</v>
      </c>
      <c r="M104" s="416" t="s">
        <v>916</v>
      </c>
      <c r="N104" s="416" t="s">
        <v>917</v>
      </c>
      <c r="O104" s="417">
        <v>2000000</v>
      </c>
      <c r="P104" s="416">
        <v>54</v>
      </c>
      <c r="Q104" s="416"/>
      <c r="R104" s="416"/>
      <c r="S104" s="416"/>
      <c r="T104" s="416"/>
      <c r="U104" s="416"/>
      <c r="V104" s="416" t="s">
        <v>1801</v>
      </c>
      <c r="W104" s="416" t="s">
        <v>145</v>
      </c>
      <c r="X104" s="416">
        <v>1978</v>
      </c>
      <c r="Y104" s="416"/>
      <c r="Z104" s="416"/>
      <c r="AA104" s="416"/>
      <c r="AB104" s="320"/>
      <c r="AC104" s="320"/>
      <c r="AD104" s="320"/>
      <c r="AE104" s="320"/>
      <c r="AF104" s="320"/>
      <c r="AG104" s="432"/>
      <c r="AH104" s="320"/>
      <c r="AI104" s="438"/>
      <c r="AJ104" s="320"/>
      <c r="AK104" s="320"/>
      <c r="AL104" s="320"/>
      <c r="AM104" s="320"/>
    </row>
    <row r="105" spans="2:39" ht="30" customHeight="1" x14ac:dyDescent="0.3">
      <c r="B105" s="399">
        <v>102</v>
      </c>
      <c r="C105" s="320" t="s">
        <v>1613</v>
      </c>
      <c r="D105" s="320" t="s">
        <v>1613</v>
      </c>
      <c r="E105" s="320" t="s">
        <v>55</v>
      </c>
      <c r="F105" s="320" t="s">
        <v>1546</v>
      </c>
      <c r="G105" s="320" t="s">
        <v>178</v>
      </c>
      <c r="H105" s="318" t="s">
        <v>146</v>
      </c>
      <c r="I105" s="320" t="s">
        <v>1563</v>
      </c>
      <c r="J105" s="320" t="s">
        <v>144</v>
      </c>
      <c r="K105" s="320" t="s">
        <v>87</v>
      </c>
      <c r="M105" s="416" t="s">
        <v>510</v>
      </c>
      <c r="N105" s="416" t="s">
        <v>511</v>
      </c>
      <c r="O105" s="417">
        <v>150000</v>
      </c>
      <c r="P105" s="416"/>
      <c r="Q105" s="416" t="s">
        <v>821</v>
      </c>
      <c r="R105" s="416"/>
      <c r="S105" s="416" t="s">
        <v>513</v>
      </c>
      <c r="T105" s="416" t="s">
        <v>515</v>
      </c>
      <c r="U105" s="416"/>
      <c r="V105" s="416">
        <v>15</v>
      </c>
      <c r="W105" s="416" t="s">
        <v>145</v>
      </c>
      <c r="X105" s="416">
        <v>2027</v>
      </c>
      <c r="Y105" s="416" t="s">
        <v>514</v>
      </c>
      <c r="Z105" s="416"/>
      <c r="AA105" s="416"/>
      <c r="AB105" s="320"/>
      <c r="AC105" s="320"/>
      <c r="AD105" s="320"/>
      <c r="AE105" s="320"/>
      <c r="AF105" s="320"/>
      <c r="AG105" s="432"/>
      <c r="AH105" s="320"/>
      <c r="AI105" s="438"/>
      <c r="AJ105" s="320"/>
      <c r="AK105" s="320"/>
      <c r="AL105" s="320"/>
      <c r="AM105" s="320"/>
    </row>
    <row r="106" spans="2:39" ht="30" customHeight="1" x14ac:dyDescent="0.3">
      <c r="B106" s="397">
        <v>103</v>
      </c>
      <c r="C106" s="320" t="s">
        <v>233</v>
      </c>
      <c r="D106" s="320" t="s">
        <v>63</v>
      </c>
      <c r="E106" s="320" t="s">
        <v>191</v>
      </c>
      <c r="F106" s="318" t="s">
        <v>1544</v>
      </c>
      <c r="G106" s="320" t="s">
        <v>178</v>
      </c>
      <c r="H106" s="318" t="s">
        <v>155</v>
      </c>
      <c r="I106" s="320" t="s">
        <v>1563</v>
      </c>
      <c r="J106" s="320" t="s">
        <v>144</v>
      </c>
      <c r="K106" s="320" t="s">
        <v>87</v>
      </c>
      <c r="M106" s="416" t="s">
        <v>1488</v>
      </c>
      <c r="N106" s="416" t="s">
        <v>1049</v>
      </c>
      <c r="O106" s="417">
        <v>113500</v>
      </c>
      <c r="P106" s="416">
        <v>3.21</v>
      </c>
      <c r="Q106" s="416"/>
      <c r="R106" s="416">
        <v>3600</v>
      </c>
      <c r="S106" s="416" t="s">
        <v>1490</v>
      </c>
      <c r="T106" s="416" t="s">
        <v>1492</v>
      </c>
      <c r="U106" s="416"/>
      <c r="V106" s="416">
        <v>1</v>
      </c>
      <c r="W106" s="416" t="s">
        <v>145</v>
      </c>
      <c r="X106" s="416"/>
      <c r="Y106" s="416" t="s">
        <v>1491</v>
      </c>
      <c r="Z106" s="416" t="s">
        <v>1502</v>
      </c>
      <c r="AA106" s="416"/>
      <c r="AB106" s="320"/>
      <c r="AC106" s="320"/>
      <c r="AD106" s="320"/>
      <c r="AE106" s="320"/>
      <c r="AF106" s="320"/>
      <c r="AG106" s="432"/>
      <c r="AH106" s="320"/>
      <c r="AI106" s="438"/>
      <c r="AJ106" s="320"/>
      <c r="AK106" s="320"/>
      <c r="AL106" s="320"/>
      <c r="AM106" s="320"/>
    </row>
    <row r="107" spans="2:39" ht="30" customHeight="1" thickBot="1" x14ac:dyDescent="0.35">
      <c r="B107" s="397">
        <v>104</v>
      </c>
      <c r="C107" s="320" t="s">
        <v>1614</v>
      </c>
      <c r="D107" s="320" t="s">
        <v>80</v>
      </c>
      <c r="E107" s="320" t="s">
        <v>191</v>
      </c>
      <c r="F107" s="318" t="s">
        <v>1544</v>
      </c>
      <c r="G107" s="320" t="s">
        <v>1680</v>
      </c>
      <c r="H107" s="318" t="s">
        <v>1704</v>
      </c>
      <c r="I107" s="320" t="s">
        <v>1564</v>
      </c>
      <c r="J107" s="320" t="s">
        <v>1819</v>
      </c>
      <c r="K107" s="320" t="s">
        <v>902</v>
      </c>
      <c r="M107" s="419" t="s">
        <v>208</v>
      </c>
      <c r="N107" s="419" t="s">
        <v>935</v>
      </c>
      <c r="O107" s="417">
        <v>0</v>
      </c>
      <c r="P107" s="416"/>
      <c r="Q107" s="416"/>
      <c r="R107" s="416"/>
      <c r="S107" s="430" t="s">
        <v>936</v>
      </c>
      <c r="T107" s="416" t="s">
        <v>937</v>
      </c>
      <c r="U107" s="416"/>
      <c r="V107" s="416"/>
      <c r="W107" s="416" t="s">
        <v>145</v>
      </c>
      <c r="X107" s="416"/>
      <c r="Y107" s="416"/>
      <c r="Z107" s="416" t="s">
        <v>938</v>
      </c>
      <c r="AA107" s="416"/>
      <c r="AB107" s="320"/>
      <c r="AC107" s="320"/>
      <c r="AD107" s="320"/>
      <c r="AE107" s="320"/>
      <c r="AF107" s="320"/>
      <c r="AG107" s="432"/>
      <c r="AH107" s="320"/>
      <c r="AI107" s="438"/>
      <c r="AJ107" s="320"/>
      <c r="AK107" s="320"/>
      <c r="AL107" s="320"/>
      <c r="AM107" s="320"/>
    </row>
    <row r="108" spans="2:39" ht="30" customHeight="1" thickBot="1" x14ac:dyDescent="0.35">
      <c r="B108" s="399">
        <v>105</v>
      </c>
      <c r="C108" s="320" t="s">
        <v>1614</v>
      </c>
      <c r="D108" s="320" t="s">
        <v>77</v>
      </c>
      <c r="E108" s="320" t="s">
        <v>191</v>
      </c>
      <c r="F108" s="318" t="s">
        <v>1544</v>
      </c>
      <c r="G108" s="320" t="s">
        <v>178</v>
      </c>
      <c r="H108" s="318" t="s">
        <v>146</v>
      </c>
      <c r="I108" s="320" t="s">
        <v>1563</v>
      </c>
      <c r="J108" s="320" t="s">
        <v>144</v>
      </c>
      <c r="K108" s="320" t="s">
        <v>399</v>
      </c>
      <c r="M108" s="439" t="s">
        <v>1827</v>
      </c>
      <c r="N108" s="440" t="s">
        <v>1828</v>
      </c>
      <c r="O108" s="441">
        <v>350000</v>
      </c>
      <c r="P108" s="442"/>
      <c r="Q108" s="440"/>
      <c r="R108" s="440" t="s">
        <v>1829</v>
      </c>
      <c r="S108" s="443" t="s">
        <v>1830</v>
      </c>
      <c r="T108" s="444" t="s">
        <v>1831</v>
      </c>
      <c r="U108" s="440" t="s">
        <v>1832</v>
      </c>
      <c r="V108" s="445">
        <v>8</v>
      </c>
      <c r="W108" s="419" t="s">
        <v>145</v>
      </c>
      <c r="X108" s="446"/>
      <c r="Y108" s="447"/>
      <c r="Z108" s="440" t="s">
        <v>1833</v>
      </c>
      <c r="AA108" s="440"/>
      <c r="AH108" s="320"/>
      <c r="AI108" s="438"/>
      <c r="AJ108" s="320"/>
      <c r="AK108" s="320"/>
      <c r="AL108" s="320"/>
      <c r="AM108" s="320"/>
    </row>
    <row r="109" spans="2:39" ht="30" customHeight="1" x14ac:dyDescent="0.3">
      <c r="B109" s="397">
        <v>106</v>
      </c>
      <c r="C109" s="320" t="s">
        <v>137</v>
      </c>
      <c r="D109" s="320" t="s">
        <v>192</v>
      </c>
      <c r="E109" s="320" t="s">
        <v>191</v>
      </c>
      <c r="F109" s="318" t="s">
        <v>1544</v>
      </c>
      <c r="G109" s="320" t="s">
        <v>178</v>
      </c>
      <c r="H109" s="318" t="s">
        <v>146</v>
      </c>
      <c r="I109" s="320" t="s">
        <v>1564</v>
      </c>
      <c r="J109" s="320" t="s">
        <v>144</v>
      </c>
      <c r="K109" s="320" t="s">
        <v>87</v>
      </c>
      <c r="M109" s="416" t="s">
        <v>139</v>
      </c>
      <c r="N109" s="416" t="s">
        <v>138</v>
      </c>
      <c r="O109" s="417">
        <v>20062</v>
      </c>
      <c r="P109" s="416">
        <v>1.5</v>
      </c>
      <c r="Q109" s="416">
        <v>5.68</v>
      </c>
      <c r="R109" s="416"/>
      <c r="S109" s="430" t="s">
        <v>140</v>
      </c>
      <c r="T109" s="430" t="s">
        <v>141</v>
      </c>
      <c r="U109" s="430" t="s">
        <v>137</v>
      </c>
      <c r="V109" s="416">
        <v>1</v>
      </c>
      <c r="W109" s="416" t="s">
        <v>145</v>
      </c>
      <c r="X109" s="416" t="s">
        <v>317</v>
      </c>
      <c r="Y109" s="416" t="s">
        <v>142</v>
      </c>
      <c r="Z109" s="416" t="s">
        <v>143</v>
      </c>
      <c r="AA109" s="416" t="s">
        <v>319</v>
      </c>
      <c r="AB109" s="320"/>
      <c r="AC109" s="320"/>
      <c r="AD109" s="320"/>
      <c r="AE109" s="320"/>
      <c r="AF109" s="320"/>
      <c r="AG109" s="432"/>
      <c r="AH109" s="320"/>
      <c r="AI109" s="438"/>
      <c r="AJ109" s="320"/>
      <c r="AK109" s="320"/>
      <c r="AL109" s="320"/>
      <c r="AM109" s="320"/>
    </row>
    <row r="110" spans="2:39" ht="30" customHeight="1" x14ac:dyDescent="0.3">
      <c r="B110" s="397">
        <v>107</v>
      </c>
      <c r="C110" s="320" t="s">
        <v>1802</v>
      </c>
      <c r="D110" s="320" t="s">
        <v>65</v>
      </c>
      <c r="E110" s="320" t="s">
        <v>191</v>
      </c>
      <c r="F110" s="318" t="s">
        <v>1544</v>
      </c>
      <c r="G110" s="318" t="s">
        <v>1679</v>
      </c>
      <c r="H110" s="320" t="s">
        <v>1661</v>
      </c>
      <c r="I110" s="320" t="s">
        <v>1563</v>
      </c>
      <c r="J110" s="320" t="s">
        <v>337</v>
      </c>
      <c r="K110" s="320" t="s">
        <v>86</v>
      </c>
      <c r="M110" s="416" t="s">
        <v>769</v>
      </c>
      <c r="N110" s="416"/>
      <c r="O110" s="417">
        <v>141700</v>
      </c>
      <c r="P110" s="416">
        <v>10</v>
      </c>
      <c r="Q110" s="416"/>
      <c r="R110" s="416"/>
      <c r="S110" s="416" t="s">
        <v>770</v>
      </c>
      <c r="T110" s="416" t="s">
        <v>907</v>
      </c>
      <c r="U110" s="416"/>
      <c r="V110" s="416">
        <v>14</v>
      </c>
      <c r="W110" s="416" t="s">
        <v>145</v>
      </c>
      <c r="X110" s="416" t="s">
        <v>774</v>
      </c>
      <c r="Y110" s="416" t="s">
        <v>771</v>
      </c>
      <c r="Z110" s="416"/>
      <c r="AA110" s="416"/>
      <c r="AB110" s="320"/>
      <c r="AC110" s="320"/>
      <c r="AD110" s="320"/>
      <c r="AE110" s="320"/>
      <c r="AF110" s="320"/>
      <c r="AG110" s="432"/>
      <c r="AH110" s="320"/>
      <c r="AI110" s="438"/>
      <c r="AJ110" s="320"/>
      <c r="AK110" s="320"/>
      <c r="AL110" s="320"/>
      <c r="AM110" s="320"/>
    </row>
    <row r="111" spans="2:39" ht="30" customHeight="1" x14ac:dyDescent="0.3">
      <c r="B111" s="399">
        <v>108</v>
      </c>
      <c r="C111" s="320" t="s">
        <v>235</v>
      </c>
      <c r="D111" s="320" t="s">
        <v>459</v>
      </c>
      <c r="E111" s="320" t="s">
        <v>50</v>
      </c>
      <c r="F111" s="320" t="s">
        <v>1545</v>
      </c>
      <c r="G111" s="318" t="s">
        <v>1679</v>
      </c>
      <c r="H111" s="318" t="s">
        <v>164</v>
      </c>
      <c r="I111" s="320" t="s">
        <v>1563</v>
      </c>
      <c r="J111" s="320" t="s">
        <v>163</v>
      </c>
      <c r="K111" s="320" t="s">
        <v>81</v>
      </c>
      <c r="M111" s="416" t="s">
        <v>461</v>
      </c>
      <c r="N111" s="416" t="s">
        <v>462</v>
      </c>
      <c r="O111" s="417">
        <v>460000</v>
      </c>
      <c r="P111" s="416">
        <v>5.5</v>
      </c>
      <c r="Q111" s="416">
        <v>21</v>
      </c>
      <c r="R111" s="416"/>
      <c r="S111" s="416" t="s">
        <v>463</v>
      </c>
      <c r="T111" s="416" t="s">
        <v>464</v>
      </c>
      <c r="U111" s="416"/>
      <c r="V111" s="416">
        <v>1</v>
      </c>
      <c r="W111" s="416" t="s">
        <v>145</v>
      </c>
      <c r="X111" s="416">
        <v>1968</v>
      </c>
      <c r="Y111" s="416" t="s">
        <v>465</v>
      </c>
      <c r="Z111" s="416" t="s">
        <v>466</v>
      </c>
      <c r="AA111" s="416"/>
      <c r="AB111" s="320"/>
      <c r="AC111" s="320"/>
      <c r="AD111" s="320"/>
      <c r="AE111" s="320"/>
      <c r="AF111" s="320"/>
      <c r="AG111" s="432"/>
      <c r="AH111" s="320"/>
      <c r="AI111" s="438"/>
      <c r="AJ111" s="320"/>
      <c r="AK111" s="320"/>
      <c r="AL111" s="320"/>
      <c r="AM111" s="320"/>
    </row>
    <row r="112" spans="2:39" ht="30" customHeight="1" x14ac:dyDescent="0.3">
      <c r="B112" s="397">
        <v>109</v>
      </c>
      <c r="C112" s="320" t="s">
        <v>236</v>
      </c>
      <c r="D112" s="320" t="s">
        <v>323</v>
      </c>
      <c r="E112" s="320" t="s">
        <v>54</v>
      </c>
      <c r="F112" s="320" t="s">
        <v>1546</v>
      </c>
      <c r="G112" s="318" t="s">
        <v>1679</v>
      </c>
      <c r="H112" s="318" t="s">
        <v>155</v>
      </c>
      <c r="I112" s="320" t="s">
        <v>1564</v>
      </c>
      <c r="J112" s="320" t="s">
        <v>144</v>
      </c>
      <c r="K112" s="320" t="s">
        <v>85</v>
      </c>
      <c r="M112" s="416" t="s">
        <v>322</v>
      </c>
      <c r="N112" s="416" t="s">
        <v>324</v>
      </c>
      <c r="O112" s="417">
        <v>70000</v>
      </c>
      <c r="P112" s="416"/>
      <c r="Q112" s="416">
        <v>2.2999999999999998</v>
      </c>
      <c r="R112" s="416"/>
      <c r="S112" s="416"/>
      <c r="T112" s="416"/>
      <c r="U112" s="416"/>
      <c r="V112" s="416"/>
      <c r="W112" s="416" t="s">
        <v>145</v>
      </c>
      <c r="X112" s="416">
        <v>2002</v>
      </c>
      <c r="Y112" s="416"/>
      <c r="Z112" s="416"/>
      <c r="AA112" s="416" t="s">
        <v>326</v>
      </c>
      <c r="AB112" s="320"/>
      <c r="AC112" s="320"/>
      <c r="AD112" s="320"/>
      <c r="AE112" s="320"/>
      <c r="AF112" s="320"/>
      <c r="AG112" s="432"/>
      <c r="AH112" s="320"/>
      <c r="AI112" s="438"/>
      <c r="AJ112" s="320"/>
      <c r="AK112" s="320"/>
      <c r="AL112" s="320"/>
      <c r="AM112" s="320"/>
    </row>
    <row r="113" spans="2:39" ht="30" customHeight="1" x14ac:dyDescent="0.3">
      <c r="B113" s="397">
        <v>110</v>
      </c>
      <c r="C113" s="320" t="s">
        <v>357</v>
      </c>
      <c r="D113" s="320" t="s">
        <v>63</v>
      </c>
      <c r="E113" s="320" t="s">
        <v>191</v>
      </c>
      <c r="F113" s="318" t="s">
        <v>1544</v>
      </c>
      <c r="G113" s="320" t="s">
        <v>1630</v>
      </c>
      <c r="H113" s="318" t="s">
        <v>155</v>
      </c>
      <c r="I113" s="320" t="s">
        <v>1564</v>
      </c>
      <c r="J113" s="320" t="s">
        <v>144</v>
      </c>
      <c r="K113" s="320" t="s">
        <v>87</v>
      </c>
      <c r="M113" s="416" t="s">
        <v>358</v>
      </c>
      <c r="N113" s="416" t="s">
        <v>359</v>
      </c>
      <c r="O113" s="417">
        <v>52000</v>
      </c>
      <c r="P113" s="416">
        <v>2.68</v>
      </c>
      <c r="Q113" s="416"/>
      <c r="R113" s="416">
        <v>3000</v>
      </c>
      <c r="S113" s="416" t="s">
        <v>360</v>
      </c>
      <c r="T113" s="416" t="s">
        <v>361</v>
      </c>
      <c r="U113" s="416" t="s">
        <v>362</v>
      </c>
      <c r="V113" s="416"/>
      <c r="W113" s="416" t="s">
        <v>145</v>
      </c>
      <c r="X113" s="416">
        <v>2026</v>
      </c>
      <c r="Y113" s="416" t="s">
        <v>251</v>
      </c>
      <c r="Z113" s="416" t="s">
        <v>363</v>
      </c>
      <c r="AA113" s="416"/>
      <c r="AB113" s="320"/>
      <c r="AC113" s="320"/>
      <c r="AD113" s="320"/>
      <c r="AE113" s="320"/>
      <c r="AF113" s="320"/>
      <c r="AG113" s="432"/>
      <c r="AH113" s="320"/>
      <c r="AI113" s="438"/>
      <c r="AJ113" s="320"/>
      <c r="AK113" s="320"/>
      <c r="AL113" s="320"/>
      <c r="AM113" s="320"/>
    </row>
    <row r="115" spans="2:39" x14ac:dyDescent="0.3">
      <c r="C115" s="324" t="s">
        <v>1112</v>
      </c>
    </row>
    <row r="116" spans="2:39" x14ac:dyDescent="0.3">
      <c r="C116" s="324" t="s">
        <v>1803</v>
      </c>
    </row>
    <row r="117" spans="2:39" x14ac:dyDescent="0.3">
      <c r="C117" s="324" t="s">
        <v>1729</v>
      </c>
    </row>
    <row r="118" spans="2:39" x14ac:dyDescent="0.3">
      <c r="C118" s="324" t="s">
        <v>1804</v>
      </c>
    </row>
    <row r="119" spans="2:39" x14ac:dyDescent="0.3">
      <c r="C119" s="324" t="s">
        <v>1805</v>
      </c>
    </row>
    <row r="120" spans="2:39" x14ac:dyDescent="0.3">
      <c r="C120" s="324" t="s">
        <v>1806</v>
      </c>
    </row>
    <row r="121" spans="2:39" x14ac:dyDescent="0.3">
      <c r="C121" s="324" t="s">
        <v>1807</v>
      </c>
    </row>
    <row r="122" spans="2:39" x14ac:dyDescent="0.3">
      <c r="C122" s="324" t="s">
        <v>1808</v>
      </c>
    </row>
    <row r="123" spans="2:39" x14ac:dyDescent="0.3">
      <c r="C123" s="324" t="s">
        <v>1809</v>
      </c>
    </row>
    <row r="124" spans="2:39" ht="88" customHeight="1" x14ac:dyDescent="0.3">
      <c r="C124" s="324" t="s">
        <v>1810</v>
      </c>
    </row>
    <row r="125" spans="2:39" ht="26" x14ac:dyDescent="0.3">
      <c r="C125" s="324" t="s">
        <v>1822</v>
      </c>
      <c r="D125" s="324" t="s">
        <v>1823</v>
      </c>
    </row>
  </sheetData>
  <dataValidations count="7">
    <dataValidation type="list" allowBlank="1" showInputMessage="1" showErrorMessage="1" sqref="G103 G99:G101 G78:G93 G71 G66:G67 G62:G64 G59:G60 G42:G44 G32:G37 G28:G30 G18 G10 G20:G21 G105:G109 G96 G52:G54 G47:G48 G23:G26 G4:G8 G113 G76 G73 G56 G39 G16 G13" xr:uid="{98D8B7D5-FF81-4FA7-8EA0-13BD18FC9A8D}">
      <formula1>"Exploring/Education,Planned,In Construction,Operating/Available"</formula1>
    </dataValidation>
    <dataValidation type="list" allowBlank="1" showInputMessage="1" showErrorMessage="1" sqref="J4:J113" xr:uid="{E288513A-41D1-451F-B30C-059440673C15}">
      <formula1>"IPR,DPR,IPR+DPR,NA/TBC"</formula1>
    </dataValidation>
    <dataValidation type="list" allowBlank="1" showInputMessage="1" showErrorMessage="1" sqref="I24:I113 I4:I22" xr:uid="{BD45F898-2336-4214-B5D2-FD930D3CB255}">
      <formula1>"&lt;100k,100k-1m,&gt;1m"</formula1>
    </dataValidation>
    <dataValidation type="list" allowBlank="1" showInputMessage="1" showErrorMessage="1" sqref="AA84 L21:L23 K21:K22" xr:uid="{766CD6D4-14A6-4072-AA80-12FB2E0AD3DB}">
      <formula1>"1960s,1970s,1980s,1990s,2000s,2010s,2020s,2030s,2040s"</formula1>
    </dataValidation>
    <dataValidation type="list" allowBlank="1" showInputMessage="1" showErrorMessage="1" sqref="H4:H11 H13:H20 H22:H29 H31:H53 H55:H59 H61:H62 H64:H78 H80 H83:H89 H91 H93:H95 H97:H102 H104:H106 H108:H109 H111:H113" xr:uid="{46BE9984-3988-4364-B94B-C4B67312F0BF}">
      <formula1>"Groundwater,Reservoir,Raw,Treated,River Discharge,Oher/TBC"</formula1>
    </dataValidation>
    <dataValidation type="list" allowBlank="1" showInputMessage="1" showErrorMessage="1" sqref="W4:W8 W10:W22 W24:W42 W45:W62 W66:W72 W74:W93 W95:W113" xr:uid="{A32E520D-AE03-475E-AF59-CA2CA5E23DDA}">
      <formula1>"RW from WW,Stormwater,Other"</formula1>
    </dataValidation>
    <dataValidation type="list" allowBlank="1" showInputMessage="1" showErrorMessage="1" sqref="K70:L70 K4:K20 K23:K69 K71:K113" xr:uid="{9C60D115-A368-48C7-B710-50BC615BB109}">
      <formula1>"1960s,1970s,1980s,1990s,2000s,2010s,2020s,2030s,2040s/Unknown"</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B2E10-854B-4332-8368-D3CA75C39ADE}">
  <sheetPr>
    <pageSetUpPr fitToPage="1"/>
  </sheetPr>
  <dimension ref="A1:BE429"/>
  <sheetViews>
    <sheetView zoomScale="42" zoomScaleNormal="42" workbookViewId="0">
      <pane ySplit="3" topLeftCell="A16" activePane="bottomLeft" state="frozen"/>
      <selection activeCell="A43" sqref="A43:XFD43"/>
      <selection pane="bottomLeft" activeCell="D17" sqref="D17"/>
    </sheetView>
  </sheetViews>
  <sheetFormatPr defaultRowHeight="15.5" x14ac:dyDescent="0.35"/>
  <cols>
    <col min="1" max="1" width="4.26953125" style="2" customWidth="1"/>
    <col min="2" max="2" width="9.54296875" style="2" customWidth="1"/>
    <col min="3" max="3" width="10.54296875" style="2" customWidth="1"/>
    <col min="4" max="4" width="8.08984375" style="2" customWidth="1"/>
    <col min="5" max="5" width="11.90625" style="40" customWidth="1"/>
    <col min="6" max="6" width="19" style="52" customWidth="1"/>
    <col min="7" max="7" width="15" style="2" customWidth="1"/>
    <col min="8" max="8" width="18.36328125" style="2" customWidth="1"/>
    <col min="9" max="9" width="50.1796875" style="2" customWidth="1"/>
    <col min="10" max="10" width="23.26953125" style="2" customWidth="1"/>
    <col min="11" max="11" width="13.453125" style="2" customWidth="1"/>
    <col min="12" max="12" width="13.1796875" style="57" customWidth="1"/>
    <col min="13" max="13" width="13.453125" style="2" hidden="1" customWidth="1"/>
    <col min="14" max="15" width="13.453125" style="2" customWidth="1"/>
    <col min="16" max="16" width="14.6328125" style="2" customWidth="1"/>
    <col min="17" max="17" width="14.81640625" style="2" customWidth="1"/>
    <col min="18" max="18" width="13.6328125" style="57" customWidth="1"/>
    <col min="19" max="23" width="13.6328125" style="2" customWidth="1"/>
    <col min="24" max="24" width="14.453125" style="2" customWidth="1"/>
    <col min="25" max="25" width="12.1796875" style="2" customWidth="1"/>
    <col min="26" max="26" width="11.453125" style="2" customWidth="1"/>
    <col min="27" max="29" width="10.08984375" style="2" customWidth="1"/>
    <col min="30" max="30" width="12" style="2" customWidth="1"/>
    <col min="31" max="31" width="10.08984375" style="2" customWidth="1"/>
    <col min="32" max="32" width="12.08984375" style="2" customWidth="1"/>
    <col min="33" max="33" width="11.6328125" style="2" customWidth="1"/>
    <col min="34" max="34" width="8.7265625" style="1"/>
    <col min="35" max="39" width="8.7265625" style="2"/>
    <col min="40" max="40" width="11.7265625" style="2" bestFit="1" customWidth="1"/>
    <col min="41" max="56" width="8.7265625" style="2"/>
    <col min="57" max="57" width="11" style="2" bestFit="1" customWidth="1"/>
    <col min="58" max="16384" width="8.7265625" style="2"/>
  </cols>
  <sheetData>
    <row r="1" spans="1:40" x14ac:dyDescent="0.35">
      <c r="E1" s="43"/>
      <c r="F1" s="43"/>
      <c r="I1" s="12" t="s">
        <v>311</v>
      </c>
      <c r="L1" s="2"/>
      <c r="P1" s="2">
        <v>0.5</v>
      </c>
      <c r="R1" s="2"/>
      <c r="AH1" s="2"/>
    </row>
    <row r="2" spans="1:40" x14ac:dyDescent="0.35">
      <c r="E2" s="42"/>
      <c r="F2" s="42"/>
      <c r="I2" s="12" t="s">
        <v>312</v>
      </c>
      <c r="L2" s="2"/>
      <c r="R2" s="2"/>
      <c r="AH2" s="2"/>
    </row>
    <row r="3" spans="1:40" ht="72.5" x14ac:dyDescent="0.35">
      <c r="B3" s="38" t="s">
        <v>188</v>
      </c>
      <c r="C3" s="38" t="s">
        <v>189</v>
      </c>
      <c r="D3" s="38" t="s">
        <v>190</v>
      </c>
      <c r="E3" s="39" t="s">
        <v>254</v>
      </c>
      <c r="F3" s="50" t="s">
        <v>255</v>
      </c>
      <c r="G3" s="5" t="s">
        <v>41</v>
      </c>
      <c r="H3" s="4" t="s">
        <v>0</v>
      </c>
      <c r="I3" s="4" t="s">
        <v>1</v>
      </c>
      <c r="J3" s="4" t="s">
        <v>2</v>
      </c>
      <c r="K3" s="4" t="s">
        <v>183</v>
      </c>
      <c r="L3" s="4" t="s">
        <v>184</v>
      </c>
      <c r="M3" s="4" t="s">
        <v>186</v>
      </c>
      <c r="N3" s="4" t="s">
        <v>196</v>
      </c>
      <c r="O3" s="4" t="s">
        <v>187</v>
      </c>
      <c r="P3" s="4" t="s">
        <v>3</v>
      </c>
      <c r="Q3" s="4" t="s">
        <v>4</v>
      </c>
      <c r="R3" s="4" t="s">
        <v>5</v>
      </c>
      <c r="S3" s="4" t="s">
        <v>167</v>
      </c>
      <c r="T3" s="4" t="s">
        <v>303</v>
      </c>
      <c r="U3" s="4" t="s">
        <v>302</v>
      </c>
      <c r="V3" s="4" t="s">
        <v>134</v>
      </c>
      <c r="W3" s="4" t="s">
        <v>292</v>
      </c>
      <c r="X3" s="4" t="s">
        <v>6</v>
      </c>
      <c r="Y3" s="4" t="s">
        <v>7</v>
      </c>
      <c r="Z3" s="4" t="s">
        <v>185</v>
      </c>
      <c r="AA3" s="4" t="s">
        <v>8</v>
      </c>
      <c r="AB3" s="4" t="s">
        <v>25</v>
      </c>
      <c r="AC3" s="4" t="s">
        <v>304</v>
      </c>
      <c r="AD3" s="4" t="s">
        <v>165</v>
      </c>
      <c r="AE3" s="4" t="s">
        <v>11</v>
      </c>
      <c r="AF3" s="4" t="s">
        <v>1001</v>
      </c>
      <c r="AG3" s="141" t="s">
        <v>1002</v>
      </c>
      <c r="AH3" s="145"/>
    </row>
    <row r="4" spans="1:40" s="48" customFormat="1" ht="187.5" customHeight="1" x14ac:dyDescent="0.35">
      <c r="B4" s="47" t="s">
        <v>54</v>
      </c>
      <c r="C4" s="47" t="s">
        <v>1743</v>
      </c>
      <c r="D4" s="47" t="s">
        <v>1738</v>
      </c>
      <c r="E4" s="383" t="s">
        <v>1750</v>
      </c>
      <c r="F4" s="154" t="s">
        <v>1751</v>
      </c>
      <c r="G4" s="111" t="s">
        <v>1740</v>
      </c>
      <c r="H4" s="384" t="s">
        <v>1741</v>
      </c>
      <c r="I4" s="385" t="s">
        <v>1742</v>
      </c>
      <c r="J4" s="47" t="s">
        <v>1744</v>
      </c>
      <c r="K4" s="47"/>
      <c r="L4" s="47" t="s">
        <v>1748</v>
      </c>
      <c r="M4" s="47"/>
      <c r="N4" s="47"/>
      <c r="O4" s="47"/>
      <c r="P4" s="47" t="s">
        <v>1745</v>
      </c>
      <c r="Q4" s="47" t="s">
        <v>1746</v>
      </c>
      <c r="R4" s="31" t="s">
        <v>195</v>
      </c>
      <c r="S4" s="47" t="s">
        <v>1747</v>
      </c>
      <c r="T4" s="47"/>
      <c r="U4" s="47"/>
      <c r="V4" s="47"/>
      <c r="W4" s="47" t="s">
        <v>1749</v>
      </c>
      <c r="X4" s="31" t="s">
        <v>163</v>
      </c>
      <c r="Y4" s="71" t="s">
        <v>145</v>
      </c>
      <c r="Z4" s="31" t="s">
        <v>164</v>
      </c>
      <c r="AA4" s="47">
        <v>2025</v>
      </c>
      <c r="AB4" s="47" t="s">
        <v>87</v>
      </c>
      <c r="AC4" s="47"/>
      <c r="AD4" s="47"/>
      <c r="AE4" s="47"/>
      <c r="AF4" s="47"/>
      <c r="AG4" s="143"/>
      <c r="AH4" s="271"/>
    </row>
    <row r="5" spans="1:40" s="144" customFormat="1" ht="186" customHeight="1" x14ac:dyDescent="0.35">
      <c r="A5" s="1"/>
      <c r="B5" s="1" t="s">
        <v>51</v>
      </c>
      <c r="C5" s="140" t="s">
        <v>1139</v>
      </c>
      <c r="D5" s="1" t="s">
        <v>1127</v>
      </c>
      <c r="E5" s="40" t="s">
        <v>1129</v>
      </c>
      <c r="F5" s="40" t="s">
        <v>1140</v>
      </c>
      <c r="G5" s="144" t="s">
        <v>1311</v>
      </c>
      <c r="H5" s="144" t="s">
        <v>1130</v>
      </c>
      <c r="I5" s="227" t="s">
        <v>1312</v>
      </c>
      <c r="J5" s="223" t="s">
        <v>1313</v>
      </c>
      <c r="K5" s="144" t="s">
        <v>1131</v>
      </c>
      <c r="L5" s="31">
        <v>1</v>
      </c>
      <c r="R5" s="31" t="s">
        <v>195</v>
      </c>
      <c r="S5" s="223"/>
      <c r="T5" s="223">
        <v>35</v>
      </c>
      <c r="U5" s="226"/>
      <c r="W5" s="223">
        <v>150000</v>
      </c>
      <c r="X5" s="31" t="s">
        <v>144</v>
      </c>
      <c r="Y5" s="223" t="s">
        <v>1314</v>
      </c>
      <c r="Z5" s="31" t="s">
        <v>1103</v>
      </c>
      <c r="AA5" s="144" t="s">
        <v>1128</v>
      </c>
      <c r="AB5" s="31" t="s">
        <v>82</v>
      </c>
      <c r="AE5" s="60"/>
    </row>
    <row r="6" spans="1:40" s="144" customFormat="1" ht="124" x14ac:dyDescent="0.35">
      <c r="A6" s="1"/>
      <c r="B6" s="144" t="s">
        <v>191</v>
      </c>
      <c r="C6" s="144" t="s">
        <v>66</v>
      </c>
      <c r="D6" s="144" t="s">
        <v>1101</v>
      </c>
      <c r="E6" s="40" t="s">
        <v>1102</v>
      </c>
      <c r="F6" s="40" t="s">
        <v>1104</v>
      </c>
      <c r="G6" s="144" t="s">
        <v>1307</v>
      </c>
      <c r="H6" s="28" t="s">
        <v>1308</v>
      </c>
      <c r="I6" s="144" t="s">
        <v>1310</v>
      </c>
      <c r="J6" s="144" t="s">
        <v>1309</v>
      </c>
      <c r="L6" s="31">
        <v>11</v>
      </c>
      <c r="R6" s="31" t="s">
        <v>195</v>
      </c>
      <c r="S6" s="81" t="s">
        <v>776</v>
      </c>
      <c r="T6" s="31">
        <v>10</v>
      </c>
      <c r="U6" s="26"/>
      <c r="W6" s="31">
        <v>400000</v>
      </c>
      <c r="X6" s="31" t="s">
        <v>144</v>
      </c>
      <c r="Y6" s="31" t="s">
        <v>117</v>
      </c>
      <c r="Z6" s="31" t="s">
        <v>164</v>
      </c>
      <c r="AA6" s="144">
        <v>2010</v>
      </c>
      <c r="AB6" s="31" t="s">
        <v>86</v>
      </c>
      <c r="AE6" s="60"/>
    </row>
    <row r="7" spans="1:40" ht="124" x14ac:dyDescent="0.35">
      <c r="B7" s="9" t="s">
        <v>59</v>
      </c>
      <c r="C7" s="166" t="s">
        <v>799</v>
      </c>
      <c r="D7" s="9" t="s">
        <v>800</v>
      </c>
      <c r="E7" s="41" t="s">
        <v>1108</v>
      </c>
      <c r="F7" s="53" t="s">
        <v>1110</v>
      </c>
      <c r="G7" s="167" t="s">
        <v>1106</v>
      </c>
      <c r="H7" s="9" t="s">
        <v>1107</v>
      </c>
      <c r="I7" s="9"/>
      <c r="J7" s="9"/>
      <c r="K7" s="9"/>
      <c r="L7" s="71">
        <v>1</v>
      </c>
      <c r="M7" s="9"/>
      <c r="N7" s="9"/>
      <c r="O7" s="9"/>
      <c r="P7" s="9"/>
      <c r="Q7" s="9"/>
      <c r="R7" s="71" t="s">
        <v>194</v>
      </c>
      <c r="S7" s="170" t="s">
        <v>1109</v>
      </c>
      <c r="T7" s="71">
        <v>20</v>
      </c>
      <c r="U7" s="71"/>
      <c r="V7" s="9"/>
      <c r="W7" s="71">
        <v>2000000</v>
      </c>
      <c r="X7" s="71" t="s">
        <v>144</v>
      </c>
      <c r="Y7" s="71" t="s">
        <v>145</v>
      </c>
      <c r="Z7" s="71" t="s">
        <v>146</v>
      </c>
      <c r="AA7" s="9" t="s">
        <v>1105</v>
      </c>
      <c r="AB7" s="71" t="s">
        <v>87</v>
      </c>
      <c r="AC7" s="9"/>
      <c r="AD7" s="9"/>
      <c r="AE7" s="171" t="s">
        <v>1165</v>
      </c>
      <c r="AF7" s="9"/>
      <c r="AG7" s="168"/>
      <c r="AH7" s="9"/>
    </row>
    <row r="8" spans="1:40" ht="75.5" customHeight="1" x14ac:dyDescent="0.35">
      <c r="B8" s="242" t="s">
        <v>52</v>
      </c>
      <c r="C8" s="249" t="s">
        <v>1370</v>
      </c>
      <c r="D8" s="242" t="s">
        <v>1369</v>
      </c>
      <c r="E8" s="250" t="s">
        <v>1378</v>
      </c>
      <c r="F8" s="251" t="s">
        <v>1379</v>
      </c>
      <c r="G8" s="252" t="s">
        <v>1371</v>
      </c>
      <c r="H8" s="242" t="s">
        <v>1372</v>
      </c>
      <c r="I8" s="242" t="s">
        <v>1373</v>
      </c>
      <c r="J8" s="242" t="s">
        <v>1374</v>
      </c>
      <c r="K8" s="242"/>
      <c r="L8" s="242">
        <v>21</v>
      </c>
      <c r="M8" s="242"/>
      <c r="N8" s="242"/>
      <c r="O8" s="242"/>
      <c r="P8" s="242" t="s">
        <v>1375</v>
      </c>
      <c r="Q8" s="242" t="s">
        <v>1376</v>
      </c>
      <c r="R8" s="242" t="s">
        <v>195</v>
      </c>
      <c r="S8" s="241" t="s">
        <v>1377</v>
      </c>
      <c r="T8" s="242"/>
      <c r="U8" s="242"/>
      <c r="V8" s="242"/>
      <c r="W8" s="242">
        <v>3000000</v>
      </c>
      <c r="X8" s="242" t="s">
        <v>144</v>
      </c>
      <c r="Y8" s="242" t="s">
        <v>145</v>
      </c>
      <c r="Z8" s="242" t="s">
        <v>440</v>
      </c>
      <c r="AA8" s="242"/>
      <c r="AB8" s="242" t="s">
        <v>87</v>
      </c>
      <c r="AC8" s="242"/>
      <c r="AD8" s="242"/>
      <c r="AE8" s="242"/>
      <c r="AF8" s="9"/>
      <c r="AG8" s="168"/>
      <c r="AH8" s="9"/>
    </row>
    <row r="9" spans="1:40" ht="75.5" customHeight="1" x14ac:dyDescent="0.35">
      <c r="B9" s="242" t="s">
        <v>52</v>
      </c>
      <c r="C9" s="249" t="s">
        <v>1370</v>
      </c>
      <c r="D9" s="242" t="s">
        <v>1369</v>
      </c>
      <c r="E9" s="250" t="s">
        <v>1382</v>
      </c>
      <c r="F9" s="251" t="s">
        <v>1387</v>
      </c>
      <c r="G9" s="252" t="s">
        <v>1380</v>
      </c>
      <c r="H9" s="242" t="s">
        <v>1381</v>
      </c>
      <c r="I9" s="242" t="s">
        <v>1373</v>
      </c>
      <c r="J9" s="242" t="s">
        <v>1383</v>
      </c>
      <c r="K9" s="242"/>
      <c r="L9" s="242">
        <v>0</v>
      </c>
      <c r="M9" s="242"/>
      <c r="N9" s="242"/>
      <c r="O9" s="242"/>
      <c r="P9" s="242"/>
      <c r="Q9" s="242" t="s">
        <v>1384</v>
      </c>
      <c r="R9" s="242" t="s">
        <v>195</v>
      </c>
      <c r="S9" s="241" t="s">
        <v>1386</v>
      </c>
      <c r="T9" s="242"/>
      <c r="U9" s="242"/>
      <c r="V9" s="242"/>
      <c r="W9" s="242">
        <v>0</v>
      </c>
      <c r="X9" s="242" t="s">
        <v>144</v>
      </c>
      <c r="Y9" s="242" t="s">
        <v>145</v>
      </c>
      <c r="Z9" s="242" t="s">
        <v>155</v>
      </c>
      <c r="AA9" s="242" t="s">
        <v>1385</v>
      </c>
      <c r="AB9" s="242" t="s">
        <v>87</v>
      </c>
      <c r="AC9" s="242"/>
      <c r="AD9" s="242"/>
      <c r="AE9" s="242"/>
      <c r="AF9" s="9"/>
      <c r="AG9" s="168"/>
      <c r="AH9" s="9"/>
    </row>
    <row r="10" spans="1:40" ht="163.5" customHeight="1" x14ac:dyDescent="0.35">
      <c r="B10" s="242" t="s">
        <v>191</v>
      </c>
      <c r="C10" s="249" t="s">
        <v>63</v>
      </c>
      <c r="D10" s="242" t="s">
        <v>1438</v>
      </c>
      <c r="E10" s="250" t="s">
        <v>1443</v>
      </c>
      <c r="F10" s="251" t="s">
        <v>1446</v>
      </c>
      <c r="G10" s="252" t="s">
        <v>1439</v>
      </c>
      <c r="H10" s="242" t="s">
        <v>1440</v>
      </c>
      <c r="I10" s="242" t="s">
        <v>1441</v>
      </c>
      <c r="J10" s="242" t="s">
        <v>1442</v>
      </c>
      <c r="K10" s="242" t="s">
        <v>1444</v>
      </c>
      <c r="L10" s="242">
        <v>2</v>
      </c>
      <c r="M10" s="242"/>
      <c r="N10" s="242"/>
      <c r="O10" s="242"/>
      <c r="P10" s="242"/>
      <c r="Q10" s="242"/>
      <c r="R10" s="242" t="s">
        <v>100</v>
      </c>
      <c r="S10" s="241"/>
      <c r="T10" s="257">
        <v>4.3172000000000002E-3</v>
      </c>
      <c r="U10" s="242"/>
      <c r="V10" s="242">
        <v>3500</v>
      </c>
      <c r="W10" s="242">
        <v>150000</v>
      </c>
      <c r="X10" s="242" t="s">
        <v>144</v>
      </c>
      <c r="Y10" s="242" t="s">
        <v>145</v>
      </c>
      <c r="Z10" s="242" t="s">
        <v>155</v>
      </c>
      <c r="AA10" s="242" t="s">
        <v>1445</v>
      </c>
      <c r="AB10" s="242" t="s">
        <v>399</v>
      </c>
      <c r="AC10" s="242"/>
      <c r="AD10" s="242"/>
      <c r="AE10" s="242"/>
      <c r="AF10" s="9"/>
      <c r="AG10" s="168"/>
      <c r="AH10" s="9"/>
      <c r="AK10" s="2" t="s">
        <v>1440</v>
      </c>
      <c r="AN10" s="2">
        <f>3500* 1233.48/1000/1000000</f>
        <v>4.3171800000000003E-3</v>
      </c>
    </row>
    <row r="11" spans="1:40" ht="130.5" x14ac:dyDescent="0.35">
      <c r="B11" s="1" t="s">
        <v>191</v>
      </c>
      <c r="C11" s="140" t="s">
        <v>73</v>
      </c>
      <c r="D11" s="1" t="s">
        <v>200</v>
      </c>
      <c r="E11" s="40" t="s">
        <v>1135</v>
      </c>
      <c r="F11" s="229" t="s">
        <v>1349</v>
      </c>
      <c r="G11" s="3" t="s">
        <v>1134</v>
      </c>
      <c r="H11" s="1"/>
      <c r="I11" s="1" t="s">
        <v>1345</v>
      </c>
      <c r="J11" s="1" t="s">
        <v>1346</v>
      </c>
      <c r="K11" s="1" t="s">
        <v>1347</v>
      </c>
      <c r="L11" s="79">
        <v>4</v>
      </c>
      <c r="M11" s="1"/>
      <c r="N11" s="1"/>
      <c r="O11" s="1"/>
      <c r="P11" s="1"/>
      <c r="Q11" s="1"/>
      <c r="R11" s="223" t="s">
        <v>194</v>
      </c>
      <c r="S11" s="79" t="s">
        <v>1074</v>
      </c>
      <c r="T11" s="31"/>
      <c r="U11" s="223">
        <v>4</v>
      </c>
      <c r="V11" s="1"/>
      <c r="W11" s="226">
        <v>55000</v>
      </c>
      <c r="X11" s="31" t="s">
        <v>144</v>
      </c>
      <c r="Y11" s="31" t="s">
        <v>145</v>
      </c>
      <c r="Z11" s="223" t="s">
        <v>440</v>
      </c>
      <c r="AA11" s="223" t="s">
        <v>1348</v>
      </c>
      <c r="AB11" s="223" t="s">
        <v>399</v>
      </c>
      <c r="AC11" s="1"/>
      <c r="AD11" s="1"/>
      <c r="AE11" s="66" t="s">
        <v>1136</v>
      </c>
      <c r="AF11" s="1"/>
      <c r="AG11" s="142"/>
    </row>
    <row r="12" spans="1:40" ht="29" x14ac:dyDescent="0.35">
      <c r="B12" s="1"/>
      <c r="C12" s="140"/>
      <c r="D12" s="1"/>
      <c r="E12" s="40" t="s">
        <v>1510</v>
      </c>
      <c r="F12" s="229"/>
      <c r="G12" s="3"/>
      <c r="H12" s="1"/>
      <c r="I12" s="1"/>
      <c r="J12" s="1"/>
      <c r="K12" s="1"/>
      <c r="L12" s="79"/>
      <c r="M12" s="1"/>
      <c r="N12" s="1"/>
      <c r="O12" s="1"/>
      <c r="P12" s="1"/>
      <c r="Q12" s="1"/>
      <c r="R12" s="223"/>
      <c r="S12" s="79"/>
      <c r="T12" s="31"/>
      <c r="U12" s="223"/>
      <c r="V12" s="1"/>
      <c r="W12" s="226" t="s">
        <v>1511</v>
      </c>
      <c r="X12" s="31"/>
      <c r="Y12" s="31" t="s">
        <v>145</v>
      </c>
      <c r="Z12" s="223"/>
      <c r="AA12" s="223"/>
      <c r="AB12" s="223"/>
      <c r="AC12" s="1"/>
      <c r="AD12" s="1"/>
      <c r="AE12" s="66"/>
      <c r="AF12" s="1"/>
      <c r="AG12" s="142"/>
    </row>
    <row r="13" spans="1:40" ht="130.5" x14ac:dyDescent="0.35">
      <c r="B13" s="1" t="s">
        <v>51</v>
      </c>
      <c r="C13" s="140" t="s">
        <v>1138</v>
      </c>
      <c r="D13" s="1" t="s">
        <v>201</v>
      </c>
      <c r="E13" s="40" t="s">
        <v>1158</v>
      </c>
      <c r="F13" s="51" t="s">
        <v>1163</v>
      </c>
      <c r="G13" s="3"/>
      <c r="H13" s="1" t="s">
        <v>1157</v>
      </c>
      <c r="I13" s="1" t="s">
        <v>201</v>
      </c>
      <c r="J13" s="1" t="s">
        <v>1159</v>
      </c>
      <c r="K13" s="1"/>
      <c r="L13" s="79">
        <v>1</v>
      </c>
      <c r="M13" s="1"/>
      <c r="N13" s="1"/>
      <c r="O13" s="1"/>
      <c r="P13" s="1"/>
      <c r="Q13" s="1" t="s">
        <v>1160</v>
      </c>
      <c r="R13" s="31" t="s">
        <v>195</v>
      </c>
      <c r="S13" s="80" t="s">
        <v>1193</v>
      </c>
      <c r="T13" s="79">
        <v>2.1440000000000001</v>
      </c>
      <c r="U13" s="26"/>
      <c r="V13" s="1"/>
      <c r="W13" s="79">
        <v>51177</v>
      </c>
      <c r="X13" s="31" t="s">
        <v>163</v>
      </c>
      <c r="Y13" s="31" t="s">
        <v>145</v>
      </c>
      <c r="Z13" s="31" t="s">
        <v>146</v>
      </c>
      <c r="AA13" s="1" t="s">
        <v>1161</v>
      </c>
      <c r="AB13" s="31" t="s">
        <v>86</v>
      </c>
      <c r="AC13" s="1" t="s">
        <v>1162</v>
      </c>
      <c r="AD13" s="1"/>
      <c r="AE13" s="60" t="s">
        <v>1164</v>
      </c>
      <c r="AF13" s="1"/>
      <c r="AG13" s="142"/>
    </row>
    <row r="14" spans="1:40" ht="70" customHeight="1" x14ac:dyDescent="0.35">
      <c r="B14" s="223" t="s">
        <v>191</v>
      </c>
      <c r="C14" s="230" t="s">
        <v>63</v>
      </c>
      <c r="D14" s="223" t="s">
        <v>1325</v>
      </c>
      <c r="E14" s="231" t="s">
        <v>1324</v>
      </c>
      <c r="F14" s="229" t="s">
        <v>1331</v>
      </c>
      <c r="G14" s="232" t="s">
        <v>1326</v>
      </c>
      <c r="H14" s="223"/>
      <c r="I14" s="223" t="s">
        <v>1327</v>
      </c>
      <c r="J14" s="223" t="s">
        <v>1328</v>
      </c>
      <c r="K14" s="223"/>
      <c r="L14" s="226">
        <v>1</v>
      </c>
      <c r="M14" s="223"/>
      <c r="N14" s="223"/>
      <c r="O14" s="223"/>
      <c r="P14" s="223"/>
      <c r="Q14" s="223" t="s">
        <v>1329</v>
      </c>
      <c r="R14" s="223" t="s">
        <v>178</v>
      </c>
      <c r="S14" s="226"/>
      <c r="T14" s="226"/>
      <c r="U14" s="223" t="s">
        <v>529</v>
      </c>
      <c r="V14" s="223"/>
      <c r="W14" s="226">
        <v>105000</v>
      </c>
      <c r="X14" s="223" t="s">
        <v>337</v>
      </c>
      <c r="Y14" s="223" t="s">
        <v>145</v>
      </c>
      <c r="Z14" s="223" t="s">
        <v>1330</v>
      </c>
      <c r="AA14" s="223"/>
      <c r="AB14" s="223" t="s">
        <v>399</v>
      </c>
      <c r="AC14" s="223"/>
      <c r="AD14" s="223"/>
      <c r="AE14" s="223"/>
      <c r="AF14" s="1"/>
      <c r="AG14" s="142"/>
    </row>
    <row r="15" spans="1:40" ht="246.5" x14ac:dyDescent="0.35">
      <c r="B15" s="1" t="s">
        <v>51</v>
      </c>
      <c r="C15" s="140" t="s">
        <v>390</v>
      </c>
      <c r="D15" s="1" t="s">
        <v>204</v>
      </c>
      <c r="E15" s="40" t="s">
        <v>1125</v>
      </c>
      <c r="F15" s="229" t="s">
        <v>1323</v>
      </c>
      <c r="G15" s="3" t="s">
        <v>1315</v>
      </c>
      <c r="H15" s="223" t="s">
        <v>1316</v>
      </c>
      <c r="I15" s="1" t="s">
        <v>1317</v>
      </c>
      <c r="J15" s="223" t="s">
        <v>1318</v>
      </c>
      <c r="K15" s="1" t="s">
        <v>1126</v>
      </c>
      <c r="L15" s="31">
        <v>1</v>
      </c>
      <c r="M15" s="1"/>
      <c r="N15" s="1"/>
      <c r="O15" s="223" t="s">
        <v>1320</v>
      </c>
      <c r="P15" s="223" t="s">
        <v>1319</v>
      </c>
      <c r="Q15" s="1"/>
      <c r="R15" s="223" t="s">
        <v>194</v>
      </c>
      <c r="S15" s="226" t="s">
        <v>1322</v>
      </c>
      <c r="T15" s="31">
        <v>45</v>
      </c>
      <c r="U15" s="26"/>
      <c r="V15" s="1"/>
      <c r="W15" s="228">
        <v>325000</v>
      </c>
      <c r="X15" s="223" t="s">
        <v>144</v>
      </c>
      <c r="Y15" s="31" t="s">
        <v>145</v>
      </c>
      <c r="Z15" s="31" t="s">
        <v>155</v>
      </c>
      <c r="AA15" s="223" t="s">
        <v>1321</v>
      </c>
      <c r="AB15" s="223" t="s">
        <v>399</v>
      </c>
      <c r="AC15" s="1"/>
      <c r="AD15" s="1"/>
      <c r="AE15" s="60"/>
      <c r="AF15" s="1"/>
      <c r="AG15" s="142"/>
    </row>
    <row r="16" spans="1:40" ht="139.5" x14ac:dyDescent="0.35">
      <c r="B16" s="1" t="s">
        <v>51</v>
      </c>
      <c r="C16" s="140" t="s">
        <v>390</v>
      </c>
      <c r="D16" s="1" t="s">
        <v>204</v>
      </c>
      <c r="E16" s="40" t="s">
        <v>1121</v>
      </c>
      <c r="F16" s="51" t="s">
        <v>1122</v>
      </c>
      <c r="G16" s="3" t="s">
        <v>1123</v>
      </c>
      <c r="H16" s="1"/>
      <c r="I16" s="1"/>
      <c r="J16" s="1"/>
      <c r="K16" s="1"/>
      <c r="L16" s="31">
        <v>1</v>
      </c>
      <c r="M16" s="1"/>
      <c r="N16" s="1"/>
      <c r="O16" s="1"/>
      <c r="P16" s="1"/>
      <c r="Q16" s="1"/>
      <c r="R16" s="31" t="s">
        <v>195</v>
      </c>
      <c r="S16" s="80" t="s">
        <v>1124</v>
      </c>
      <c r="T16" s="26"/>
      <c r="U16" s="26"/>
      <c r="V16" s="1"/>
      <c r="W16" s="31">
        <v>10000</v>
      </c>
      <c r="X16" s="31" t="s">
        <v>144</v>
      </c>
      <c r="Y16" s="31" t="s">
        <v>145</v>
      </c>
      <c r="Z16" s="31" t="s">
        <v>164</v>
      </c>
      <c r="AA16" s="1">
        <v>2018</v>
      </c>
      <c r="AB16" s="31" t="s">
        <v>86</v>
      </c>
      <c r="AC16" s="1"/>
      <c r="AD16" s="1"/>
      <c r="AE16" s="60"/>
      <c r="AF16" s="1"/>
      <c r="AG16" s="142"/>
    </row>
    <row r="17" spans="2:33" ht="145" x14ac:dyDescent="0.35">
      <c r="B17" s="1" t="s">
        <v>191</v>
      </c>
      <c r="C17" s="140" t="s">
        <v>63</v>
      </c>
      <c r="D17" s="1" t="s">
        <v>1029</v>
      </c>
      <c r="E17" s="121" t="s">
        <v>1032</v>
      </c>
      <c r="F17" s="83" t="s">
        <v>1063</v>
      </c>
      <c r="G17" s="3" t="s">
        <v>1030</v>
      </c>
      <c r="H17" s="1" t="s">
        <v>1031</v>
      </c>
      <c r="I17" s="1" t="s">
        <v>1033</v>
      </c>
      <c r="J17" s="1" t="s">
        <v>1034</v>
      </c>
      <c r="K17" s="1"/>
      <c r="L17" s="31">
        <v>1</v>
      </c>
      <c r="M17" s="1"/>
      <c r="N17" s="1"/>
      <c r="O17" s="1"/>
      <c r="P17" s="1"/>
      <c r="Q17" s="1" t="s">
        <v>1035</v>
      </c>
      <c r="R17" s="31" t="s">
        <v>178</v>
      </c>
      <c r="S17" s="85" t="s">
        <v>1036</v>
      </c>
      <c r="T17" s="26"/>
      <c r="U17" s="26"/>
      <c r="V17" s="1"/>
      <c r="W17" s="31">
        <v>16000</v>
      </c>
      <c r="X17" s="31" t="s">
        <v>144</v>
      </c>
      <c r="Y17" s="31" t="s">
        <v>145</v>
      </c>
      <c r="Z17" s="31" t="s">
        <v>155</v>
      </c>
      <c r="AA17" s="1" t="s">
        <v>87</v>
      </c>
      <c r="AB17" s="31" t="s">
        <v>87</v>
      </c>
      <c r="AC17" s="1" t="s">
        <v>689</v>
      </c>
      <c r="AD17" s="1"/>
      <c r="AE17" s="60"/>
      <c r="AF17" s="1"/>
      <c r="AG17" s="142"/>
    </row>
    <row r="18" spans="2:33" ht="188.5" x14ac:dyDescent="0.35">
      <c r="B18" s="1" t="s">
        <v>191</v>
      </c>
      <c r="C18" s="1" t="s">
        <v>66</v>
      </c>
      <c r="D18" s="1" t="s">
        <v>869</v>
      </c>
      <c r="E18" s="40" t="s">
        <v>873</v>
      </c>
      <c r="F18" s="51" t="s">
        <v>876</v>
      </c>
      <c r="G18" s="3" t="s">
        <v>871</v>
      </c>
      <c r="H18" s="1" t="s">
        <v>872</v>
      </c>
      <c r="I18" s="1" t="s">
        <v>874</v>
      </c>
      <c r="J18" s="1" t="s">
        <v>875</v>
      </c>
      <c r="K18" s="1"/>
      <c r="L18" s="31">
        <v>1</v>
      </c>
      <c r="M18" s="1"/>
      <c r="N18" s="1"/>
      <c r="O18" s="1"/>
      <c r="P18" s="1"/>
      <c r="Q18" s="1"/>
      <c r="R18" s="31" t="s">
        <v>195</v>
      </c>
      <c r="S18" s="162" t="s">
        <v>1252</v>
      </c>
      <c r="T18" s="26"/>
      <c r="U18" s="160">
        <v>12</v>
      </c>
      <c r="V18" s="1"/>
      <c r="W18" s="31">
        <v>85000</v>
      </c>
      <c r="X18" s="31" t="s">
        <v>144</v>
      </c>
      <c r="Y18" s="31" t="s">
        <v>145</v>
      </c>
      <c r="Z18" s="31" t="s">
        <v>290</v>
      </c>
      <c r="AA18" s="1"/>
      <c r="AB18" s="31" t="s">
        <v>87</v>
      </c>
      <c r="AC18" s="31" t="s">
        <v>870</v>
      </c>
      <c r="AD18" s="1"/>
      <c r="AE18" s="60"/>
      <c r="AF18" s="1"/>
      <c r="AG18" s="142"/>
    </row>
    <row r="19" spans="2:33" ht="145" x14ac:dyDescent="0.35">
      <c r="B19" s="1" t="s">
        <v>191</v>
      </c>
      <c r="C19" s="1" t="s">
        <v>63</v>
      </c>
      <c r="D19" s="1" t="s">
        <v>886</v>
      </c>
      <c r="E19" s="40" t="s">
        <v>888</v>
      </c>
      <c r="F19" s="51" t="s">
        <v>893</v>
      </c>
      <c r="G19" s="3" t="s">
        <v>887</v>
      </c>
      <c r="H19" s="1" t="s">
        <v>205</v>
      </c>
      <c r="I19" s="1" t="s">
        <v>892</v>
      </c>
      <c r="J19" s="1" t="s">
        <v>889</v>
      </c>
      <c r="K19" s="1"/>
      <c r="L19" s="31">
        <v>3</v>
      </c>
      <c r="M19" s="1"/>
      <c r="N19" s="55" t="s">
        <v>1081</v>
      </c>
      <c r="O19" s="1"/>
      <c r="P19" s="1"/>
      <c r="Q19" s="1" t="s">
        <v>900</v>
      </c>
      <c r="R19" s="31" t="s">
        <v>178</v>
      </c>
      <c r="S19" s="85" t="s">
        <v>891</v>
      </c>
      <c r="T19" s="26"/>
      <c r="U19" s="26"/>
      <c r="V19" s="1"/>
      <c r="W19" s="79">
        <v>39414</v>
      </c>
      <c r="X19" s="31" t="s">
        <v>144</v>
      </c>
      <c r="Y19" s="31"/>
      <c r="Z19" s="31" t="s">
        <v>155</v>
      </c>
      <c r="AA19" s="1" t="s">
        <v>890</v>
      </c>
      <c r="AB19" s="31" t="s">
        <v>87</v>
      </c>
      <c r="AC19" s="31"/>
      <c r="AD19" s="1"/>
      <c r="AE19" s="60"/>
      <c r="AF19" s="1"/>
      <c r="AG19" s="142"/>
    </row>
    <row r="20" spans="2:33" ht="108.5" x14ac:dyDescent="0.35">
      <c r="B20" s="223" t="s">
        <v>1037</v>
      </c>
      <c r="C20" s="223" t="s">
        <v>1039</v>
      </c>
      <c r="D20" s="223" t="s">
        <v>1435</v>
      </c>
      <c r="E20" s="231" t="s">
        <v>1437</v>
      </c>
      <c r="F20" s="229" t="s">
        <v>1436</v>
      </c>
      <c r="G20" s="232"/>
      <c r="H20" s="223"/>
      <c r="I20" s="223"/>
      <c r="J20" s="223"/>
      <c r="K20" s="223"/>
      <c r="L20" s="223"/>
      <c r="M20" s="223"/>
      <c r="N20" s="255"/>
      <c r="O20" s="223"/>
      <c r="P20" s="223"/>
      <c r="Q20" s="223"/>
      <c r="R20" s="223" t="s">
        <v>100</v>
      </c>
      <c r="S20" s="255"/>
      <c r="T20" s="223"/>
      <c r="U20" s="223"/>
      <c r="V20" s="223"/>
      <c r="W20" s="226"/>
      <c r="X20" s="223" t="s">
        <v>144</v>
      </c>
      <c r="Y20" s="223" t="s">
        <v>145</v>
      </c>
      <c r="Z20" s="223" t="s">
        <v>146</v>
      </c>
      <c r="AA20" s="223"/>
      <c r="AB20" s="223" t="s">
        <v>399</v>
      </c>
      <c r="AC20" s="223"/>
      <c r="AD20" s="223"/>
      <c r="AE20" s="223"/>
      <c r="AF20" s="1"/>
      <c r="AG20" s="142"/>
    </row>
    <row r="21" spans="2:33" ht="271.5" customHeight="1" x14ac:dyDescent="0.35">
      <c r="B21" s="1" t="s">
        <v>191</v>
      </c>
      <c r="C21" s="1" t="s">
        <v>63</v>
      </c>
      <c r="D21" s="1" t="s">
        <v>1076</v>
      </c>
      <c r="E21" s="40" t="s">
        <v>1079</v>
      </c>
      <c r="F21" s="51" t="s">
        <v>1085</v>
      </c>
      <c r="G21" s="3" t="s">
        <v>211</v>
      </c>
      <c r="H21" s="1" t="s">
        <v>1078</v>
      </c>
      <c r="I21" s="1" t="s">
        <v>1080</v>
      </c>
      <c r="J21" s="1" t="s">
        <v>1082</v>
      </c>
      <c r="K21" s="1" t="s">
        <v>1083</v>
      </c>
      <c r="L21" s="31">
        <v>2</v>
      </c>
      <c r="M21" s="1"/>
      <c r="N21" s="1"/>
      <c r="O21" s="1"/>
      <c r="P21" s="1" t="s">
        <v>1084</v>
      </c>
      <c r="Q21" s="1"/>
      <c r="R21" s="31" t="s">
        <v>178</v>
      </c>
      <c r="S21" s="55" t="s">
        <v>1086</v>
      </c>
      <c r="T21" s="26"/>
      <c r="U21" s="26"/>
      <c r="V21" s="1"/>
      <c r="W21" s="205">
        <v>700000</v>
      </c>
      <c r="X21" s="31" t="s">
        <v>144</v>
      </c>
      <c r="Y21" s="31" t="s">
        <v>145</v>
      </c>
      <c r="Z21" s="31" t="s">
        <v>155</v>
      </c>
      <c r="AA21" s="223" t="s">
        <v>1434</v>
      </c>
      <c r="AB21" s="31" t="s">
        <v>87</v>
      </c>
      <c r="AC21" s="31" t="s">
        <v>1077</v>
      </c>
      <c r="AD21" s="1"/>
      <c r="AE21" s="26" t="s">
        <v>1263</v>
      </c>
      <c r="AF21" s="1"/>
      <c r="AG21" s="142"/>
    </row>
    <row r="22" spans="2:33" ht="271.5" customHeight="1" x14ac:dyDescent="0.35">
      <c r="B22" s="1" t="s">
        <v>51</v>
      </c>
      <c r="C22" s="1" t="s">
        <v>1138</v>
      </c>
      <c r="D22" s="1" t="s">
        <v>1141</v>
      </c>
      <c r="E22" s="40" t="s">
        <v>1142</v>
      </c>
      <c r="F22" s="51" t="s">
        <v>1148</v>
      </c>
      <c r="G22" s="3" t="s">
        <v>1144</v>
      </c>
      <c r="H22" s="1" t="s">
        <v>1143</v>
      </c>
      <c r="I22" s="1" t="s">
        <v>1253</v>
      </c>
      <c r="J22" s="1" t="s">
        <v>1145</v>
      </c>
      <c r="K22" s="1"/>
      <c r="L22" s="203">
        <v>1</v>
      </c>
      <c r="M22" s="1"/>
      <c r="N22" s="1"/>
      <c r="O22" s="1"/>
      <c r="P22" s="1"/>
      <c r="Q22" s="1"/>
      <c r="R22" s="31" t="s">
        <v>195</v>
      </c>
      <c r="S22" s="205" t="s">
        <v>997</v>
      </c>
      <c r="T22" s="205">
        <v>6</v>
      </c>
      <c r="U22" s="26"/>
      <c r="V22" s="1"/>
      <c r="W22" s="205">
        <v>300000</v>
      </c>
      <c r="X22" s="31" t="s">
        <v>144</v>
      </c>
      <c r="Y22" s="31" t="s">
        <v>145</v>
      </c>
      <c r="Z22" s="203" t="s">
        <v>290</v>
      </c>
      <c r="AA22" s="1" t="s">
        <v>1146</v>
      </c>
      <c r="AB22" s="31" t="s">
        <v>86</v>
      </c>
      <c r="AC22" s="1"/>
      <c r="AD22" s="1"/>
      <c r="AE22" s="66" t="s">
        <v>1147</v>
      </c>
      <c r="AF22" s="1"/>
      <c r="AG22" s="142"/>
    </row>
    <row r="23" spans="2:33" ht="149" customHeight="1" x14ac:dyDescent="0.35">
      <c r="B23" s="1" t="s">
        <v>191</v>
      </c>
      <c r="C23" s="1" t="s">
        <v>74</v>
      </c>
      <c r="D23" s="1" t="s">
        <v>213</v>
      </c>
      <c r="E23" s="40" t="s">
        <v>1060</v>
      </c>
      <c r="F23" s="51" t="s">
        <v>1061</v>
      </c>
      <c r="G23" s="3" t="s">
        <v>213</v>
      </c>
      <c r="H23" s="1" t="s">
        <v>1054</v>
      </c>
      <c r="I23" s="1" t="s">
        <v>1055</v>
      </c>
      <c r="J23" s="1" t="s">
        <v>1056</v>
      </c>
      <c r="K23" s="1" t="s">
        <v>1062</v>
      </c>
      <c r="L23" s="31">
        <v>15</v>
      </c>
      <c r="M23" s="1"/>
      <c r="N23" s="1"/>
      <c r="O23" s="1"/>
      <c r="P23" s="1" t="s">
        <v>1057</v>
      </c>
      <c r="Q23" s="1" t="s">
        <v>1058</v>
      </c>
      <c r="R23" s="31" t="s">
        <v>195</v>
      </c>
      <c r="S23" s="79" t="s">
        <v>1059</v>
      </c>
      <c r="T23" s="26"/>
      <c r="U23" s="31">
        <v>60</v>
      </c>
      <c r="V23" s="1"/>
      <c r="W23" s="79">
        <v>500000</v>
      </c>
      <c r="X23" s="31" t="s">
        <v>144</v>
      </c>
      <c r="Y23" s="31" t="s">
        <v>145</v>
      </c>
      <c r="Z23" s="31" t="s">
        <v>146</v>
      </c>
      <c r="AA23" s="1">
        <v>2000</v>
      </c>
      <c r="AB23" s="31" t="s">
        <v>85</v>
      </c>
      <c r="AC23" s="1"/>
      <c r="AD23" s="1"/>
      <c r="AE23" s="60"/>
      <c r="AF23" s="1"/>
      <c r="AG23" s="142"/>
    </row>
    <row r="24" spans="2:33" ht="362.5" x14ac:dyDescent="0.35">
      <c r="B24" s="1" t="s">
        <v>367</v>
      </c>
      <c r="C24" s="1" t="s">
        <v>71</v>
      </c>
      <c r="D24" s="1" t="s">
        <v>215</v>
      </c>
      <c r="E24" s="40" t="s">
        <v>370</v>
      </c>
      <c r="F24" s="51" t="s">
        <v>375</v>
      </c>
      <c r="G24" s="3" t="s">
        <v>369</v>
      </c>
      <c r="H24" s="67" t="s">
        <v>368</v>
      </c>
      <c r="I24" s="1" t="s">
        <v>371</v>
      </c>
      <c r="J24" s="1"/>
      <c r="K24" s="1"/>
      <c r="L24" s="118">
        <v>1</v>
      </c>
      <c r="M24" s="1"/>
      <c r="N24" s="1"/>
      <c r="O24" s="1"/>
      <c r="P24" s="1" t="s">
        <v>372</v>
      </c>
      <c r="Q24" s="1" t="s">
        <v>373</v>
      </c>
      <c r="R24" s="31" t="s">
        <v>195</v>
      </c>
      <c r="S24" s="1"/>
      <c r="T24" s="31">
        <v>189</v>
      </c>
      <c r="U24" s="31">
        <v>50</v>
      </c>
      <c r="V24" s="1"/>
      <c r="W24" s="118">
        <v>600000</v>
      </c>
      <c r="X24" s="31" t="s">
        <v>144</v>
      </c>
      <c r="Y24" s="31" t="s">
        <v>145</v>
      </c>
      <c r="Z24" s="31" t="s">
        <v>155</v>
      </c>
      <c r="AA24" s="1">
        <v>2018</v>
      </c>
      <c r="AB24" s="31" t="s">
        <v>86</v>
      </c>
      <c r="AC24" s="31" t="s">
        <v>374</v>
      </c>
      <c r="AD24" s="1"/>
      <c r="AE24" s="66" t="s">
        <v>376</v>
      </c>
      <c r="AF24" s="1"/>
      <c r="AG24" s="142"/>
    </row>
    <row r="25" spans="2:33" ht="108.5" x14ac:dyDescent="0.35">
      <c r="B25" s="1" t="s">
        <v>191</v>
      </c>
      <c r="C25" s="1" t="s">
        <v>64</v>
      </c>
      <c r="D25" s="1" t="s">
        <v>216</v>
      </c>
      <c r="E25" s="231" t="s">
        <v>1155</v>
      </c>
      <c r="F25" s="229"/>
      <c r="G25" s="232"/>
      <c r="H25" s="233"/>
      <c r="I25" s="223" t="s">
        <v>1156</v>
      </c>
      <c r="J25" s="223"/>
      <c r="K25" s="223"/>
      <c r="L25" s="258"/>
      <c r="M25" s="223"/>
      <c r="N25" s="223"/>
      <c r="O25" s="223"/>
      <c r="P25" s="223"/>
      <c r="Q25" s="223"/>
      <c r="R25" s="223" t="s">
        <v>195</v>
      </c>
      <c r="S25" s="223"/>
      <c r="T25" s="223"/>
      <c r="U25" s="223"/>
      <c r="V25" s="223"/>
      <c r="W25" s="226" t="s">
        <v>1447</v>
      </c>
      <c r="X25" s="223" t="s">
        <v>144</v>
      </c>
      <c r="Y25" s="223"/>
      <c r="Z25" s="223" t="s">
        <v>155</v>
      </c>
      <c r="AA25" s="223">
        <v>2015</v>
      </c>
      <c r="AB25" s="223" t="s">
        <v>86</v>
      </c>
      <c r="AC25" s="223"/>
      <c r="AD25" s="223"/>
      <c r="AE25" s="223"/>
      <c r="AF25" s="1"/>
      <c r="AG25" s="142"/>
    </row>
    <row r="26" spans="2:33" ht="124" x14ac:dyDescent="0.35">
      <c r="B26" s="1" t="s">
        <v>1037</v>
      </c>
      <c r="C26" s="1" t="s">
        <v>1039</v>
      </c>
      <c r="D26" s="1" t="s">
        <v>1038</v>
      </c>
      <c r="E26" s="40" t="s">
        <v>1042</v>
      </c>
      <c r="F26" s="51" t="s">
        <v>1047</v>
      </c>
      <c r="G26" s="3" t="s">
        <v>1040</v>
      </c>
      <c r="H26" s="67" t="s">
        <v>1041</v>
      </c>
      <c r="I26" s="1" t="s">
        <v>1043</v>
      </c>
      <c r="J26" s="1" t="s">
        <v>1044</v>
      </c>
      <c r="K26" s="1" t="s">
        <v>1045</v>
      </c>
      <c r="L26" s="79">
        <v>3</v>
      </c>
      <c r="M26" s="1"/>
      <c r="N26" s="1"/>
      <c r="O26" s="1"/>
      <c r="P26" s="1"/>
      <c r="Q26" s="1"/>
      <c r="R26" s="31" t="s">
        <v>195</v>
      </c>
      <c r="S26" s="81" t="s">
        <v>1207</v>
      </c>
      <c r="T26" s="31">
        <v>30</v>
      </c>
      <c r="U26" s="26"/>
      <c r="V26" s="1"/>
      <c r="W26" s="190">
        <v>1300000</v>
      </c>
      <c r="X26" s="31" t="s">
        <v>144</v>
      </c>
      <c r="Y26" s="31" t="s">
        <v>145</v>
      </c>
      <c r="Z26" s="31" t="s">
        <v>290</v>
      </c>
      <c r="AA26" s="1">
        <v>2003</v>
      </c>
      <c r="AB26" s="31" t="s">
        <v>85</v>
      </c>
      <c r="AC26" s="31" t="s">
        <v>1046</v>
      </c>
      <c r="AD26" s="1"/>
      <c r="AE26" s="66" t="s">
        <v>1206</v>
      </c>
      <c r="AF26" s="1"/>
      <c r="AG26" s="142"/>
    </row>
    <row r="27" spans="2:33" ht="145" x14ac:dyDescent="0.35">
      <c r="B27" s="223" t="s">
        <v>51</v>
      </c>
      <c r="C27" s="223" t="s">
        <v>1450</v>
      </c>
      <c r="D27" s="223" t="s">
        <v>1448</v>
      </c>
      <c r="E27" s="231" t="s">
        <v>1451</v>
      </c>
      <c r="F27" s="229" t="s">
        <v>1456</v>
      </c>
      <c r="G27" s="232" t="s">
        <v>1449</v>
      </c>
      <c r="H27" s="233" t="s">
        <v>1452</v>
      </c>
      <c r="I27" s="223" t="s">
        <v>1453</v>
      </c>
      <c r="J27" s="223" t="s">
        <v>1454</v>
      </c>
      <c r="K27" s="223"/>
      <c r="L27" s="226">
        <v>1</v>
      </c>
      <c r="M27" s="223"/>
      <c r="N27" s="223"/>
      <c r="O27" s="223"/>
      <c r="P27" s="223"/>
      <c r="Q27" s="223" t="s">
        <v>1455</v>
      </c>
      <c r="R27" s="223" t="s">
        <v>195</v>
      </c>
      <c r="S27" s="223"/>
      <c r="T27" s="223" t="s">
        <v>1457</v>
      </c>
      <c r="U27" s="223"/>
      <c r="V27" s="223"/>
      <c r="W27" s="234">
        <v>123822</v>
      </c>
      <c r="X27" s="223" t="s">
        <v>163</v>
      </c>
      <c r="Y27" s="223" t="s">
        <v>165</v>
      </c>
      <c r="Z27" s="223" t="s">
        <v>146</v>
      </c>
      <c r="AA27" s="223" t="s">
        <v>1458</v>
      </c>
      <c r="AB27" s="223" t="s">
        <v>85</v>
      </c>
      <c r="AC27" s="223"/>
      <c r="AD27" s="223"/>
      <c r="AE27" s="223"/>
      <c r="AF27" s="1"/>
      <c r="AG27" s="142"/>
    </row>
    <row r="28" spans="2:33" ht="271" customHeight="1" x14ac:dyDescent="0.35">
      <c r="B28" s="223" t="s">
        <v>1332</v>
      </c>
      <c r="C28" s="223" t="s">
        <v>1333</v>
      </c>
      <c r="D28" s="223" t="s">
        <v>1334</v>
      </c>
      <c r="E28" s="231" t="s">
        <v>1336</v>
      </c>
      <c r="F28" s="229" t="s">
        <v>1341</v>
      </c>
      <c r="G28" s="232" t="s">
        <v>1335</v>
      </c>
      <c r="H28" s="233"/>
      <c r="I28" s="223" t="s">
        <v>1337</v>
      </c>
      <c r="J28" s="223" t="s">
        <v>1338</v>
      </c>
      <c r="K28" s="223"/>
      <c r="L28" s="226"/>
      <c r="M28" s="223"/>
      <c r="N28" s="223"/>
      <c r="O28" s="223"/>
      <c r="P28" s="223" t="s">
        <v>1339</v>
      </c>
      <c r="Q28" s="223" t="s">
        <v>1340</v>
      </c>
      <c r="R28" s="223" t="s">
        <v>194</v>
      </c>
      <c r="S28" s="223" t="s">
        <v>1342</v>
      </c>
      <c r="T28" s="223"/>
      <c r="U28" s="223"/>
      <c r="V28" s="223"/>
      <c r="W28" s="234">
        <v>252000</v>
      </c>
      <c r="X28" s="223" t="s">
        <v>144</v>
      </c>
      <c r="Y28" s="223" t="s">
        <v>145</v>
      </c>
      <c r="Z28" s="223" t="s">
        <v>146</v>
      </c>
      <c r="AA28" s="223" t="s">
        <v>1710</v>
      </c>
      <c r="AB28" s="223" t="s">
        <v>87</v>
      </c>
      <c r="AC28" s="223"/>
      <c r="AD28" s="223"/>
      <c r="AE28" s="223"/>
      <c r="AF28" s="1"/>
      <c r="AG28" s="142"/>
    </row>
    <row r="29" spans="2:33" ht="217.5" x14ac:dyDescent="0.35">
      <c r="B29" s="1" t="s">
        <v>191</v>
      </c>
      <c r="C29" s="1" t="s">
        <v>63</v>
      </c>
      <c r="D29" s="1" t="s">
        <v>755</v>
      </c>
      <c r="E29" s="40" t="s">
        <v>759</v>
      </c>
      <c r="F29" s="51" t="s">
        <v>765</v>
      </c>
      <c r="G29" s="3" t="s">
        <v>738</v>
      </c>
      <c r="H29" s="1" t="s">
        <v>756</v>
      </c>
      <c r="I29" s="1" t="s">
        <v>741</v>
      </c>
      <c r="J29" s="1" t="s">
        <v>740</v>
      </c>
      <c r="K29" s="1" t="s">
        <v>794</v>
      </c>
      <c r="L29" s="55" t="s">
        <v>1189</v>
      </c>
      <c r="M29" s="1"/>
      <c r="N29" s="1"/>
      <c r="O29" s="1"/>
      <c r="P29" s="1" t="s">
        <v>757</v>
      </c>
      <c r="Q29" s="1" t="s">
        <v>758</v>
      </c>
      <c r="R29" s="31" t="s">
        <v>195</v>
      </c>
      <c r="S29" s="81">
        <v>8</v>
      </c>
      <c r="T29" s="26"/>
      <c r="U29" s="31">
        <v>8</v>
      </c>
      <c r="V29" s="1"/>
      <c r="W29" s="55" t="s">
        <v>1190</v>
      </c>
      <c r="X29" s="31" t="s">
        <v>144</v>
      </c>
      <c r="Y29" s="31" t="s">
        <v>145</v>
      </c>
      <c r="Z29" s="31" t="s">
        <v>155</v>
      </c>
      <c r="AA29" s="1">
        <v>2003</v>
      </c>
      <c r="AB29" s="31" t="s">
        <v>85</v>
      </c>
      <c r="AC29" s="31"/>
      <c r="AD29" s="1"/>
      <c r="AE29" s="60" t="s">
        <v>763</v>
      </c>
      <c r="AF29" s="1"/>
      <c r="AG29" s="142"/>
    </row>
    <row r="30" spans="2:33" ht="62" x14ac:dyDescent="0.35">
      <c r="B30" s="1" t="s">
        <v>191</v>
      </c>
      <c r="C30" s="1" t="s">
        <v>63</v>
      </c>
      <c r="D30" s="1" t="s">
        <v>764</v>
      </c>
      <c r="E30" s="40" t="s">
        <v>760</v>
      </c>
      <c r="F30" s="106"/>
      <c r="G30" s="107"/>
      <c r="H30" s="26"/>
      <c r="I30" s="26"/>
      <c r="J30" s="26"/>
      <c r="K30" s="26"/>
      <c r="L30" s="26"/>
      <c r="M30" s="26"/>
      <c r="N30" s="26"/>
      <c r="O30" s="26"/>
      <c r="P30" s="26"/>
      <c r="Q30" s="26"/>
      <c r="R30" s="26"/>
      <c r="S30" s="29"/>
      <c r="T30" s="26"/>
      <c r="U30" s="26"/>
      <c r="V30" s="26"/>
      <c r="W30" s="26"/>
      <c r="X30" s="26"/>
      <c r="Y30" s="26"/>
      <c r="Z30" s="26"/>
      <c r="AA30" s="26"/>
      <c r="AB30" s="26"/>
      <c r="AC30" s="26"/>
      <c r="AD30" s="26"/>
      <c r="AE30" s="26"/>
      <c r="AF30" s="1"/>
      <c r="AG30" s="142"/>
    </row>
    <row r="31" spans="2:33" ht="125.5" x14ac:dyDescent="0.5">
      <c r="B31" s="1" t="s">
        <v>191</v>
      </c>
      <c r="C31" s="1" t="s">
        <v>63</v>
      </c>
      <c r="D31" s="1" t="s">
        <v>755</v>
      </c>
      <c r="E31" s="40" t="s">
        <v>824</v>
      </c>
      <c r="F31" s="51" t="s">
        <v>826</v>
      </c>
      <c r="G31" s="119" t="s">
        <v>825</v>
      </c>
      <c r="H31" s="102"/>
      <c r="I31" s="102"/>
      <c r="J31" s="102"/>
      <c r="K31" s="102"/>
      <c r="L31" s="102"/>
      <c r="M31" s="102"/>
      <c r="N31" s="102"/>
      <c r="O31" s="102"/>
      <c r="P31" s="102"/>
      <c r="Q31" s="102"/>
      <c r="R31" s="102"/>
      <c r="S31" s="103"/>
      <c r="T31" s="102"/>
      <c r="U31" s="102"/>
      <c r="V31" s="102"/>
      <c r="W31" s="102"/>
      <c r="X31" s="102"/>
      <c r="Y31" s="102"/>
      <c r="Z31" s="102"/>
      <c r="AA31" s="102"/>
      <c r="AB31" s="102"/>
      <c r="AC31" s="102"/>
      <c r="AD31" s="102"/>
      <c r="AE31" s="60"/>
      <c r="AF31" s="1"/>
      <c r="AG31" s="142"/>
    </row>
    <row r="32" spans="2:33" ht="111" x14ac:dyDescent="0.6">
      <c r="B32" s="1" t="s">
        <v>191</v>
      </c>
      <c r="C32" s="1" t="s">
        <v>71</v>
      </c>
      <c r="D32" s="1" t="s">
        <v>1169</v>
      </c>
      <c r="E32" s="40" t="s">
        <v>1170</v>
      </c>
      <c r="F32" s="51" t="s">
        <v>1171</v>
      </c>
      <c r="G32" s="240" t="s">
        <v>1352</v>
      </c>
      <c r="H32" s="239"/>
      <c r="I32" s="239" t="s">
        <v>1353</v>
      </c>
      <c r="J32" s="226" t="s">
        <v>1354</v>
      </c>
      <c r="K32" s="239"/>
      <c r="L32" s="226">
        <v>1</v>
      </c>
      <c r="M32" s="238" t="s">
        <v>1172</v>
      </c>
      <c r="N32" s="226"/>
      <c r="O32" s="226"/>
      <c r="P32" s="226" t="s">
        <v>1355</v>
      </c>
      <c r="Q32" s="226"/>
      <c r="R32" s="226" t="s">
        <v>195</v>
      </c>
      <c r="S32" s="226"/>
      <c r="T32" s="226"/>
      <c r="U32" s="226">
        <v>30</v>
      </c>
      <c r="V32" s="226"/>
      <c r="W32" s="226">
        <v>0</v>
      </c>
      <c r="X32" s="226" t="s">
        <v>144</v>
      </c>
      <c r="Y32" s="226" t="s">
        <v>145</v>
      </c>
      <c r="Z32" s="226" t="s">
        <v>290</v>
      </c>
      <c r="AA32" s="226" t="s">
        <v>1356</v>
      </c>
      <c r="AB32" s="226" t="s">
        <v>85</v>
      </c>
      <c r="AC32" s="226"/>
      <c r="AD32" s="226"/>
      <c r="AE32" s="226"/>
      <c r="AF32" s="1"/>
      <c r="AG32" s="142"/>
    </row>
    <row r="33" spans="2:34" ht="191" x14ac:dyDescent="0.6">
      <c r="B33" s="1" t="s">
        <v>191</v>
      </c>
      <c r="C33" s="1" t="s">
        <v>63</v>
      </c>
      <c r="D33" s="1" t="s">
        <v>1208</v>
      </c>
      <c r="E33" s="40" t="s">
        <v>1209</v>
      </c>
      <c r="F33" s="51" t="s">
        <v>1215</v>
      </c>
      <c r="G33" s="189" t="s">
        <v>1211</v>
      </c>
      <c r="H33" s="1" t="s">
        <v>1210</v>
      </c>
      <c r="I33" s="23" t="s">
        <v>1212</v>
      </c>
      <c r="J33" s="1" t="s">
        <v>1213</v>
      </c>
      <c r="K33" s="23"/>
      <c r="L33" s="79">
        <v>1</v>
      </c>
      <c r="M33" s="188"/>
      <c r="N33" s="1"/>
      <c r="O33" s="1"/>
      <c r="P33" s="1" t="s">
        <v>1214</v>
      </c>
      <c r="Q33" s="1"/>
      <c r="R33" s="31" t="s">
        <v>178</v>
      </c>
      <c r="S33" s="79" t="s">
        <v>1251</v>
      </c>
      <c r="T33" s="31"/>
      <c r="U33" s="31"/>
      <c r="V33" s="1"/>
      <c r="W33" s="31">
        <v>11000</v>
      </c>
      <c r="X33" s="31" t="s">
        <v>144</v>
      </c>
      <c r="Y33" s="31" t="s">
        <v>145</v>
      </c>
      <c r="Z33" s="31" t="s">
        <v>155</v>
      </c>
      <c r="AA33" s="1">
        <v>2026</v>
      </c>
      <c r="AB33" s="31" t="s">
        <v>87</v>
      </c>
      <c r="AC33" s="1"/>
      <c r="AD33" s="1"/>
      <c r="AE33" s="60"/>
      <c r="AF33" s="1"/>
      <c r="AG33" s="142"/>
    </row>
    <row r="34" spans="2:34" ht="175.5" x14ac:dyDescent="0.5">
      <c r="B34" s="1" t="s">
        <v>56</v>
      </c>
      <c r="C34" s="1" t="s">
        <v>221</v>
      </c>
      <c r="D34" s="1"/>
      <c r="E34" s="40" t="s">
        <v>1132</v>
      </c>
      <c r="F34" s="51" t="s">
        <v>1133</v>
      </c>
      <c r="G34" s="152" t="s">
        <v>221</v>
      </c>
      <c r="H34" s="1"/>
      <c r="I34" s="1"/>
      <c r="J34" s="1"/>
      <c r="K34" s="1"/>
      <c r="L34" s="31">
        <v>1</v>
      </c>
      <c r="M34" s="1"/>
      <c r="N34" s="1"/>
      <c r="O34" s="1"/>
      <c r="P34" s="1"/>
      <c r="Q34" s="1"/>
      <c r="R34" s="31" t="s">
        <v>195</v>
      </c>
      <c r="S34" s="226" t="s">
        <v>1350</v>
      </c>
      <c r="T34" s="223"/>
      <c r="U34" s="223"/>
      <c r="V34" s="1"/>
      <c r="W34" s="223">
        <v>10000</v>
      </c>
      <c r="X34" s="31" t="s">
        <v>163</v>
      </c>
      <c r="Y34" s="223" t="s">
        <v>165</v>
      </c>
      <c r="Z34" s="223" t="s">
        <v>164</v>
      </c>
      <c r="AA34" s="223" t="s">
        <v>1351</v>
      </c>
      <c r="AB34" s="223" t="s">
        <v>87</v>
      </c>
      <c r="AC34" s="1"/>
      <c r="AD34" s="1"/>
      <c r="AE34" s="60"/>
      <c r="AF34" s="1"/>
      <c r="AG34" s="142"/>
    </row>
    <row r="35" spans="2:34" ht="125.5" x14ac:dyDescent="0.5">
      <c r="B35" s="1" t="s">
        <v>191</v>
      </c>
      <c r="C35" s="1" t="s">
        <v>63</v>
      </c>
      <c r="D35" s="1" t="s">
        <v>1112</v>
      </c>
      <c r="E35" s="40" t="s">
        <v>1114</v>
      </c>
      <c r="F35" s="51" t="s">
        <v>1116</v>
      </c>
      <c r="G35" s="153" t="s">
        <v>1115</v>
      </c>
      <c r="H35" s="1" t="s">
        <v>1113</v>
      </c>
      <c r="I35" s="1"/>
      <c r="J35" s="1"/>
      <c r="K35" s="1"/>
      <c r="L35" s="32">
        <v>2</v>
      </c>
      <c r="M35" s="1"/>
      <c r="N35" s="1"/>
      <c r="O35" s="1"/>
      <c r="P35" s="1"/>
      <c r="Q35" s="1"/>
      <c r="R35" s="31" t="s">
        <v>178</v>
      </c>
      <c r="S35" s="32" t="s">
        <v>1117</v>
      </c>
      <c r="T35" s="26"/>
      <c r="U35" s="31">
        <v>25</v>
      </c>
      <c r="V35" s="1"/>
      <c r="W35" s="32">
        <v>220000</v>
      </c>
      <c r="X35" s="31" t="s">
        <v>144</v>
      </c>
      <c r="Y35" s="31" t="s">
        <v>145</v>
      </c>
      <c r="Z35" s="31" t="s">
        <v>155</v>
      </c>
      <c r="AA35" s="1"/>
      <c r="AB35" s="32" t="s">
        <v>902</v>
      </c>
      <c r="AC35" s="1"/>
      <c r="AD35" s="1"/>
      <c r="AE35" s="66" t="s">
        <v>1137</v>
      </c>
      <c r="AF35" s="1"/>
      <c r="AG35" s="142"/>
    </row>
    <row r="36" spans="2:34" s="48" customFormat="1" ht="139.5" x14ac:dyDescent="0.35">
      <c r="B36" s="47" t="s">
        <v>191</v>
      </c>
      <c r="C36" s="47" t="s">
        <v>64</v>
      </c>
      <c r="D36" s="47" t="s">
        <v>1064</v>
      </c>
      <c r="E36" s="121" t="s">
        <v>1066</v>
      </c>
      <c r="F36" s="151" t="s">
        <v>1071</v>
      </c>
      <c r="G36" s="154" t="s">
        <v>1065</v>
      </c>
      <c r="H36" s="47" t="s">
        <v>1067</v>
      </c>
      <c r="I36" s="47" t="s">
        <v>1068</v>
      </c>
      <c r="J36" s="47" t="s">
        <v>1069</v>
      </c>
      <c r="K36" s="47"/>
      <c r="L36" s="122"/>
      <c r="M36" s="47"/>
      <c r="N36" s="47"/>
      <c r="O36" s="47"/>
      <c r="P36" s="47"/>
      <c r="Q36" s="47"/>
      <c r="R36" s="79" t="s">
        <v>194</v>
      </c>
      <c r="S36" s="122"/>
      <c r="T36" s="122"/>
      <c r="U36" s="122"/>
      <c r="V36" s="47"/>
      <c r="W36" s="122"/>
      <c r="X36" s="79" t="s">
        <v>144</v>
      </c>
      <c r="Y36" s="85" t="s">
        <v>1070</v>
      </c>
      <c r="Z36" s="79" t="s">
        <v>155</v>
      </c>
      <c r="AA36" s="47">
        <v>2026</v>
      </c>
      <c r="AB36" s="79" t="s">
        <v>87</v>
      </c>
      <c r="AC36" s="47" t="s">
        <v>1072</v>
      </c>
      <c r="AD36" s="47"/>
      <c r="AE36" s="155" t="s">
        <v>1073</v>
      </c>
      <c r="AF36" s="47"/>
      <c r="AG36" s="143"/>
      <c r="AH36" s="47"/>
    </row>
    <row r="37" spans="2:34" ht="145" x14ac:dyDescent="0.35">
      <c r="B37" s="1" t="s">
        <v>191</v>
      </c>
      <c r="C37" s="1" t="s">
        <v>69</v>
      </c>
      <c r="D37" s="1" t="s">
        <v>955</v>
      </c>
      <c r="E37" s="40" t="s">
        <v>957</v>
      </c>
      <c r="F37" s="51" t="s">
        <v>1099</v>
      </c>
      <c r="G37" s="3" t="s">
        <v>958</v>
      </c>
      <c r="H37" s="1" t="s">
        <v>956</v>
      </c>
      <c r="I37" s="24" t="s">
        <v>959</v>
      </c>
      <c r="J37" s="1" t="s">
        <v>1090</v>
      </c>
      <c r="K37" s="1"/>
      <c r="L37" s="79">
        <v>1</v>
      </c>
      <c r="M37" s="1"/>
      <c r="N37" s="1"/>
      <c r="O37" s="1"/>
      <c r="P37" s="1"/>
      <c r="Q37" s="1"/>
      <c r="R37" s="31" t="s">
        <v>194</v>
      </c>
      <c r="S37" s="226" t="s">
        <v>961</v>
      </c>
      <c r="T37" s="26"/>
      <c r="U37" s="31">
        <v>13.4</v>
      </c>
      <c r="V37" s="1"/>
      <c r="W37" s="31">
        <v>67000</v>
      </c>
      <c r="X37" s="157" t="s">
        <v>337</v>
      </c>
      <c r="Y37" s="31" t="s">
        <v>145</v>
      </c>
      <c r="Z37" s="31" t="s">
        <v>884</v>
      </c>
      <c r="AA37" s="126" t="s">
        <v>960</v>
      </c>
      <c r="AB37" s="31" t="s">
        <v>87</v>
      </c>
      <c r="AC37" s="31" t="s">
        <v>300</v>
      </c>
      <c r="AD37" s="1"/>
      <c r="AE37" s="60" t="s">
        <v>1098</v>
      </c>
      <c r="AF37" s="1"/>
      <c r="AG37" s="142"/>
    </row>
    <row r="38" spans="2:34" ht="409.5" x14ac:dyDescent="0.35">
      <c r="B38" s="1" t="s">
        <v>191</v>
      </c>
      <c r="C38" s="1" t="s">
        <v>63</v>
      </c>
      <c r="D38" s="1" t="s">
        <v>737</v>
      </c>
      <c r="E38" s="40" t="s">
        <v>748</v>
      </c>
      <c r="F38" s="51" t="s">
        <v>1217</v>
      </c>
      <c r="G38" s="3" t="s">
        <v>738</v>
      </c>
      <c r="H38" s="1" t="s">
        <v>739</v>
      </c>
      <c r="I38" s="105" t="s">
        <v>741</v>
      </c>
      <c r="J38" s="1" t="s">
        <v>740</v>
      </c>
      <c r="K38" s="10" t="s">
        <v>745</v>
      </c>
      <c r="L38" s="55" t="s">
        <v>1191</v>
      </c>
      <c r="M38" s="1"/>
      <c r="N38" s="1"/>
      <c r="O38" s="1"/>
      <c r="P38" s="1" t="s">
        <v>742</v>
      </c>
      <c r="Q38" s="1" t="s">
        <v>743</v>
      </c>
      <c r="R38" s="31" t="s">
        <v>195</v>
      </c>
      <c r="S38" s="81" t="s">
        <v>761</v>
      </c>
      <c r="T38" s="26"/>
      <c r="U38" s="31">
        <v>14.8</v>
      </c>
      <c r="V38" s="1"/>
      <c r="W38" s="55" t="s">
        <v>1192</v>
      </c>
      <c r="X38" s="31" t="s">
        <v>144</v>
      </c>
      <c r="Y38" s="31" t="s">
        <v>145</v>
      </c>
      <c r="Z38" s="31" t="s">
        <v>155</v>
      </c>
      <c r="AA38" s="1">
        <v>2019</v>
      </c>
      <c r="AB38" s="31" t="s">
        <v>86</v>
      </c>
      <c r="AC38" s="31" t="s">
        <v>744</v>
      </c>
      <c r="AD38" s="1"/>
      <c r="AE38" s="60" t="s">
        <v>762</v>
      </c>
      <c r="AF38" s="1"/>
      <c r="AG38" s="142"/>
    </row>
    <row r="39" spans="2:34" ht="170.5" customHeight="1" x14ac:dyDescent="0.35">
      <c r="B39" s="1" t="s">
        <v>191</v>
      </c>
      <c r="C39" s="1" t="s">
        <v>63</v>
      </c>
      <c r="D39" s="1" t="s">
        <v>747</v>
      </c>
      <c r="E39" s="40" t="s">
        <v>749</v>
      </c>
      <c r="F39" s="51" t="s">
        <v>750</v>
      </c>
      <c r="G39" s="104" t="s">
        <v>751</v>
      </c>
      <c r="H39" s="10" t="s">
        <v>752</v>
      </c>
      <c r="I39" s="105"/>
      <c r="J39" s="1"/>
      <c r="K39" s="10"/>
      <c r="L39" s="85" t="s">
        <v>753</v>
      </c>
      <c r="M39" s="1"/>
      <c r="N39" s="1"/>
      <c r="O39" s="1"/>
      <c r="P39" s="1"/>
      <c r="Q39" s="1"/>
      <c r="R39" s="31"/>
      <c r="S39" s="31"/>
      <c r="T39" s="1"/>
      <c r="U39" s="85" t="s">
        <v>753</v>
      </c>
      <c r="V39" s="1"/>
      <c r="W39" s="85" t="s">
        <v>753</v>
      </c>
      <c r="X39" s="31"/>
      <c r="Y39" s="31"/>
      <c r="Z39" s="31"/>
      <c r="AA39" s="1">
        <v>1962</v>
      </c>
      <c r="AB39" s="31" t="s">
        <v>81</v>
      </c>
      <c r="AC39" s="31"/>
      <c r="AD39" s="1"/>
      <c r="AE39" s="85" t="s">
        <v>754</v>
      </c>
      <c r="AF39" s="1"/>
      <c r="AG39" s="142"/>
    </row>
    <row r="40" spans="2:34" ht="170.5" customHeight="1" x14ac:dyDescent="0.5">
      <c r="B40" s="1" t="s">
        <v>48</v>
      </c>
      <c r="C40" s="1" t="s">
        <v>226</v>
      </c>
      <c r="D40" s="1" t="s">
        <v>226</v>
      </c>
      <c r="E40" s="40" t="s">
        <v>1149</v>
      </c>
      <c r="F40" s="51" t="s">
        <v>1219</v>
      </c>
      <c r="G40" s="175"/>
      <c r="H40" s="47" t="s">
        <v>1150</v>
      </c>
      <c r="I40" s="176"/>
      <c r="J40" s="1"/>
      <c r="K40" s="10"/>
      <c r="L40" s="32">
        <v>1</v>
      </c>
      <c r="M40" s="1"/>
      <c r="N40" s="1"/>
      <c r="O40" s="1"/>
      <c r="P40" s="1"/>
      <c r="Q40" s="1"/>
      <c r="R40" s="31" t="s">
        <v>100</v>
      </c>
      <c r="S40" s="177" t="s">
        <v>1151</v>
      </c>
      <c r="T40" s="81"/>
      <c r="U40" s="85"/>
      <c r="V40" s="1"/>
      <c r="W40" s="177" t="s">
        <v>1152</v>
      </c>
      <c r="X40" s="177" t="s">
        <v>1152</v>
      </c>
      <c r="Y40" s="31" t="s">
        <v>145</v>
      </c>
      <c r="Z40" s="177" t="s">
        <v>1153</v>
      </c>
      <c r="AA40" s="1"/>
      <c r="AB40" s="31" t="s">
        <v>902</v>
      </c>
      <c r="AC40" s="1"/>
      <c r="AD40" s="1"/>
      <c r="AE40" s="178" t="s">
        <v>1154</v>
      </c>
      <c r="AF40" s="1"/>
      <c r="AG40" s="1"/>
    </row>
    <row r="41" spans="2:34" ht="362" customHeight="1" x14ac:dyDescent="0.5">
      <c r="B41" s="226" t="s">
        <v>52</v>
      </c>
      <c r="C41" s="226" t="s">
        <v>1358</v>
      </c>
      <c r="D41" s="226" t="s">
        <v>1357</v>
      </c>
      <c r="E41" s="243" t="s">
        <v>1360</v>
      </c>
      <c r="F41" s="244" t="s">
        <v>1368</v>
      </c>
      <c r="G41" s="245" t="s">
        <v>1359</v>
      </c>
      <c r="H41" s="241"/>
      <c r="I41" s="247" t="s">
        <v>1361</v>
      </c>
      <c r="J41" s="241" t="s">
        <v>1362</v>
      </c>
      <c r="K41" s="241"/>
      <c r="L41" s="241">
        <v>0</v>
      </c>
      <c r="M41" s="241"/>
      <c r="N41" s="241"/>
      <c r="O41" s="241"/>
      <c r="P41" s="241" t="s">
        <v>1363</v>
      </c>
      <c r="Q41" s="241" t="s">
        <v>1364</v>
      </c>
      <c r="R41" s="241" t="s">
        <v>100</v>
      </c>
      <c r="S41" s="246">
        <v>0</v>
      </c>
      <c r="T41" s="241"/>
      <c r="U41" s="241"/>
      <c r="V41" s="241"/>
      <c r="W41" s="246">
        <v>0</v>
      </c>
      <c r="X41" s="246" t="s">
        <v>144</v>
      </c>
      <c r="Y41" s="241" t="s">
        <v>145</v>
      </c>
      <c r="Z41" s="246" t="s">
        <v>1365</v>
      </c>
      <c r="AA41" s="248" t="s">
        <v>1367</v>
      </c>
      <c r="AB41" s="226" t="s">
        <v>87</v>
      </c>
      <c r="AC41" s="241"/>
      <c r="AD41" s="241"/>
      <c r="AE41" s="241"/>
      <c r="AF41" s="9"/>
      <c r="AG41" s="168"/>
    </row>
    <row r="42" spans="2:34" ht="170.5" customHeight="1" x14ac:dyDescent="0.35">
      <c r="B42" s="277" t="s">
        <v>191</v>
      </c>
      <c r="C42" s="277" t="s">
        <v>77</v>
      </c>
      <c r="D42" s="277" t="s">
        <v>1095</v>
      </c>
      <c r="E42" s="364" t="s">
        <v>1096</v>
      </c>
      <c r="F42" s="365" t="s">
        <v>1097</v>
      </c>
      <c r="G42" s="366" t="s">
        <v>1091</v>
      </c>
      <c r="H42" s="290"/>
      <c r="I42" s="164" t="s">
        <v>1091</v>
      </c>
      <c r="J42" s="8" t="s">
        <v>1092</v>
      </c>
      <c r="K42" s="290" t="s">
        <v>1094</v>
      </c>
      <c r="L42" s="367">
        <v>1</v>
      </c>
      <c r="M42" s="8"/>
      <c r="N42" s="8"/>
      <c r="O42" s="8"/>
      <c r="P42" s="8"/>
      <c r="Q42" s="8" t="s">
        <v>1093</v>
      </c>
      <c r="R42" s="368" t="s">
        <v>100</v>
      </c>
      <c r="S42" s="369">
        <v>2</v>
      </c>
      <c r="T42" s="370"/>
      <c r="U42" s="367">
        <v>2</v>
      </c>
      <c r="V42" s="8"/>
      <c r="W42" s="367">
        <v>90000</v>
      </c>
      <c r="X42" s="368" t="s">
        <v>163</v>
      </c>
      <c r="Y42" s="368" t="s">
        <v>145</v>
      </c>
      <c r="Z42" s="368" t="s">
        <v>164</v>
      </c>
      <c r="AA42" s="164"/>
      <c r="AB42" s="57" t="s">
        <v>902</v>
      </c>
      <c r="AC42" s="8"/>
      <c r="AD42" s="8"/>
      <c r="AE42" s="371"/>
      <c r="AF42" s="8"/>
      <c r="AG42" s="372"/>
      <c r="AH42" s="277"/>
    </row>
    <row r="43" spans="2:34" ht="170.5" customHeight="1" x14ac:dyDescent="0.35">
      <c r="B43" s="1" t="s">
        <v>191</v>
      </c>
      <c r="C43" s="1" t="s">
        <v>69</v>
      </c>
      <c r="D43" s="1" t="s">
        <v>1729</v>
      </c>
      <c r="E43" s="114" t="s">
        <v>1730</v>
      </c>
      <c r="F43" s="114" t="s">
        <v>1735</v>
      </c>
      <c r="G43" s="47"/>
      <c r="H43" s="10"/>
      <c r="I43" s="72" t="s">
        <v>1731</v>
      </c>
      <c r="J43" s="377" t="s">
        <v>1732</v>
      </c>
      <c r="K43" s="47" t="s">
        <v>1734</v>
      </c>
      <c r="L43" s="47">
        <v>1</v>
      </c>
      <c r="M43" s="1"/>
      <c r="N43" s="1"/>
      <c r="O43" s="1"/>
      <c r="P43" s="1"/>
      <c r="Q43" s="1"/>
      <c r="R43" s="1" t="s">
        <v>178</v>
      </c>
      <c r="S43" s="1"/>
      <c r="T43" s="1"/>
      <c r="U43" s="378" t="s">
        <v>1733</v>
      </c>
      <c r="V43" s="1"/>
      <c r="W43" s="47">
        <v>32400</v>
      </c>
      <c r="X43" s="1" t="s">
        <v>163</v>
      </c>
      <c r="Y43" s="1" t="s">
        <v>145</v>
      </c>
      <c r="Z43" s="1" t="s">
        <v>164</v>
      </c>
      <c r="AA43" s="74">
        <v>2031</v>
      </c>
      <c r="AB43" s="1" t="s">
        <v>399</v>
      </c>
      <c r="AC43" s="1"/>
      <c r="AD43" s="1"/>
      <c r="AE43" s="268"/>
      <c r="AF43" s="1"/>
      <c r="AG43" s="1"/>
    </row>
    <row r="44" spans="2:34" ht="170.5" customHeight="1" x14ac:dyDescent="0.35">
      <c r="B44" s="9" t="s">
        <v>191</v>
      </c>
      <c r="C44" s="2" t="s">
        <v>63</v>
      </c>
      <c r="D44" s="9" t="s">
        <v>233</v>
      </c>
      <c r="E44" s="41" t="s">
        <v>1048</v>
      </c>
      <c r="F44" s="53" t="s">
        <v>1050</v>
      </c>
      <c r="G44" s="373" t="s">
        <v>1488</v>
      </c>
      <c r="H44" s="271" t="s">
        <v>1049</v>
      </c>
      <c r="I44" s="374" t="s">
        <v>1490</v>
      </c>
      <c r="J44" s="9" t="s">
        <v>1492</v>
      </c>
      <c r="K44" s="172"/>
      <c r="L44" s="375">
        <v>1</v>
      </c>
      <c r="M44" s="9"/>
      <c r="N44" s="9" t="s">
        <v>1489</v>
      </c>
      <c r="O44" s="9"/>
      <c r="P44" s="9" t="s">
        <v>1491</v>
      </c>
      <c r="Q44" s="9" t="s">
        <v>1493</v>
      </c>
      <c r="R44" s="376" t="s">
        <v>178</v>
      </c>
      <c r="S44" s="173">
        <v>3600</v>
      </c>
      <c r="T44" s="174"/>
      <c r="U44" s="375"/>
      <c r="V44" s="9"/>
      <c r="W44" s="169">
        <v>113500</v>
      </c>
      <c r="X44" s="71" t="s">
        <v>144</v>
      </c>
      <c r="Y44" s="71" t="s">
        <v>145</v>
      </c>
      <c r="Z44" s="71" t="s">
        <v>155</v>
      </c>
      <c r="AA44" s="164" t="s">
        <v>1366</v>
      </c>
      <c r="AB44" s="57" t="s">
        <v>87</v>
      </c>
      <c r="AC44" s="9"/>
      <c r="AD44" s="9"/>
      <c r="AE44" s="296" t="s">
        <v>1111</v>
      </c>
      <c r="AF44" s="9"/>
      <c r="AG44" s="168"/>
      <c r="AH44" s="9"/>
    </row>
    <row r="45" spans="2:34" ht="139.5" x14ac:dyDescent="0.35">
      <c r="B45" s="1" t="s">
        <v>191</v>
      </c>
      <c r="C45" s="1" t="s">
        <v>63</v>
      </c>
      <c r="D45" s="1" t="s">
        <v>532</v>
      </c>
      <c r="E45" s="40" t="s">
        <v>535</v>
      </c>
      <c r="F45" s="52" t="s">
        <v>540</v>
      </c>
      <c r="G45" s="3" t="s">
        <v>533</v>
      </c>
      <c r="H45" s="1" t="s">
        <v>534</v>
      </c>
      <c r="I45" s="1" t="s">
        <v>536</v>
      </c>
      <c r="J45" s="1" t="s">
        <v>537</v>
      </c>
      <c r="K45" s="1"/>
      <c r="L45" s="179" t="s">
        <v>1187</v>
      </c>
      <c r="M45" s="1"/>
      <c r="N45" s="182" t="s">
        <v>1180</v>
      </c>
      <c r="O45" s="1"/>
      <c r="P45" s="1" t="s">
        <v>538</v>
      </c>
      <c r="Q45" s="1"/>
      <c r="R45" s="31" t="s">
        <v>100</v>
      </c>
      <c r="S45" s="156" t="s">
        <v>1181</v>
      </c>
      <c r="T45" s="26"/>
      <c r="U45" s="157">
        <v>5.2</v>
      </c>
      <c r="V45" s="1"/>
      <c r="W45" s="160" t="s">
        <v>1182</v>
      </c>
      <c r="X45" s="181" t="s">
        <v>144</v>
      </c>
      <c r="Y45" s="31" t="s">
        <v>145</v>
      </c>
      <c r="Z45" s="180" t="s">
        <v>884</v>
      </c>
      <c r="AA45" s="164"/>
      <c r="AB45" s="160" t="s">
        <v>377</v>
      </c>
      <c r="AC45" s="1"/>
      <c r="AD45" s="1"/>
      <c r="AE45" s="160"/>
      <c r="AF45" s="148"/>
    </row>
    <row r="46" spans="2:34" ht="409.6" x14ac:dyDescent="0.55000000000000004">
      <c r="B46" s="1" t="s">
        <v>191</v>
      </c>
      <c r="C46" s="1" t="s">
        <v>192</v>
      </c>
      <c r="D46" s="1" t="s">
        <v>193</v>
      </c>
      <c r="E46" s="40" t="s">
        <v>328</v>
      </c>
      <c r="F46" s="52" t="s">
        <v>329</v>
      </c>
      <c r="G46" s="67" t="s">
        <v>149</v>
      </c>
      <c r="H46" s="22" t="s">
        <v>150</v>
      </c>
      <c r="I46" s="62" t="s">
        <v>151</v>
      </c>
      <c r="J46" s="68" t="s">
        <v>153</v>
      </c>
      <c r="K46" s="68" t="s">
        <v>454</v>
      </c>
      <c r="L46" s="82">
        <v>1</v>
      </c>
      <c r="M46" s="68"/>
      <c r="N46" s="68"/>
      <c r="O46" s="68"/>
      <c r="P46" s="69" t="s">
        <v>152</v>
      </c>
      <c r="Q46" s="70" t="s">
        <v>154</v>
      </c>
      <c r="R46" s="71" t="s">
        <v>100</v>
      </c>
      <c r="S46" s="88" t="s">
        <v>520</v>
      </c>
      <c r="T46" s="81"/>
      <c r="U46" s="81"/>
      <c r="V46" s="1"/>
      <c r="W46" s="31">
        <v>30000</v>
      </c>
      <c r="X46" s="31" t="s">
        <v>144</v>
      </c>
      <c r="Y46" s="31" t="s">
        <v>145</v>
      </c>
      <c r="Z46" s="31" t="s">
        <v>155</v>
      </c>
      <c r="AA46" s="225" t="s">
        <v>1367</v>
      </c>
      <c r="AB46" s="31" t="s">
        <v>399</v>
      </c>
      <c r="AC46" s="31" t="s">
        <v>327</v>
      </c>
      <c r="AD46" s="1"/>
      <c r="AE46" s="60"/>
      <c r="AF46" s="148"/>
      <c r="AG46" s="142"/>
    </row>
    <row r="47" spans="2:34" ht="203" x14ac:dyDescent="0.35">
      <c r="B47" s="1" t="s">
        <v>191</v>
      </c>
      <c r="C47" s="1" t="s">
        <v>63</v>
      </c>
      <c r="D47" s="1" t="s">
        <v>494</v>
      </c>
      <c r="E47" s="40" t="s">
        <v>493</v>
      </c>
      <c r="F47" s="51" t="s">
        <v>499</v>
      </c>
      <c r="G47" s="3" t="s">
        <v>491</v>
      </c>
      <c r="H47" s="1" t="s">
        <v>492</v>
      </c>
      <c r="I47" s="1" t="s">
        <v>495</v>
      </c>
      <c r="J47" s="1" t="s">
        <v>496</v>
      </c>
      <c r="K47" s="2" t="s">
        <v>1250</v>
      </c>
      <c r="L47" s="205">
        <v>2</v>
      </c>
      <c r="M47" s="1"/>
      <c r="N47" s="1"/>
      <c r="O47" s="56"/>
      <c r="P47" s="1" t="s">
        <v>497</v>
      </c>
      <c r="Q47" s="1" t="s">
        <v>498</v>
      </c>
      <c r="R47" s="31" t="s">
        <v>178</v>
      </c>
      <c r="S47" s="205" t="s">
        <v>1249</v>
      </c>
      <c r="T47" s="26"/>
      <c r="U47" s="203">
        <v>4.75</v>
      </c>
      <c r="V47" s="1"/>
      <c r="W47" s="203">
        <v>115000</v>
      </c>
      <c r="X47" s="31" t="s">
        <v>144</v>
      </c>
      <c r="Y47" s="31" t="s">
        <v>145</v>
      </c>
      <c r="Z47" s="31" t="s">
        <v>155</v>
      </c>
      <c r="AA47" s="1" t="s">
        <v>490</v>
      </c>
      <c r="AB47" s="31" t="s">
        <v>87</v>
      </c>
      <c r="AC47" s="31" t="s">
        <v>500</v>
      </c>
      <c r="AD47" s="1"/>
      <c r="AE47" s="60" t="s">
        <v>501</v>
      </c>
      <c r="AF47" s="148"/>
      <c r="AG47" s="142"/>
    </row>
    <row r="48" spans="2:34" ht="409.5" x14ac:dyDescent="0.35">
      <c r="B48" s="1" t="s">
        <v>61</v>
      </c>
      <c r="C48" s="1" t="s">
        <v>434</v>
      </c>
      <c r="D48" s="1" t="s">
        <v>432</v>
      </c>
      <c r="E48" s="40" t="s">
        <v>443</v>
      </c>
      <c r="F48" s="51" t="s">
        <v>442</v>
      </c>
      <c r="G48" s="3" t="s">
        <v>433</v>
      </c>
      <c r="H48" s="1"/>
      <c r="I48" s="1" t="s">
        <v>435</v>
      </c>
      <c r="J48" s="1" t="s">
        <v>436</v>
      </c>
      <c r="K48" s="1"/>
      <c r="L48" s="31">
        <v>1</v>
      </c>
      <c r="M48" s="1"/>
      <c r="N48" s="1"/>
      <c r="O48" s="1"/>
      <c r="P48" s="1" t="s">
        <v>437</v>
      </c>
      <c r="Q48" s="1" t="s">
        <v>438</v>
      </c>
      <c r="R48" s="31" t="s">
        <v>100</v>
      </c>
      <c r="S48" s="80" t="s">
        <v>1482</v>
      </c>
      <c r="T48" s="81"/>
      <c r="U48" s="81"/>
      <c r="V48" s="1"/>
      <c r="W48" s="31">
        <v>1700000</v>
      </c>
      <c r="X48" s="31" t="s">
        <v>337</v>
      </c>
      <c r="Y48" s="31" t="s">
        <v>145</v>
      </c>
      <c r="Z48" s="31" t="s">
        <v>440</v>
      </c>
      <c r="AA48" s="1" t="s">
        <v>441</v>
      </c>
      <c r="AB48" s="31" t="s">
        <v>377</v>
      </c>
      <c r="AC48" s="31" t="s">
        <v>439</v>
      </c>
      <c r="AD48" s="1"/>
      <c r="AE48" s="60" t="s">
        <v>455</v>
      </c>
      <c r="AF48" s="1"/>
      <c r="AG48" s="142"/>
    </row>
    <row r="49" spans="2:57" ht="231" x14ac:dyDescent="0.5">
      <c r="B49" s="1" t="s">
        <v>51</v>
      </c>
      <c r="C49" s="1" t="s">
        <v>390</v>
      </c>
      <c r="D49" s="1" t="s">
        <v>199</v>
      </c>
      <c r="E49" s="40" t="s">
        <v>505</v>
      </c>
      <c r="F49" s="51" t="s">
        <v>508</v>
      </c>
      <c r="G49" s="3" t="s">
        <v>503</v>
      </c>
      <c r="H49" s="1" t="s">
        <v>504</v>
      </c>
      <c r="I49" s="1" t="s">
        <v>506</v>
      </c>
      <c r="J49" s="1" t="s">
        <v>507</v>
      </c>
      <c r="K49" s="1"/>
      <c r="L49" s="31">
        <v>1</v>
      </c>
      <c r="M49" s="1"/>
      <c r="N49" s="1"/>
      <c r="O49" s="1"/>
      <c r="P49" s="1"/>
      <c r="Q49" s="1"/>
      <c r="R49" s="31" t="s">
        <v>195</v>
      </c>
      <c r="S49" s="80" t="s">
        <v>1242</v>
      </c>
      <c r="T49" s="81"/>
      <c r="U49" s="81"/>
      <c r="V49" s="1"/>
      <c r="W49" s="31">
        <v>15000</v>
      </c>
      <c r="X49" s="31" t="s">
        <v>163</v>
      </c>
      <c r="Y49" s="31" t="s">
        <v>145</v>
      </c>
      <c r="Z49" s="87" t="s">
        <v>519</v>
      </c>
      <c r="AA49" s="1">
        <v>2016</v>
      </c>
      <c r="AB49" s="31" t="s">
        <v>86</v>
      </c>
      <c r="AC49" s="31" t="s">
        <v>502</v>
      </c>
      <c r="AD49" s="1"/>
      <c r="AE49" s="66" t="s">
        <v>518</v>
      </c>
      <c r="AF49" s="1"/>
      <c r="AG49" s="142"/>
    </row>
    <row r="50" spans="2:57" ht="170.5" x14ac:dyDescent="0.35">
      <c r="B50" s="1" t="s">
        <v>191</v>
      </c>
      <c r="C50" s="1" t="s">
        <v>65</v>
      </c>
      <c r="D50" s="1" t="s">
        <v>202</v>
      </c>
      <c r="E50" s="40" t="s">
        <v>285</v>
      </c>
      <c r="F50" s="51" t="s">
        <v>1100</v>
      </c>
      <c r="G50" s="3" t="s">
        <v>286</v>
      </c>
      <c r="H50" s="1" t="s">
        <v>287</v>
      </c>
      <c r="I50" s="1" t="s">
        <v>288</v>
      </c>
      <c r="J50" s="1" t="s">
        <v>289</v>
      </c>
      <c r="K50" s="1" t="s">
        <v>293</v>
      </c>
      <c r="L50" s="31">
        <v>5</v>
      </c>
      <c r="M50" s="1">
        <v>1</v>
      </c>
      <c r="N50" s="1"/>
      <c r="O50" s="1"/>
      <c r="P50" s="1"/>
      <c r="Q50" s="1"/>
      <c r="R50" s="31" t="s">
        <v>195</v>
      </c>
      <c r="S50" s="165" t="s">
        <v>291</v>
      </c>
      <c r="T50" s="26"/>
      <c r="U50" s="31"/>
      <c r="V50" s="1"/>
      <c r="W50" s="59">
        <v>600000</v>
      </c>
      <c r="X50" s="31" t="s">
        <v>163</v>
      </c>
      <c r="Y50" s="31" t="s">
        <v>145</v>
      </c>
      <c r="Z50" s="31" t="s">
        <v>290</v>
      </c>
      <c r="AA50" s="1">
        <v>2013</v>
      </c>
      <c r="AB50" s="31" t="s">
        <v>86</v>
      </c>
      <c r="AC50" s="1"/>
      <c r="AD50" s="1"/>
      <c r="AE50" s="60"/>
      <c r="AF50" s="1"/>
      <c r="AG50" s="142"/>
    </row>
    <row r="51" spans="2:57" ht="304.5" x14ac:dyDescent="0.35">
      <c r="B51" s="1" t="s">
        <v>51</v>
      </c>
      <c r="C51" s="1" t="s">
        <v>1138</v>
      </c>
      <c r="D51" s="2" t="s">
        <v>204</v>
      </c>
      <c r="E51" s="40" t="s">
        <v>660</v>
      </c>
      <c r="F51" s="51" t="s">
        <v>1216</v>
      </c>
      <c r="G51" s="3" t="s">
        <v>653</v>
      </c>
      <c r="H51" s="1" t="s">
        <v>654</v>
      </c>
      <c r="I51" s="1" t="s">
        <v>655</v>
      </c>
      <c r="J51" s="1" t="s">
        <v>656</v>
      </c>
      <c r="K51" s="1" t="s">
        <v>1075</v>
      </c>
      <c r="L51" s="157">
        <v>1</v>
      </c>
      <c r="M51" s="1"/>
      <c r="N51" s="1"/>
      <c r="O51" s="1"/>
      <c r="P51" s="1" t="s">
        <v>657</v>
      </c>
      <c r="Q51" s="1" t="s">
        <v>658</v>
      </c>
      <c r="R51" s="31" t="s">
        <v>178</v>
      </c>
      <c r="S51" s="81" t="s">
        <v>652</v>
      </c>
      <c r="T51" s="26"/>
      <c r="U51" s="26"/>
      <c r="V51" s="1"/>
      <c r="W51" s="160">
        <v>3982400</v>
      </c>
      <c r="X51" s="31" t="s">
        <v>163</v>
      </c>
      <c r="Y51" s="31" t="s">
        <v>145</v>
      </c>
      <c r="Z51" s="31" t="s">
        <v>290</v>
      </c>
      <c r="AA51" s="1" t="s">
        <v>1509</v>
      </c>
      <c r="AB51" s="31" t="s">
        <v>399</v>
      </c>
      <c r="AC51" s="31" t="s">
        <v>659</v>
      </c>
      <c r="AD51" s="1"/>
      <c r="AE51" s="66" t="s">
        <v>1120</v>
      </c>
      <c r="AF51" s="1"/>
      <c r="AG51" s="142"/>
    </row>
    <row r="52" spans="2:57" ht="393.5" x14ac:dyDescent="0.55000000000000004">
      <c r="B52" s="1" t="s">
        <v>191</v>
      </c>
      <c r="C52" s="1" t="s">
        <v>64</v>
      </c>
      <c r="D52" s="1" t="s">
        <v>206</v>
      </c>
      <c r="E52" s="40" t="s">
        <v>662</v>
      </c>
      <c r="F52" s="51" t="s">
        <v>671</v>
      </c>
      <c r="G52" s="3" t="s">
        <v>663</v>
      </c>
      <c r="H52" s="1" t="s">
        <v>664</v>
      </c>
      <c r="I52" s="1" t="s">
        <v>665</v>
      </c>
      <c r="J52" s="1" t="s">
        <v>667</v>
      </c>
      <c r="K52" s="1"/>
      <c r="L52" s="26"/>
      <c r="M52" s="1"/>
      <c r="N52" s="1"/>
      <c r="O52" s="1"/>
      <c r="P52" s="1" t="s">
        <v>668</v>
      </c>
      <c r="Q52" s="1" t="s">
        <v>669</v>
      </c>
      <c r="R52" s="160" t="s">
        <v>100</v>
      </c>
      <c r="S52" s="26"/>
      <c r="T52" s="1"/>
      <c r="U52" s="31"/>
      <c r="V52" s="1"/>
      <c r="W52" s="26"/>
      <c r="X52" s="1" t="s">
        <v>337</v>
      </c>
      <c r="Y52" s="1" t="s">
        <v>145</v>
      </c>
      <c r="Z52" s="93" t="s">
        <v>670</v>
      </c>
      <c r="AA52" s="1" t="s">
        <v>666</v>
      </c>
      <c r="AB52" s="31" t="s">
        <v>399</v>
      </c>
      <c r="AC52" s="31" t="s">
        <v>661</v>
      </c>
      <c r="AD52" s="1"/>
      <c r="AE52" s="66" t="s">
        <v>672</v>
      </c>
      <c r="AF52" s="1"/>
      <c r="AG52" s="142"/>
    </row>
    <row r="53" spans="2:57" ht="130.5" x14ac:dyDescent="0.35">
      <c r="B53" s="1" t="s">
        <v>191</v>
      </c>
      <c r="C53" s="1" t="s">
        <v>74</v>
      </c>
      <c r="D53" s="1" t="s">
        <v>207</v>
      </c>
      <c r="E53" s="40" t="s">
        <v>348</v>
      </c>
      <c r="F53" s="51" t="s">
        <v>353</v>
      </c>
      <c r="G53" s="3" t="s">
        <v>346</v>
      </c>
      <c r="H53" s="1" t="s">
        <v>347</v>
      </c>
      <c r="I53" s="1" t="s">
        <v>349</v>
      </c>
      <c r="J53" s="1" t="s">
        <v>350</v>
      </c>
      <c r="K53" s="1" t="s">
        <v>352</v>
      </c>
      <c r="L53" s="79">
        <v>6</v>
      </c>
      <c r="M53" s="1">
        <v>2</v>
      </c>
      <c r="N53" s="1"/>
      <c r="O53" s="1"/>
      <c r="P53" s="1">
        <f>2* 3785411.784 * 0.000001</f>
        <v>7.5708235679999998</v>
      </c>
      <c r="Q53" s="1"/>
      <c r="R53" s="31" t="s">
        <v>195</v>
      </c>
      <c r="S53" s="1" t="s">
        <v>351</v>
      </c>
      <c r="T53" s="31">
        <f>20.7* 3785411.784 * 0.000001</f>
        <v>78.358023928799994</v>
      </c>
      <c r="U53" s="31">
        <v>20.7</v>
      </c>
      <c r="V53" s="1"/>
      <c r="W53" s="31">
        <v>298000</v>
      </c>
      <c r="X53" s="31" t="s">
        <v>144</v>
      </c>
      <c r="Y53" s="31" t="s">
        <v>145</v>
      </c>
      <c r="Z53" s="31" t="s">
        <v>146</v>
      </c>
      <c r="AA53" s="1">
        <v>2003</v>
      </c>
      <c r="AB53" s="31" t="s">
        <v>86</v>
      </c>
      <c r="AC53" s="31" t="s">
        <v>318</v>
      </c>
      <c r="AD53" s="1"/>
      <c r="AE53" s="60"/>
      <c r="AF53" s="1"/>
      <c r="AG53" s="142"/>
    </row>
    <row r="54" spans="2:57" ht="170.5" x14ac:dyDescent="0.35">
      <c r="B54" s="1" t="s">
        <v>191</v>
      </c>
      <c r="C54" s="1" t="s">
        <v>66</v>
      </c>
      <c r="D54" s="1" t="s">
        <v>210</v>
      </c>
      <c r="E54" s="40" t="s">
        <v>483</v>
      </c>
      <c r="F54" s="51" t="s">
        <v>489</v>
      </c>
      <c r="G54" s="3" t="s">
        <v>481</v>
      </c>
      <c r="H54" s="1" t="s">
        <v>482</v>
      </c>
      <c r="I54" s="1" t="s">
        <v>484</v>
      </c>
      <c r="J54" s="1" t="s">
        <v>485</v>
      </c>
      <c r="K54" s="1"/>
      <c r="L54" s="31">
        <v>1</v>
      </c>
      <c r="M54" s="1"/>
      <c r="N54" s="1"/>
      <c r="O54" s="1"/>
      <c r="P54" s="1"/>
      <c r="Q54" s="1" t="s">
        <v>486</v>
      </c>
      <c r="R54" s="31" t="s">
        <v>100</v>
      </c>
      <c r="S54" s="84" t="s">
        <v>517</v>
      </c>
      <c r="T54" s="26"/>
      <c r="U54" s="26"/>
      <c r="V54" s="1"/>
      <c r="W54" s="31">
        <v>580000</v>
      </c>
      <c r="X54" s="31" t="s">
        <v>163</v>
      </c>
      <c r="Y54" s="31" t="s">
        <v>145</v>
      </c>
      <c r="Z54" s="31" t="s">
        <v>164</v>
      </c>
      <c r="AA54" s="1" t="s">
        <v>487</v>
      </c>
      <c r="AB54" s="31" t="s">
        <v>488</v>
      </c>
      <c r="AC54" s="1"/>
      <c r="AD54" s="1"/>
      <c r="AE54" s="60"/>
      <c r="AF54" s="148"/>
      <c r="AG54" s="142"/>
    </row>
    <row r="55" spans="2:57" ht="409.5" x14ac:dyDescent="0.35">
      <c r="B55" s="1" t="s">
        <v>191</v>
      </c>
      <c r="C55" s="1" t="s">
        <v>63</v>
      </c>
      <c r="D55" s="1" t="s">
        <v>279</v>
      </c>
      <c r="E55" s="40" t="s">
        <v>1218</v>
      </c>
      <c r="F55" s="51" t="s">
        <v>284</v>
      </c>
      <c r="G55" s="3" t="s">
        <v>272</v>
      </c>
      <c r="H55" s="1" t="s">
        <v>273</v>
      </c>
      <c r="I55" s="1" t="s">
        <v>274</v>
      </c>
      <c r="J55" s="1" t="s">
        <v>275</v>
      </c>
      <c r="K55" s="79" t="s">
        <v>277</v>
      </c>
      <c r="L55" s="79" t="s">
        <v>276</v>
      </c>
      <c r="M55" s="1">
        <v>1</v>
      </c>
      <c r="N55" s="1"/>
      <c r="O55" s="1"/>
      <c r="P55" s="1" t="s">
        <v>278</v>
      </c>
      <c r="Q55" s="1" t="s">
        <v>280</v>
      </c>
      <c r="R55" s="31" t="s">
        <v>194</v>
      </c>
      <c r="S55" s="31"/>
      <c r="T55" s="1"/>
      <c r="U55" s="31"/>
      <c r="V55" s="1"/>
      <c r="W55" s="31"/>
      <c r="X55" s="31" t="s">
        <v>144</v>
      </c>
      <c r="Y55" s="1" t="s">
        <v>145</v>
      </c>
      <c r="Z55" s="1" t="s">
        <v>146</v>
      </c>
      <c r="AA55" s="1">
        <v>2026</v>
      </c>
      <c r="AB55" s="1" t="s">
        <v>87</v>
      </c>
      <c r="AC55" s="1"/>
      <c r="AD55" s="55" t="s">
        <v>283</v>
      </c>
      <c r="AE55" s="1"/>
      <c r="AF55" s="1" t="s">
        <v>281</v>
      </c>
      <c r="AG55" s="142" t="s">
        <v>282</v>
      </c>
    </row>
    <row r="56" spans="2:57" ht="155" x14ac:dyDescent="0.35">
      <c r="B56" s="223" t="s">
        <v>51</v>
      </c>
      <c r="C56" s="223" t="s">
        <v>390</v>
      </c>
      <c r="D56" s="223" t="s">
        <v>1425</v>
      </c>
      <c r="E56" s="231" t="s">
        <v>1424</v>
      </c>
      <c r="F56" s="229" t="s">
        <v>1460</v>
      </c>
      <c r="G56" s="223" t="s">
        <v>1414</v>
      </c>
      <c r="H56" s="232" t="s">
        <v>1415</v>
      </c>
      <c r="I56" s="223" t="s">
        <v>1426</v>
      </c>
      <c r="J56" s="223" t="s">
        <v>1427</v>
      </c>
      <c r="K56" s="226">
        <v>1</v>
      </c>
      <c r="L56" s="226"/>
      <c r="M56" s="223"/>
      <c r="N56" s="223"/>
      <c r="O56" s="223"/>
      <c r="P56" s="223"/>
      <c r="Q56" s="223" t="s">
        <v>1431</v>
      </c>
      <c r="R56" s="223" t="s">
        <v>178</v>
      </c>
      <c r="S56" s="223"/>
      <c r="T56" s="223">
        <v>50</v>
      </c>
      <c r="U56" s="223"/>
      <c r="V56" s="223"/>
      <c r="W56" s="223">
        <v>330000</v>
      </c>
      <c r="X56" s="223" t="s">
        <v>163</v>
      </c>
      <c r="Y56" s="223" t="s">
        <v>145</v>
      </c>
      <c r="Z56" s="223" t="s">
        <v>164</v>
      </c>
      <c r="AA56" s="223"/>
      <c r="AB56" s="223" t="s">
        <v>399</v>
      </c>
      <c r="AC56" s="223"/>
      <c r="AD56" s="255"/>
      <c r="AE56" s="223"/>
      <c r="AF56" s="1"/>
      <c r="AG56" s="142"/>
    </row>
    <row r="57" spans="2:57" ht="139.5" x14ac:dyDescent="0.35">
      <c r="B57" s="223" t="s">
        <v>51</v>
      </c>
      <c r="C57" s="223" t="s">
        <v>390</v>
      </c>
      <c r="D57" s="223" t="s">
        <v>1425</v>
      </c>
      <c r="E57" s="231" t="s">
        <v>1420</v>
      </c>
      <c r="F57" s="229" t="s">
        <v>1460</v>
      </c>
      <c r="G57" s="223" t="s">
        <v>1414</v>
      </c>
      <c r="H57" s="232" t="s">
        <v>1417</v>
      </c>
      <c r="I57" s="223" t="s">
        <v>1426</v>
      </c>
      <c r="J57" s="223" t="s">
        <v>1427</v>
      </c>
      <c r="K57" s="226">
        <v>1</v>
      </c>
      <c r="L57" s="226"/>
      <c r="M57" s="223"/>
      <c r="N57" s="223"/>
      <c r="O57" s="223"/>
      <c r="P57" s="223"/>
      <c r="Q57" s="223" t="s">
        <v>1431</v>
      </c>
      <c r="R57" s="256" t="s">
        <v>178</v>
      </c>
      <c r="S57" s="223"/>
      <c r="T57" s="223">
        <v>50</v>
      </c>
      <c r="U57" s="223"/>
      <c r="V57" s="223"/>
      <c r="W57" s="223">
        <v>330000</v>
      </c>
      <c r="X57" s="223" t="s">
        <v>163</v>
      </c>
      <c r="Y57" s="223" t="s">
        <v>145</v>
      </c>
      <c r="Z57" s="223" t="s">
        <v>164</v>
      </c>
      <c r="AA57" s="223"/>
      <c r="AB57" s="223" t="s">
        <v>399</v>
      </c>
      <c r="AC57" s="223"/>
      <c r="AD57" s="255"/>
      <c r="AE57" s="223"/>
      <c r="AF57" s="1"/>
      <c r="AG57" s="142"/>
    </row>
    <row r="58" spans="2:57" ht="186" x14ac:dyDescent="0.35">
      <c r="B58" s="223" t="s">
        <v>51</v>
      </c>
      <c r="C58" s="223" t="s">
        <v>390</v>
      </c>
      <c r="D58" s="223" t="s">
        <v>1425</v>
      </c>
      <c r="E58" s="231" t="s">
        <v>1642</v>
      </c>
      <c r="F58" s="229" t="s">
        <v>1461</v>
      </c>
      <c r="G58" s="223" t="s">
        <v>1414</v>
      </c>
      <c r="H58" s="216" t="s">
        <v>1416</v>
      </c>
      <c r="I58" s="223" t="s">
        <v>1426</v>
      </c>
      <c r="J58" s="223" t="s">
        <v>1428</v>
      </c>
      <c r="K58" s="226">
        <v>1</v>
      </c>
      <c r="L58" s="226"/>
      <c r="M58" s="223"/>
      <c r="N58" s="223"/>
      <c r="O58" s="223"/>
      <c r="P58" s="223"/>
      <c r="Q58" s="223" t="s">
        <v>1431</v>
      </c>
      <c r="R58" s="223" t="s">
        <v>100</v>
      </c>
      <c r="S58" s="223"/>
      <c r="T58" s="223">
        <v>21</v>
      </c>
      <c r="U58" s="223"/>
      <c r="V58" s="223"/>
      <c r="W58" s="223">
        <v>140000</v>
      </c>
      <c r="X58" s="223" t="s">
        <v>163</v>
      </c>
      <c r="Y58" s="223" t="s">
        <v>1432</v>
      </c>
      <c r="Z58" s="223" t="s">
        <v>164</v>
      </c>
      <c r="AA58" s="223"/>
      <c r="AB58" s="223" t="s">
        <v>1459</v>
      </c>
      <c r="AC58" s="223"/>
      <c r="AD58" s="255"/>
      <c r="AE58" s="223"/>
      <c r="AF58" s="1"/>
      <c r="AG58" s="142"/>
      <c r="BE58" s="2">
        <f>15000* 1233.48/1000/1000000</f>
        <v>1.85022E-2</v>
      </c>
    </row>
    <row r="59" spans="2:57" ht="155" x14ac:dyDescent="0.35">
      <c r="B59" s="223" t="s">
        <v>51</v>
      </c>
      <c r="C59" s="223" t="s">
        <v>390</v>
      </c>
      <c r="D59" s="223" t="s">
        <v>1425</v>
      </c>
      <c r="E59" s="231" t="s">
        <v>1422</v>
      </c>
      <c r="F59" s="229" t="s">
        <v>1462</v>
      </c>
      <c r="G59" s="223" t="s">
        <v>1414</v>
      </c>
      <c r="H59" s="232" t="s">
        <v>1418</v>
      </c>
      <c r="I59" s="223" t="s">
        <v>1426</v>
      </c>
      <c r="J59" s="223" t="s">
        <v>1429</v>
      </c>
      <c r="K59" s="226">
        <v>1</v>
      </c>
      <c r="L59" s="226"/>
      <c r="M59" s="223"/>
      <c r="N59" s="223"/>
      <c r="O59" s="223"/>
      <c r="P59" s="223"/>
      <c r="Q59" s="223" t="s">
        <v>1431</v>
      </c>
      <c r="R59" s="223" t="s">
        <v>194</v>
      </c>
      <c r="S59" s="216"/>
      <c r="T59" s="223">
        <v>100</v>
      </c>
      <c r="U59" s="223"/>
      <c r="V59" s="223"/>
      <c r="W59" s="223">
        <v>660000</v>
      </c>
      <c r="X59" s="223" t="s">
        <v>163</v>
      </c>
      <c r="Y59" s="226" t="s">
        <v>1477</v>
      </c>
      <c r="Z59" s="223" t="s">
        <v>164</v>
      </c>
      <c r="AA59" s="223"/>
      <c r="AB59" s="223" t="s">
        <v>399</v>
      </c>
      <c r="AC59" s="223"/>
      <c r="AD59" s="255"/>
      <c r="AE59" s="223"/>
      <c r="AF59" s="1"/>
      <c r="AG59" s="142"/>
    </row>
    <row r="60" spans="2:57" ht="139.5" x14ac:dyDescent="0.35">
      <c r="B60" s="224" t="s">
        <v>51</v>
      </c>
      <c r="C60" s="224" t="s">
        <v>390</v>
      </c>
      <c r="D60" s="224" t="s">
        <v>1425</v>
      </c>
      <c r="E60" s="260" t="s">
        <v>1423</v>
      </c>
      <c r="F60" s="261" t="s">
        <v>1479</v>
      </c>
      <c r="G60" s="224" t="s">
        <v>1414</v>
      </c>
      <c r="H60" s="259" t="s">
        <v>1419</v>
      </c>
      <c r="I60" s="224" t="s">
        <v>1426</v>
      </c>
      <c r="J60" s="224" t="s">
        <v>1430</v>
      </c>
      <c r="K60" s="224">
        <v>1</v>
      </c>
      <c r="L60" s="224"/>
      <c r="M60" s="224"/>
      <c r="N60" s="224"/>
      <c r="O60" s="224"/>
      <c r="P60" s="224"/>
      <c r="Q60" s="224" t="s">
        <v>1431</v>
      </c>
      <c r="R60" s="224" t="s">
        <v>195</v>
      </c>
      <c r="S60" s="224"/>
      <c r="T60" s="224">
        <v>48</v>
      </c>
      <c r="U60" s="224"/>
      <c r="V60" s="224"/>
      <c r="W60" s="224">
        <v>0</v>
      </c>
      <c r="X60" s="26" t="s">
        <v>1478</v>
      </c>
      <c r="Y60" s="224" t="s">
        <v>145</v>
      </c>
      <c r="Z60" s="224" t="s">
        <v>164</v>
      </c>
      <c r="AA60" s="224" t="s">
        <v>1480</v>
      </c>
      <c r="AB60" s="224" t="s">
        <v>1481</v>
      </c>
      <c r="AC60" s="224"/>
      <c r="AD60" s="224"/>
      <c r="AE60" s="224"/>
      <c r="AF60" s="1"/>
      <c r="AG60" s="142"/>
      <c r="BE60" s="2">
        <f>15000* 1233.48/1000/1000000</f>
        <v>1.85022E-2</v>
      </c>
    </row>
    <row r="61" spans="2:57" ht="108.5" x14ac:dyDescent="0.35">
      <c r="B61" s="223" t="s">
        <v>1037</v>
      </c>
      <c r="C61" s="223" t="s">
        <v>1463</v>
      </c>
      <c r="D61" s="223" t="s">
        <v>1464</v>
      </c>
      <c r="E61" s="231" t="s">
        <v>1465</v>
      </c>
      <c r="F61" s="229" t="s">
        <v>1466</v>
      </c>
      <c r="G61" s="223"/>
      <c r="H61" s="216"/>
      <c r="I61" s="223"/>
      <c r="J61" s="223"/>
      <c r="K61" s="226"/>
      <c r="L61" s="226"/>
      <c r="M61" s="223"/>
      <c r="N61" s="223"/>
      <c r="O61" s="223"/>
      <c r="P61" s="223"/>
      <c r="Q61" s="223"/>
      <c r="R61" s="223"/>
      <c r="S61" s="216" t="s">
        <v>1487</v>
      </c>
      <c r="T61" s="223"/>
      <c r="U61" s="223"/>
      <c r="V61" s="223"/>
      <c r="W61" s="223" t="s">
        <v>1467</v>
      </c>
      <c r="X61" s="223" t="s">
        <v>144</v>
      </c>
      <c r="Y61" s="223"/>
      <c r="Z61" s="223" t="s">
        <v>146</v>
      </c>
      <c r="AA61" s="224" t="s">
        <v>1486</v>
      </c>
      <c r="AB61" s="226" t="s">
        <v>399</v>
      </c>
      <c r="AC61" s="223"/>
      <c r="AD61" s="255"/>
      <c r="AE61" s="223"/>
      <c r="AF61" s="1"/>
      <c r="AG61" s="142"/>
    </row>
    <row r="62" spans="2:57" ht="247" x14ac:dyDescent="0.4">
      <c r="B62" s="1" t="s">
        <v>191</v>
      </c>
      <c r="C62" s="1" t="s">
        <v>63</v>
      </c>
      <c r="D62" s="47" t="s">
        <v>617</v>
      </c>
      <c r="E62" s="40" t="s">
        <v>616</v>
      </c>
      <c r="F62" s="40" t="s">
        <v>618</v>
      </c>
      <c r="G62" s="28" t="s">
        <v>237</v>
      </c>
      <c r="H62" s="1" t="s">
        <v>238</v>
      </c>
      <c r="I62" s="44" t="s">
        <v>239</v>
      </c>
      <c r="J62" s="45" t="s">
        <v>615</v>
      </c>
      <c r="K62" s="1" t="s">
        <v>614</v>
      </c>
      <c r="L62" s="31">
        <v>7</v>
      </c>
      <c r="M62" s="1" t="s">
        <v>240</v>
      </c>
      <c r="N62" s="1" t="s">
        <v>613</v>
      </c>
      <c r="O62" s="1">
        <v>1</v>
      </c>
      <c r="P62" s="28" t="s">
        <v>241</v>
      </c>
      <c r="Q62" s="25" t="s">
        <v>242</v>
      </c>
      <c r="R62" s="71" t="s">
        <v>178</v>
      </c>
      <c r="S62" s="237" t="s">
        <v>243</v>
      </c>
      <c r="T62" s="79"/>
      <c r="U62" s="79"/>
      <c r="V62" s="1"/>
      <c r="W62" s="31">
        <v>50000</v>
      </c>
      <c r="X62" s="31" t="s">
        <v>144</v>
      </c>
      <c r="Y62" s="31" t="s">
        <v>145</v>
      </c>
      <c r="Z62" s="31" t="s">
        <v>155</v>
      </c>
      <c r="AA62" s="1">
        <v>2031</v>
      </c>
      <c r="AB62" s="31" t="s">
        <v>399</v>
      </c>
      <c r="AC62" s="31" t="s">
        <v>619</v>
      </c>
      <c r="AD62" s="1"/>
      <c r="AE62" s="60" t="s">
        <v>620</v>
      </c>
      <c r="AF62" s="26" t="s">
        <v>1003</v>
      </c>
      <c r="AG62" s="142"/>
    </row>
    <row r="63" spans="2:57" ht="409.5" x14ac:dyDescent="0.35">
      <c r="B63" s="1" t="s">
        <v>191</v>
      </c>
      <c r="C63" s="1" t="s">
        <v>63</v>
      </c>
      <c r="D63" s="1" t="s">
        <v>444</v>
      </c>
      <c r="E63" s="40" t="s">
        <v>452</v>
      </c>
      <c r="F63" s="51" t="s">
        <v>456</v>
      </c>
      <c r="G63" s="3" t="s">
        <v>445</v>
      </c>
      <c r="H63" s="1" t="s">
        <v>446</v>
      </c>
      <c r="I63" s="1" t="s">
        <v>451</v>
      </c>
      <c r="J63" s="1"/>
      <c r="K63" s="1" t="s">
        <v>457</v>
      </c>
      <c r="L63" s="31">
        <v>6</v>
      </c>
      <c r="M63" s="1">
        <v>1</v>
      </c>
      <c r="N63" s="1" t="s">
        <v>1281</v>
      </c>
      <c r="O63" s="1"/>
      <c r="P63" s="1" t="s">
        <v>447</v>
      </c>
      <c r="Q63" s="1" t="s">
        <v>448</v>
      </c>
      <c r="R63" s="31" t="s">
        <v>178</v>
      </c>
      <c r="S63" s="31" t="s">
        <v>453</v>
      </c>
      <c r="T63" s="31"/>
      <c r="U63" s="31"/>
      <c r="V63" s="1"/>
      <c r="W63" s="31">
        <v>170000</v>
      </c>
      <c r="X63" s="31" t="s">
        <v>163</v>
      </c>
      <c r="Y63" s="31" t="s">
        <v>145</v>
      </c>
      <c r="Z63" s="31" t="s">
        <v>164</v>
      </c>
      <c r="AA63" s="1" t="s">
        <v>449</v>
      </c>
      <c r="AB63" s="31" t="s">
        <v>399</v>
      </c>
      <c r="AC63" s="31" t="s">
        <v>450</v>
      </c>
      <c r="AD63" s="1"/>
      <c r="AE63" s="60" t="s">
        <v>458</v>
      </c>
      <c r="AF63" s="1"/>
      <c r="AG63" s="142"/>
    </row>
    <row r="64" spans="2:57" ht="139.5" x14ac:dyDescent="0.35">
      <c r="B64" s="1" t="s">
        <v>191</v>
      </c>
      <c r="C64" s="1" t="s">
        <v>65</v>
      </c>
      <c r="D64" s="1" t="s">
        <v>220</v>
      </c>
      <c r="E64" s="40" t="s">
        <v>301</v>
      </c>
      <c r="F64" s="51" t="s">
        <v>296</v>
      </c>
      <c r="G64" s="3" t="s">
        <v>294</v>
      </c>
      <c r="H64" s="1" t="s">
        <v>295</v>
      </c>
      <c r="I64" s="1" t="s">
        <v>297</v>
      </c>
      <c r="J64" s="1" t="s">
        <v>297</v>
      </c>
      <c r="K64" s="1" t="s">
        <v>297</v>
      </c>
      <c r="L64" s="31">
        <v>71</v>
      </c>
      <c r="M64" s="1">
        <v>1</v>
      </c>
      <c r="N64" s="1"/>
      <c r="O64" s="1" t="s">
        <v>298</v>
      </c>
      <c r="P64" s="1"/>
      <c r="Q64" s="1"/>
      <c r="R64" s="31" t="s">
        <v>195</v>
      </c>
      <c r="S64" s="54" t="s">
        <v>299</v>
      </c>
      <c r="T64" s="31">
        <f>90* 3785411.784 * 0.000001</f>
        <v>340.68706055999996</v>
      </c>
      <c r="U64" s="31">
        <v>90</v>
      </c>
      <c r="V64" s="1"/>
      <c r="W64" s="59">
        <v>2200000</v>
      </c>
      <c r="X64" s="31" t="s">
        <v>144</v>
      </c>
      <c r="Y64" s="31" t="s">
        <v>145</v>
      </c>
      <c r="Z64" s="31" t="s">
        <v>146</v>
      </c>
      <c r="AA64" s="1">
        <v>2009</v>
      </c>
      <c r="AB64" s="31" t="s">
        <v>86</v>
      </c>
      <c r="AC64" s="31" t="s">
        <v>300</v>
      </c>
      <c r="AD64" s="1"/>
      <c r="AE64" s="60" t="s">
        <v>305</v>
      </c>
      <c r="AF64" s="1"/>
      <c r="AG64" s="142"/>
    </row>
    <row r="65" spans="2:33" ht="409.5" x14ac:dyDescent="0.35">
      <c r="B65" s="1" t="s">
        <v>60</v>
      </c>
      <c r="C65" s="1" t="s">
        <v>244</v>
      </c>
      <c r="D65" s="1" t="s">
        <v>245</v>
      </c>
      <c r="E65" s="40" t="s">
        <v>253</v>
      </c>
      <c r="F65" s="40" t="s">
        <v>315</v>
      </c>
      <c r="G65" s="46" t="s">
        <v>246</v>
      </c>
      <c r="H65" s="46" t="s">
        <v>247</v>
      </c>
      <c r="I65" s="47" t="s">
        <v>248</v>
      </c>
      <c r="J65" s="48" t="s">
        <v>249</v>
      </c>
      <c r="K65" s="47" t="s">
        <v>261</v>
      </c>
      <c r="L65" s="31">
        <v>1</v>
      </c>
      <c r="M65" s="1">
        <v>1</v>
      </c>
      <c r="N65" s="10" t="s">
        <v>251</v>
      </c>
      <c r="O65" s="10" t="s">
        <v>256</v>
      </c>
      <c r="P65" s="49" t="s">
        <v>250</v>
      </c>
      <c r="Q65" s="1" t="s">
        <v>251</v>
      </c>
      <c r="R65" s="31" t="s">
        <v>195</v>
      </c>
      <c r="S65" s="54" t="s">
        <v>257</v>
      </c>
      <c r="T65" s="32">
        <f>28000000000/365/1000000</f>
        <v>76.712328767123282</v>
      </c>
      <c r="U65" s="31">
        <v>20.260000000000002</v>
      </c>
      <c r="V65" s="1"/>
      <c r="W65" s="31">
        <v>2000000</v>
      </c>
      <c r="X65" s="31" t="s">
        <v>144</v>
      </c>
      <c r="Y65" s="31" t="s">
        <v>145</v>
      </c>
      <c r="Z65" s="31" t="s">
        <v>155</v>
      </c>
      <c r="AA65" s="1">
        <v>2017</v>
      </c>
      <c r="AB65" s="31" t="s">
        <v>86</v>
      </c>
      <c r="AC65" s="32" t="s">
        <v>252</v>
      </c>
      <c r="AD65" s="55" t="s">
        <v>260</v>
      </c>
      <c r="AE65" s="61" t="s">
        <v>397</v>
      </c>
      <c r="AF65" s="1" t="s">
        <v>259</v>
      </c>
      <c r="AG65" s="142" t="s">
        <v>258</v>
      </c>
    </row>
    <row r="66" spans="2:33" ht="409.5" x14ac:dyDescent="0.35">
      <c r="B66" s="1" t="s">
        <v>51</v>
      </c>
      <c r="C66" s="1" t="s">
        <v>390</v>
      </c>
      <c r="D66" s="1" t="s">
        <v>223</v>
      </c>
      <c r="E66" s="40" t="s">
        <v>389</v>
      </c>
      <c r="F66" s="51" t="s">
        <v>396</v>
      </c>
      <c r="G66" s="3" t="s">
        <v>387</v>
      </c>
      <c r="H66" s="1" t="s">
        <v>388</v>
      </c>
      <c r="I66" s="1" t="s">
        <v>391</v>
      </c>
      <c r="J66" s="1" t="s">
        <v>392</v>
      </c>
      <c r="K66" s="1"/>
      <c r="L66" s="32">
        <v>1</v>
      </c>
      <c r="M66" s="1"/>
      <c r="N66" s="1"/>
      <c r="O66" s="1"/>
      <c r="P66" s="1" t="s">
        <v>394</v>
      </c>
      <c r="Q66" s="1" t="s">
        <v>393</v>
      </c>
      <c r="R66" s="31" t="s">
        <v>100</v>
      </c>
      <c r="S66" s="1">
        <v>0</v>
      </c>
      <c r="T66" s="31">
        <v>2</v>
      </c>
      <c r="U66" s="31">
        <v>528344.10470000003</v>
      </c>
      <c r="V66" s="1"/>
      <c r="W66" s="31">
        <v>0</v>
      </c>
      <c r="X66" s="31" t="s">
        <v>163</v>
      </c>
      <c r="Y66" s="31" t="s">
        <v>145</v>
      </c>
      <c r="Z66" s="31" t="s">
        <v>165</v>
      </c>
      <c r="AA66" s="1"/>
      <c r="AB66" s="31"/>
      <c r="AC66" s="31" t="s">
        <v>395</v>
      </c>
      <c r="AD66" s="1"/>
      <c r="AE66" s="66" t="s">
        <v>400</v>
      </c>
      <c r="AF66" s="1"/>
      <c r="AG66" s="142"/>
    </row>
    <row r="67" spans="2:33" ht="203" x14ac:dyDescent="0.35">
      <c r="B67" s="1" t="s">
        <v>191</v>
      </c>
      <c r="C67" s="1" t="s">
        <v>64</v>
      </c>
      <c r="D67" s="1" t="s">
        <v>224</v>
      </c>
      <c r="E67" s="40" t="s">
        <v>1089</v>
      </c>
      <c r="F67" s="51" t="s">
        <v>1088</v>
      </c>
      <c r="G67" s="3" t="s">
        <v>401</v>
      </c>
      <c r="H67" s="161" t="s">
        <v>402</v>
      </c>
      <c r="I67" s="1" t="s">
        <v>403</v>
      </c>
      <c r="J67" s="1" t="s">
        <v>404</v>
      </c>
      <c r="K67" s="1"/>
      <c r="L67" s="31"/>
      <c r="M67" s="1"/>
      <c r="N67" s="1"/>
      <c r="O67" s="1"/>
      <c r="P67" s="1" t="s">
        <v>405</v>
      </c>
      <c r="Q67" s="1" t="s">
        <v>406</v>
      </c>
      <c r="R67" s="31" t="s">
        <v>100</v>
      </c>
      <c r="S67" s="1"/>
      <c r="T67" s="1"/>
      <c r="U67" s="31"/>
      <c r="V67" s="1"/>
      <c r="W67" s="31">
        <v>109000</v>
      </c>
      <c r="X67" s="31" t="s">
        <v>337</v>
      </c>
      <c r="Y67" s="31" t="s">
        <v>145</v>
      </c>
      <c r="Z67" s="236" t="s">
        <v>1087</v>
      </c>
      <c r="AA67" s="1"/>
      <c r="AB67" s="1"/>
      <c r="AC67" s="1"/>
      <c r="AD67" s="1"/>
      <c r="AE67" s="60"/>
      <c r="AF67" s="1"/>
      <c r="AG67" s="142"/>
    </row>
    <row r="68" spans="2:33" ht="319" x14ac:dyDescent="0.35">
      <c r="B68" s="1" t="s">
        <v>191</v>
      </c>
      <c r="C68" s="1" t="s">
        <v>76</v>
      </c>
      <c r="D68" s="1" t="s">
        <v>227</v>
      </c>
      <c r="E68" s="40" t="s">
        <v>524</v>
      </c>
      <c r="F68" s="51" t="s">
        <v>528</v>
      </c>
      <c r="G68" s="3" t="s">
        <v>522</v>
      </c>
      <c r="H68" s="1" t="s">
        <v>523</v>
      </c>
      <c r="I68" s="1" t="s">
        <v>525</v>
      </c>
      <c r="J68" s="1" t="s">
        <v>526</v>
      </c>
      <c r="K68" s="1" t="s">
        <v>530</v>
      </c>
      <c r="L68" s="31">
        <v>2</v>
      </c>
      <c r="M68" s="1">
        <v>1</v>
      </c>
      <c r="N68" s="1"/>
      <c r="O68" s="1"/>
      <c r="P68" s="1"/>
      <c r="Q68" s="1" t="s">
        <v>527</v>
      </c>
      <c r="R68" s="31" t="s">
        <v>178</v>
      </c>
      <c r="S68" s="31" t="s">
        <v>529</v>
      </c>
      <c r="T68" s="31"/>
      <c r="U68" s="31"/>
      <c r="V68" s="1"/>
      <c r="W68" s="31">
        <v>400000</v>
      </c>
      <c r="X68" s="31" t="s">
        <v>144</v>
      </c>
      <c r="Y68" s="31" t="s">
        <v>145</v>
      </c>
      <c r="Z68" s="31" t="s">
        <v>155</v>
      </c>
      <c r="AA68" s="46" t="s">
        <v>531</v>
      </c>
      <c r="AB68" s="31" t="s">
        <v>87</v>
      </c>
      <c r="AC68" s="31" t="s">
        <v>521</v>
      </c>
      <c r="AD68" s="1"/>
      <c r="AE68" s="60"/>
      <c r="AF68" s="1"/>
      <c r="AG68" s="142"/>
    </row>
    <row r="69" spans="2:33" ht="89" customHeight="1" x14ac:dyDescent="0.35">
      <c r="B69" s="223" t="s">
        <v>60</v>
      </c>
      <c r="C69" s="223" t="s">
        <v>306</v>
      </c>
      <c r="D69" s="223" t="s">
        <v>1389</v>
      </c>
      <c r="E69" s="231" t="s">
        <v>1396</v>
      </c>
      <c r="F69" s="229" t="s">
        <v>1397</v>
      </c>
      <c r="G69" s="232" t="s">
        <v>1391</v>
      </c>
      <c r="H69" s="223" t="s">
        <v>1392</v>
      </c>
      <c r="I69" s="223" t="s">
        <v>1393</v>
      </c>
      <c r="J69" s="223" t="s">
        <v>1394</v>
      </c>
      <c r="K69" s="223"/>
      <c r="L69" s="223">
        <v>0</v>
      </c>
      <c r="M69" s="223"/>
      <c r="N69" s="223"/>
      <c r="O69" s="223"/>
      <c r="P69" s="223"/>
      <c r="Q69" s="223" t="s">
        <v>1395</v>
      </c>
      <c r="R69" s="223" t="s">
        <v>100</v>
      </c>
      <c r="S69" s="223"/>
      <c r="T69" s="223" t="s">
        <v>1398</v>
      </c>
      <c r="U69" s="223"/>
      <c r="V69" s="223"/>
      <c r="W69" s="223">
        <v>412000</v>
      </c>
      <c r="X69" s="223" t="s">
        <v>144</v>
      </c>
      <c r="Y69" s="223" t="s">
        <v>145</v>
      </c>
      <c r="Z69" s="223" t="s">
        <v>440</v>
      </c>
      <c r="AA69" s="253" t="s">
        <v>1399</v>
      </c>
      <c r="AB69" s="223" t="s">
        <v>399</v>
      </c>
      <c r="AC69" s="223"/>
      <c r="AD69" s="223"/>
      <c r="AE69" s="223"/>
      <c r="AF69" s="1"/>
      <c r="AG69" s="142"/>
    </row>
    <row r="70" spans="2:33" ht="54" customHeight="1" x14ac:dyDescent="0.35">
      <c r="B70" s="223" t="s">
        <v>60</v>
      </c>
      <c r="C70" s="223" t="s">
        <v>306</v>
      </c>
      <c r="D70" s="223" t="s">
        <v>1390</v>
      </c>
      <c r="E70" s="231" t="s">
        <v>1410</v>
      </c>
      <c r="F70" s="229" t="s">
        <v>1413</v>
      </c>
      <c r="G70" s="232" t="s">
        <v>1407</v>
      </c>
      <c r="H70" s="254"/>
      <c r="I70" s="223" t="s">
        <v>1408</v>
      </c>
      <c r="J70" s="223" t="s">
        <v>1409</v>
      </c>
      <c r="K70" s="223"/>
      <c r="L70" s="223">
        <v>1</v>
      </c>
      <c r="M70" s="223"/>
      <c r="N70" s="223"/>
      <c r="O70" s="223"/>
      <c r="P70" s="223" t="s">
        <v>1411</v>
      </c>
      <c r="Q70" s="223" t="s">
        <v>1412</v>
      </c>
      <c r="R70" s="223" t="s">
        <v>100</v>
      </c>
      <c r="S70" s="223"/>
      <c r="T70" s="223">
        <v>30</v>
      </c>
      <c r="U70" s="223"/>
      <c r="V70" s="223"/>
      <c r="W70" s="223">
        <v>300000</v>
      </c>
      <c r="X70" s="223" t="s">
        <v>144</v>
      </c>
      <c r="Y70" s="223" t="s">
        <v>145</v>
      </c>
      <c r="Z70" s="223" t="s">
        <v>146</v>
      </c>
      <c r="AA70" s="253"/>
      <c r="AB70" s="223" t="s">
        <v>377</v>
      </c>
      <c r="AC70" s="223"/>
      <c r="AD70" s="223"/>
      <c r="AE70" s="223"/>
      <c r="AF70" s="1"/>
      <c r="AG70" s="142"/>
    </row>
    <row r="71" spans="2:33" ht="63" customHeight="1" x14ac:dyDescent="0.35">
      <c r="B71" s="223" t="s">
        <v>60</v>
      </c>
      <c r="C71" s="223" t="s">
        <v>306</v>
      </c>
      <c r="D71" s="223" t="s">
        <v>1388</v>
      </c>
      <c r="E71" s="231" t="s">
        <v>1406</v>
      </c>
      <c r="F71" s="229" t="s">
        <v>1405</v>
      </c>
      <c r="G71" s="232" t="s">
        <v>1400</v>
      </c>
      <c r="H71" s="223"/>
      <c r="I71" s="223" t="s">
        <v>1401</v>
      </c>
      <c r="J71" s="223" t="s">
        <v>1402</v>
      </c>
      <c r="K71" s="223"/>
      <c r="L71" s="223">
        <v>3</v>
      </c>
      <c r="M71" s="223"/>
      <c r="N71" s="223"/>
      <c r="O71" s="223"/>
      <c r="P71" s="223"/>
      <c r="Q71" s="223" t="s">
        <v>1403</v>
      </c>
      <c r="R71" s="223" t="s">
        <v>100</v>
      </c>
      <c r="S71" s="223"/>
      <c r="T71" s="223">
        <v>10</v>
      </c>
      <c r="U71" s="223"/>
      <c r="V71" s="223"/>
      <c r="W71" s="228">
        <v>100000</v>
      </c>
      <c r="X71" s="223" t="s">
        <v>337</v>
      </c>
      <c r="Y71" s="223" t="s">
        <v>145</v>
      </c>
      <c r="Z71" s="223" t="s">
        <v>440</v>
      </c>
      <c r="AA71" s="253" t="s">
        <v>1404</v>
      </c>
      <c r="AB71" s="223" t="s">
        <v>377</v>
      </c>
      <c r="AC71" s="223"/>
      <c r="AD71" s="223"/>
      <c r="AE71" s="223"/>
      <c r="AF71" s="1"/>
      <c r="AG71" s="142"/>
    </row>
    <row r="72" spans="2:33" ht="109.5" customHeight="1" x14ac:dyDescent="0.35">
      <c r="B72" s="223" t="s">
        <v>191</v>
      </c>
      <c r="C72" s="223" t="s">
        <v>75</v>
      </c>
      <c r="D72" s="223" t="s">
        <v>1470</v>
      </c>
      <c r="E72" s="231" t="s">
        <v>1471</v>
      </c>
      <c r="F72" s="229" t="s">
        <v>1472</v>
      </c>
      <c r="G72" s="259" t="s">
        <v>1473</v>
      </c>
      <c r="H72" s="223" t="s">
        <v>1474</v>
      </c>
      <c r="I72" s="223"/>
      <c r="J72" s="223"/>
      <c r="K72" s="223"/>
      <c r="L72" s="223">
        <v>1</v>
      </c>
      <c r="M72" s="223"/>
      <c r="N72" s="223"/>
      <c r="O72" s="223"/>
      <c r="P72" s="223"/>
      <c r="Q72" s="223"/>
      <c r="R72" s="223" t="s">
        <v>100</v>
      </c>
      <c r="S72" s="223"/>
      <c r="T72" s="223"/>
      <c r="U72" s="223"/>
      <c r="V72" s="223"/>
      <c r="W72" s="228" t="s">
        <v>1475</v>
      </c>
      <c r="X72" s="223" t="s">
        <v>163</v>
      </c>
      <c r="Y72" s="223" t="s">
        <v>145</v>
      </c>
      <c r="Z72" s="223" t="s">
        <v>290</v>
      </c>
      <c r="AA72" s="253" t="s">
        <v>1476</v>
      </c>
      <c r="AB72" s="223" t="s">
        <v>488</v>
      </c>
      <c r="AC72" s="223"/>
      <c r="AD72" s="223"/>
      <c r="AE72" s="223"/>
      <c r="AF72" s="1"/>
      <c r="AG72" s="142"/>
    </row>
    <row r="73" spans="2:33" ht="232" x14ac:dyDescent="0.35">
      <c r="B73" s="1" t="s">
        <v>191</v>
      </c>
      <c r="C73" s="1" t="s">
        <v>63</v>
      </c>
      <c r="D73" s="1" t="s">
        <v>228</v>
      </c>
      <c r="E73" s="40" t="s">
        <v>407</v>
      </c>
      <c r="F73" s="51" t="s">
        <v>413</v>
      </c>
      <c r="G73" s="3" t="s">
        <v>408</v>
      </c>
      <c r="H73" s="1" t="s">
        <v>409</v>
      </c>
      <c r="I73" s="1" t="s">
        <v>410</v>
      </c>
      <c r="J73" s="1" t="s">
        <v>411</v>
      </c>
      <c r="K73" s="1"/>
      <c r="L73" s="31">
        <v>1</v>
      </c>
      <c r="M73" s="1"/>
      <c r="N73" s="1"/>
      <c r="O73" s="1"/>
      <c r="P73" s="1"/>
      <c r="Q73" s="1" t="s">
        <v>412</v>
      </c>
      <c r="R73" s="31" t="s">
        <v>194</v>
      </c>
      <c r="S73" s="54" t="s">
        <v>414</v>
      </c>
      <c r="T73" s="1">
        <f>83* 3785411.784 * 0.000001</f>
        <v>314.189178072</v>
      </c>
      <c r="U73" s="31">
        <v>30</v>
      </c>
      <c r="V73" s="1"/>
      <c r="W73" s="214">
        <v>711404</v>
      </c>
      <c r="X73" s="31" t="s">
        <v>144</v>
      </c>
      <c r="Y73" s="31" t="s">
        <v>145</v>
      </c>
      <c r="Z73" s="31" t="s">
        <v>146</v>
      </c>
      <c r="AA73" s="1" t="s">
        <v>415</v>
      </c>
      <c r="AB73" s="31" t="s">
        <v>87</v>
      </c>
      <c r="AC73" s="31" t="s">
        <v>416</v>
      </c>
      <c r="AD73" s="1"/>
      <c r="AE73" s="60"/>
      <c r="AF73" s="1"/>
      <c r="AG73" s="142"/>
    </row>
    <row r="74" spans="2:33" ht="31" x14ac:dyDescent="0.35">
      <c r="B74" s="1"/>
      <c r="C74" s="1"/>
      <c r="D74" s="1"/>
      <c r="E74" s="40" t="s">
        <v>1280</v>
      </c>
      <c r="F74" s="51"/>
      <c r="G74" s="3"/>
      <c r="H74" s="1"/>
      <c r="I74" s="1"/>
      <c r="J74" s="1"/>
      <c r="K74" s="1"/>
      <c r="L74" s="31"/>
      <c r="M74" s="1"/>
      <c r="N74" s="1"/>
      <c r="O74" s="1"/>
      <c r="P74" s="1"/>
      <c r="Q74" s="1"/>
      <c r="R74" s="31"/>
      <c r="S74" s="54"/>
      <c r="T74" s="1"/>
      <c r="U74" s="31">
        <v>53</v>
      </c>
      <c r="V74" s="1"/>
      <c r="W74" s="214">
        <v>627193</v>
      </c>
      <c r="X74" s="31"/>
      <c r="Y74" s="31"/>
      <c r="Z74" s="31"/>
      <c r="AA74" s="1"/>
      <c r="AB74" s="31" t="s">
        <v>399</v>
      </c>
      <c r="AC74" s="31"/>
      <c r="AD74" s="1"/>
      <c r="AE74" s="60"/>
      <c r="AF74" s="1"/>
      <c r="AG74" s="142"/>
    </row>
    <row r="75" spans="2:33" ht="139.5" x14ac:dyDescent="0.35">
      <c r="B75" s="1" t="s">
        <v>191</v>
      </c>
      <c r="C75" s="1" t="s">
        <v>63</v>
      </c>
      <c r="D75" s="1" t="s">
        <v>1505</v>
      </c>
      <c r="E75" s="40" t="s">
        <v>1506</v>
      </c>
      <c r="F75" s="51" t="s">
        <v>1507</v>
      </c>
      <c r="G75" s="3"/>
      <c r="H75" s="1"/>
      <c r="I75" s="1" t="s">
        <v>1508</v>
      </c>
      <c r="J75" s="1"/>
      <c r="K75" s="1"/>
      <c r="L75" s="31"/>
      <c r="M75" s="1"/>
      <c r="N75" s="1"/>
      <c r="O75" s="1"/>
      <c r="P75" s="1"/>
      <c r="Q75" s="1"/>
      <c r="R75" s="31"/>
      <c r="S75" s="54"/>
      <c r="T75" s="1"/>
      <c r="U75" s="31"/>
      <c r="V75" s="1"/>
      <c r="W75" s="214"/>
      <c r="X75" s="31"/>
      <c r="Y75" s="31"/>
      <c r="Z75" s="31"/>
      <c r="AA75" s="1"/>
      <c r="AB75" s="31"/>
      <c r="AC75" s="31"/>
      <c r="AD75" s="1"/>
      <c r="AE75" s="60"/>
      <c r="AF75" s="1"/>
      <c r="AG75" s="142"/>
    </row>
    <row r="76" spans="2:33" ht="188.5" x14ac:dyDescent="0.35">
      <c r="B76" s="1" t="s">
        <v>191</v>
      </c>
      <c r="C76" s="1" t="s">
        <v>63</v>
      </c>
      <c r="D76" s="1" t="s">
        <v>229</v>
      </c>
      <c r="E76" s="40" t="s">
        <v>420</v>
      </c>
      <c r="F76" s="51" t="s">
        <v>1176</v>
      </c>
      <c r="G76" s="3" t="s">
        <v>417</v>
      </c>
      <c r="H76" s="1" t="s">
        <v>419</v>
      </c>
      <c r="I76" s="1" t="s">
        <v>229</v>
      </c>
      <c r="J76" s="1" t="s">
        <v>418</v>
      </c>
      <c r="K76" s="1" t="s">
        <v>1175</v>
      </c>
      <c r="L76" s="31" t="s">
        <v>1186</v>
      </c>
      <c r="M76" s="1"/>
      <c r="N76" s="1"/>
      <c r="O76" s="1"/>
      <c r="P76" s="1"/>
      <c r="Q76" s="1"/>
      <c r="R76" s="31" t="s">
        <v>100</v>
      </c>
      <c r="S76" s="31" t="s">
        <v>1173</v>
      </c>
      <c r="T76" s="31"/>
      <c r="U76" s="31">
        <v>4</v>
      </c>
      <c r="V76" s="1"/>
      <c r="W76" s="235">
        <v>1000000</v>
      </c>
      <c r="X76" s="31" t="s">
        <v>163</v>
      </c>
      <c r="Y76" s="31" t="s">
        <v>145</v>
      </c>
      <c r="Z76" s="31" t="s">
        <v>164</v>
      </c>
      <c r="AA76" s="1" t="s">
        <v>1174</v>
      </c>
      <c r="AB76" s="31" t="s">
        <v>377</v>
      </c>
      <c r="AC76" s="31" t="s">
        <v>422</v>
      </c>
      <c r="AD76" s="1"/>
      <c r="AE76" s="60"/>
      <c r="AF76" s="1"/>
      <c r="AG76" s="142"/>
    </row>
    <row r="77" spans="2:33" ht="91" customHeight="1" x14ac:dyDescent="0.35">
      <c r="B77" s="1" t="s">
        <v>191</v>
      </c>
      <c r="C77" s="1" t="s">
        <v>63</v>
      </c>
      <c r="D77" s="1" t="s">
        <v>423</v>
      </c>
      <c r="E77" s="40" t="s">
        <v>426</v>
      </c>
      <c r="F77" s="51" t="s">
        <v>431</v>
      </c>
      <c r="G77" s="3" t="s">
        <v>424</v>
      </c>
      <c r="H77" s="1" t="s">
        <v>425</v>
      </c>
      <c r="I77" s="1" t="s">
        <v>427</v>
      </c>
      <c r="J77" s="1" t="s">
        <v>428</v>
      </c>
      <c r="K77" s="1" t="s">
        <v>1178</v>
      </c>
      <c r="L77" s="235">
        <v>3</v>
      </c>
      <c r="M77" s="1"/>
      <c r="N77" s="1" t="s">
        <v>430</v>
      </c>
      <c r="O77" s="1"/>
      <c r="P77" s="1" t="s">
        <v>429</v>
      </c>
      <c r="Q77" s="1"/>
      <c r="R77" s="31" t="s">
        <v>100</v>
      </c>
      <c r="S77" s="31" t="s">
        <v>776</v>
      </c>
      <c r="T77" s="31"/>
      <c r="U77" s="31">
        <v>10</v>
      </c>
      <c r="V77" s="1"/>
      <c r="W77" s="31">
        <v>1700000</v>
      </c>
      <c r="X77" s="31" t="s">
        <v>163</v>
      </c>
      <c r="Y77" s="31" t="s">
        <v>145</v>
      </c>
      <c r="Z77" s="31" t="s">
        <v>164</v>
      </c>
      <c r="AA77" s="1" t="s">
        <v>1179</v>
      </c>
      <c r="AB77" s="31" t="s">
        <v>399</v>
      </c>
      <c r="AC77" s="1"/>
      <c r="AD77" s="1"/>
      <c r="AE77" s="60"/>
      <c r="AF77" s="1"/>
      <c r="AG77" s="142"/>
    </row>
    <row r="78" spans="2:33" ht="262.5" x14ac:dyDescent="0.5">
      <c r="B78" s="1" t="s">
        <v>191</v>
      </c>
      <c r="C78" s="1" t="s">
        <v>63</v>
      </c>
      <c r="D78" s="1" t="s">
        <v>541</v>
      </c>
      <c r="E78" s="40" t="s">
        <v>544</v>
      </c>
      <c r="F78" s="51" t="s">
        <v>1188</v>
      </c>
      <c r="G78" s="3" t="s">
        <v>417</v>
      </c>
      <c r="H78" s="1" t="s">
        <v>542</v>
      </c>
      <c r="I78" s="1" t="s">
        <v>543</v>
      </c>
      <c r="J78" s="1" t="s">
        <v>428</v>
      </c>
      <c r="K78" s="1" t="s">
        <v>547</v>
      </c>
      <c r="L78" s="31" t="s">
        <v>1186</v>
      </c>
      <c r="M78" s="1"/>
      <c r="N78" s="1" t="s">
        <v>1185</v>
      </c>
      <c r="O78" s="1"/>
      <c r="P78" s="1" t="s">
        <v>545</v>
      </c>
      <c r="Q78" s="1" t="s">
        <v>546</v>
      </c>
      <c r="R78" s="31" t="s">
        <v>100</v>
      </c>
      <c r="S78" s="31" t="s">
        <v>548</v>
      </c>
      <c r="T78" s="31"/>
      <c r="U78" s="31"/>
      <c r="V78" s="1"/>
      <c r="W78" s="183" t="s">
        <v>1184</v>
      </c>
      <c r="X78" s="86" t="s">
        <v>539</v>
      </c>
      <c r="Y78" s="31" t="s">
        <v>145</v>
      </c>
      <c r="Z78" s="87" t="s">
        <v>519</v>
      </c>
      <c r="AA78" s="1" t="s">
        <v>1183</v>
      </c>
      <c r="AB78" s="31" t="s">
        <v>399</v>
      </c>
      <c r="AC78" s="1"/>
      <c r="AD78" s="1"/>
      <c r="AE78" s="60"/>
      <c r="AF78" s="1"/>
      <c r="AG78" s="142"/>
    </row>
    <row r="79" spans="2:33" ht="141" x14ac:dyDescent="0.5">
      <c r="B79" s="1" t="s">
        <v>191</v>
      </c>
      <c r="C79" s="1" t="s">
        <v>63</v>
      </c>
      <c r="D79" s="1" t="s">
        <v>556</v>
      </c>
      <c r="E79" s="40" t="s">
        <v>557</v>
      </c>
      <c r="F79" s="229" t="s">
        <v>1344</v>
      </c>
      <c r="G79" s="3" t="s">
        <v>559</v>
      </c>
      <c r="H79" s="1" t="s">
        <v>558</v>
      </c>
      <c r="I79" s="90" t="s">
        <v>556</v>
      </c>
      <c r="J79" s="1" t="s">
        <v>560</v>
      </c>
      <c r="K79" s="1" t="s">
        <v>1119</v>
      </c>
      <c r="L79" s="31">
        <v>1</v>
      </c>
      <c r="M79" s="1"/>
      <c r="N79" s="1"/>
      <c r="O79" s="1"/>
      <c r="P79" s="1"/>
      <c r="Q79" s="1" t="s">
        <v>561</v>
      </c>
      <c r="R79" s="31" t="s">
        <v>100</v>
      </c>
      <c r="S79" s="31" t="s">
        <v>562</v>
      </c>
      <c r="T79" s="31"/>
      <c r="U79" s="31"/>
      <c r="V79" s="1"/>
      <c r="W79" s="223" t="s">
        <v>1485</v>
      </c>
      <c r="X79" s="86" t="s">
        <v>539</v>
      </c>
      <c r="Y79" s="31" t="s">
        <v>145</v>
      </c>
      <c r="Z79" s="262" t="s">
        <v>1484</v>
      </c>
      <c r="AA79" s="1" t="s">
        <v>1483</v>
      </c>
      <c r="AB79" s="223" t="s">
        <v>399</v>
      </c>
      <c r="AC79" s="31" t="s">
        <v>563</v>
      </c>
      <c r="AD79" s="1"/>
      <c r="AE79" s="66" t="s">
        <v>1118</v>
      </c>
      <c r="AF79" s="1"/>
      <c r="AG79" s="142"/>
    </row>
    <row r="80" spans="2:33" ht="409.5" x14ac:dyDescent="0.35">
      <c r="B80" s="1" t="s">
        <v>60</v>
      </c>
      <c r="C80" s="1" t="s">
        <v>469</v>
      </c>
      <c r="D80" s="1" t="s">
        <v>470</v>
      </c>
      <c r="E80" s="40" t="s">
        <v>471</v>
      </c>
      <c r="F80" s="83" t="s">
        <v>479</v>
      </c>
      <c r="G80" s="3" t="s">
        <v>474</v>
      </c>
      <c r="H80" s="1" t="s">
        <v>475</v>
      </c>
      <c r="I80" s="1" t="s">
        <v>470</v>
      </c>
      <c r="J80" s="1" t="s">
        <v>476</v>
      </c>
      <c r="K80" s="1" t="s">
        <v>473</v>
      </c>
      <c r="L80" s="31">
        <v>5</v>
      </c>
      <c r="M80" s="1"/>
      <c r="N80" s="1"/>
      <c r="O80" s="1"/>
      <c r="P80" s="1" t="s">
        <v>477</v>
      </c>
      <c r="Q80" s="1" t="s">
        <v>478</v>
      </c>
      <c r="R80" s="31" t="s">
        <v>195</v>
      </c>
      <c r="S80" s="81" t="s">
        <v>472</v>
      </c>
      <c r="T80" s="26">
        <f>59000000000/365/1000000</f>
        <v>161.64383561643837</v>
      </c>
      <c r="U80" s="26"/>
      <c r="V80" s="1"/>
      <c r="W80" s="31">
        <v>3680000</v>
      </c>
      <c r="X80" s="31" t="s">
        <v>144</v>
      </c>
      <c r="Y80" s="31" t="s">
        <v>145</v>
      </c>
      <c r="Z80" s="160" t="s">
        <v>146</v>
      </c>
      <c r="AA80" s="1">
        <v>2008</v>
      </c>
      <c r="AB80" s="31" t="s">
        <v>85</v>
      </c>
      <c r="AC80" s="31" t="s">
        <v>480</v>
      </c>
      <c r="AD80" s="1"/>
      <c r="AE80" s="60" t="s">
        <v>1177</v>
      </c>
      <c r="AF80" s="1"/>
      <c r="AG80" s="142"/>
    </row>
    <row r="81" spans="2:33" ht="232" x14ac:dyDescent="0.35">
      <c r="B81" s="1" t="s">
        <v>57</v>
      </c>
      <c r="C81" s="1" t="s">
        <v>57</v>
      </c>
      <c r="D81" s="1" t="s">
        <v>57</v>
      </c>
      <c r="E81" s="40" t="s">
        <v>550</v>
      </c>
      <c r="F81" s="51" t="s">
        <v>555</v>
      </c>
      <c r="G81" s="3" t="s">
        <v>549</v>
      </c>
      <c r="H81" s="1" t="s">
        <v>551</v>
      </c>
      <c r="I81" s="1" t="s">
        <v>552</v>
      </c>
      <c r="J81" s="1"/>
      <c r="K81" s="1"/>
      <c r="L81" s="31">
        <v>1</v>
      </c>
      <c r="M81" s="1"/>
      <c r="N81" s="1"/>
      <c r="O81" s="1"/>
      <c r="P81" s="1"/>
      <c r="Q81" s="1"/>
      <c r="R81" s="31" t="s">
        <v>195</v>
      </c>
      <c r="S81" s="81" t="s">
        <v>554</v>
      </c>
      <c r="T81" s="26"/>
      <c r="U81" s="26"/>
      <c r="V81" s="1"/>
      <c r="W81" s="31">
        <v>5920000</v>
      </c>
      <c r="X81" s="31" t="s">
        <v>144</v>
      </c>
      <c r="Y81" s="31" t="s">
        <v>145</v>
      </c>
      <c r="Z81" s="31" t="s">
        <v>146</v>
      </c>
      <c r="AA81" s="1">
        <v>2002</v>
      </c>
      <c r="AB81" s="31" t="s">
        <v>85</v>
      </c>
      <c r="AC81" s="31" t="s">
        <v>553</v>
      </c>
      <c r="AD81" s="1"/>
      <c r="AE81" s="60"/>
      <c r="AF81" s="148"/>
      <c r="AG81" s="142"/>
    </row>
    <row r="82" spans="2:33" ht="377" x14ac:dyDescent="0.35">
      <c r="B82" s="1" t="s">
        <v>191</v>
      </c>
      <c r="C82" s="1" t="s">
        <v>63</v>
      </c>
      <c r="D82" s="1" t="s">
        <v>596</v>
      </c>
      <c r="E82" s="40" t="s">
        <v>597</v>
      </c>
      <c r="F82" s="51" t="s">
        <v>602</v>
      </c>
      <c r="G82" s="3" t="s">
        <v>594</v>
      </c>
      <c r="H82" s="1" t="s">
        <v>595</v>
      </c>
      <c r="I82" s="1" t="s">
        <v>596</v>
      </c>
      <c r="J82" s="1" t="s">
        <v>598</v>
      </c>
      <c r="K82" s="48" t="s">
        <v>636</v>
      </c>
      <c r="L82" s="31">
        <v>6</v>
      </c>
      <c r="M82" s="1"/>
      <c r="N82" s="1"/>
      <c r="O82" s="1"/>
      <c r="P82" s="1" t="s">
        <v>599</v>
      </c>
      <c r="Q82" s="1" t="s">
        <v>601</v>
      </c>
      <c r="R82" s="31" t="s">
        <v>194</v>
      </c>
      <c r="S82" s="81" t="s">
        <v>603</v>
      </c>
      <c r="T82" s="26"/>
      <c r="U82" s="26"/>
      <c r="V82" s="1"/>
      <c r="W82" s="31">
        <v>44000</v>
      </c>
      <c r="X82" s="31" t="s">
        <v>144</v>
      </c>
      <c r="Y82" s="31" t="s">
        <v>145</v>
      </c>
      <c r="Z82" s="31" t="s">
        <v>155</v>
      </c>
      <c r="AA82" s="1">
        <v>2024</v>
      </c>
      <c r="AB82" s="31" t="s">
        <v>87</v>
      </c>
      <c r="AC82" s="31" t="s">
        <v>600</v>
      </c>
      <c r="AD82" s="1"/>
      <c r="AE82" s="66" t="s">
        <v>640</v>
      </c>
      <c r="AF82" s="1"/>
      <c r="AG82" s="142"/>
    </row>
    <row r="83" spans="2:33" ht="124" x14ac:dyDescent="0.35">
      <c r="B83" s="1" t="s">
        <v>60</v>
      </c>
      <c r="C83" s="1" t="s">
        <v>306</v>
      </c>
      <c r="D83" s="1" t="s">
        <v>231</v>
      </c>
      <c r="E83" s="40" t="s">
        <v>307</v>
      </c>
      <c r="F83" s="51" t="s">
        <v>320</v>
      </c>
      <c r="G83" s="3" t="s">
        <v>308</v>
      </c>
      <c r="H83" s="1" t="s">
        <v>309</v>
      </c>
      <c r="I83" s="1"/>
      <c r="J83" s="1"/>
      <c r="K83" s="1" t="s">
        <v>638</v>
      </c>
      <c r="L83" s="32">
        <v>1</v>
      </c>
      <c r="M83" s="10" t="s">
        <v>310</v>
      </c>
      <c r="N83" s="1"/>
      <c r="O83" s="1">
        <v>1</v>
      </c>
      <c r="P83" s="1"/>
      <c r="Q83" s="1"/>
      <c r="R83" s="31" t="s">
        <v>100</v>
      </c>
      <c r="S83" s="10" t="s">
        <v>313</v>
      </c>
      <c r="T83" s="32">
        <v>250</v>
      </c>
      <c r="U83" s="31">
        <v>66</v>
      </c>
      <c r="V83" s="1"/>
      <c r="W83" s="201">
        <v>4240000</v>
      </c>
      <c r="X83" s="31" t="s">
        <v>144</v>
      </c>
      <c r="Y83" s="31" t="s">
        <v>145</v>
      </c>
      <c r="Z83" s="31" t="s">
        <v>146</v>
      </c>
      <c r="AA83" s="10" t="s">
        <v>398</v>
      </c>
      <c r="AB83" s="31" t="s">
        <v>399</v>
      </c>
      <c r="AC83" s="1"/>
      <c r="AD83" s="1"/>
      <c r="AE83" s="60" t="s">
        <v>314</v>
      </c>
      <c r="AF83" s="1"/>
      <c r="AG83" s="142"/>
    </row>
    <row r="84" spans="2:33" ht="163" customHeight="1" x14ac:dyDescent="0.35">
      <c r="B84" s="1" t="s">
        <v>191</v>
      </c>
      <c r="C84" s="1" t="s">
        <v>65</v>
      </c>
      <c r="D84" s="1" t="s">
        <v>379</v>
      </c>
      <c r="E84" s="40" t="s">
        <v>384</v>
      </c>
      <c r="F84" s="40" t="s">
        <v>421</v>
      </c>
      <c r="G84" s="1" t="s">
        <v>380</v>
      </c>
      <c r="H84" s="1" t="s">
        <v>381</v>
      </c>
      <c r="I84" s="1" t="s">
        <v>382</v>
      </c>
      <c r="J84" s="1" t="s">
        <v>383</v>
      </c>
      <c r="K84" s="1" t="s">
        <v>639</v>
      </c>
      <c r="L84" s="79">
        <v>50</v>
      </c>
      <c r="M84" s="1"/>
      <c r="N84" s="1"/>
      <c r="O84" s="1"/>
      <c r="P84" s="1"/>
      <c r="Q84" s="1"/>
      <c r="R84" s="31" t="s">
        <v>195</v>
      </c>
      <c r="S84" s="1"/>
      <c r="T84" s="31">
        <f>89.6299420378* 3785411.784 * 0.000001</f>
        <v>339.28623878912515</v>
      </c>
      <c r="U84" s="31">
        <v>89.629942037800006</v>
      </c>
      <c r="V84" s="158">
        <v>100465</v>
      </c>
      <c r="W84" s="156">
        <v>1900000</v>
      </c>
      <c r="X84" s="31" t="s">
        <v>144</v>
      </c>
      <c r="Y84" s="31" t="s">
        <v>145</v>
      </c>
      <c r="Z84" s="31" t="s">
        <v>146</v>
      </c>
      <c r="AA84" s="1">
        <v>2013</v>
      </c>
      <c r="AB84" s="31" t="s">
        <v>86</v>
      </c>
      <c r="AC84" s="1"/>
      <c r="AD84" s="1"/>
      <c r="AE84" s="60"/>
      <c r="AF84" s="1"/>
      <c r="AG84" s="1"/>
    </row>
    <row r="85" spans="2:33" ht="409.6" x14ac:dyDescent="0.8">
      <c r="B85" s="1" t="s">
        <v>191</v>
      </c>
      <c r="C85" s="1" t="s">
        <v>63</v>
      </c>
      <c r="D85" s="1" t="s">
        <v>232</v>
      </c>
      <c r="E85" s="40" t="s">
        <v>262</v>
      </c>
      <c r="F85" s="51" t="s">
        <v>624</v>
      </c>
      <c r="G85" s="72" t="s">
        <v>263</v>
      </c>
      <c r="H85" s="67" t="s">
        <v>266</v>
      </c>
      <c r="I85" s="65" t="s">
        <v>267</v>
      </c>
      <c r="J85" s="91" t="s">
        <v>621</v>
      </c>
      <c r="K85" s="32" t="s">
        <v>378</v>
      </c>
      <c r="L85" s="31">
        <v>4</v>
      </c>
      <c r="M85" s="1"/>
      <c r="N85" s="1" t="s">
        <v>265</v>
      </c>
      <c r="O85" s="10"/>
      <c r="P85" s="1"/>
      <c r="Q85" s="1" t="s">
        <v>268</v>
      </c>
      <c r="R85" s="31" t="s">
        <v>100</v>
      </c>
      <c r="S85" s="85" t="s">
        <v>623</v>
      </c>
      <c r="T85" s="31">
        <f>U85* 3785411.784 * 0.000001</f>
        <v>22.289246762635972</v>
      </c>
      <c r="U85" s="31">
        <v>5.8881960628027601</v>
      </c>
      <c r="V85" s="203">
        <v>9600</v>
      </c>
      <c r="W85" s="31">
        <v>270000</v>
      </c>
      <c r="X85" s="31" t="s">
        <v>114</v>
      </c>
      <c r="Y85" s="31" t="s">
        <v>145</v>
      </c>
      <c r="Z85" s="87" t="s">
        <v>622</v>
      </c>
      <c r="AA85" s="1" t="s">
        <v>377</v>
      </c>
      <c r="AB85" s="31" t="s">
        <v>377</v>
      </c>
      <c r="AC85" s="1"/>
      <c r="AD85" s="1" t="s">
        <v>264</v>
      </c>
      <c r="AE85" s="61" t="s">
        <v>271</v>
      </c>
      <c r="AF85" s="1" t="s">
        <v>269</v>
      </c>
      <c r="AG85" s="142" t="s">
        <v>270</v>
      </c>
    </row>
    <row r="86" spans="2:33" ht="409.5" x14ac:dyDescent="0.35">
      <c r="B86" s="1" t="s">
        <v>191</v>
      </c>
      <c r="C86" s="1" t="s">
        <v>192</v>
      </c>
      <c r="D86" s="1" t="s">
        <v>137</v>
      </c>
      <c r="E86" s="40" t="s">
        <v>316</v>
      </c>
      <c r="F86" s="51" t="s">
        <v>321</v>
      </c>
      <c r="G86" s="3" t="s">
        <v>139</v>
      </c>
      <c r="H86" s="1" t="s">
        <v>138</v>
      </c>
      <c r="I86" s="22" t="s">
        <v>140</v>
      </c>
      <c r="J86" s="62" t="s">
        <v>141</v>
      </c>
      <c r="K86" s="62" t="s">
        <v>137</v>
      </c>
      <c r="L86" s="63">
        <v>1</v>
      </c>
      <c r="M86" s="64">
        <v>1</v>
      </c>
      <c r="N86" s="62"/>
      <c r="O86" s="62"/>
      <c r="P86" s="1" t="s">
        <v>142</v>
      </c>
      <c r="Q86" s="65" t="s">
        <v>143</v>
      </c>
      <c r="R86" s="31" t="s">
        <v>178</v>
      </c>
      <c r="S86" s="2" t="s">
        <v>179</v>
      </c>
      <c r="T86" s="31">
        <f>1.5 * 3785411.784 * 0.000001</f>
        <v>5.6781176759999994</v>
      </c>
      <c r="U86" s="31">
        <v>1.5</v>
      </c>
      <c r="V86" s="1"/>
      <c r="W86" s="1">
        <v>20062</v>
      </c>
      <c r="X86" s="1" t="s">
        <v>144</v>
      </c>
      <c r="Y86" s="1" t="s">
        <v>145</v>
      </c>
      <c r="Z86" s="1" t="s">
        <v>146</v>
      </c>
      <c r="AA86" s="1" t="s">
        <v>317</v>
      </c>
      <c r="AB86" s="31" t="s">
        <v>87</v>
      </c>
      <c r="AC86" s="31" t="s">
        <v>319</v>
      </c>
      <c r="AD86" s="1"/>
      <c r="AE86" s="60"/>
      <c r="AF86" s="27" t="s">
        <v>148</v>
      </c>
      <c r="AG86" s="142" t="s">
        <v>147</v>
      </c>
    </row>
    <row r="87" spans="2:33" ht="174" x14ac:dyDescent="0.35">
      <c r="B87" s="1" t="s">
        <v>50</v>
      </c>
      <c r="C87" s="1" t="s">
        <v>459</v>
      </c>
      <c r="D87" s="1" t="s">
        <v>235</v>
      </c>
      <c r="E87" s="40" t="s">
        <v>460</v>
      </c>
      <c r="F87" s="51" t="s">
        <v>467</v>
      </c>
      <c r="G87" s="3" t="s">
        <v>461</v>
      </c>
      <c r="H87" s="1" t="s">
        <v>462</v>
      </c>
      <c r="I87" s="22" t="s">
        <v>463</v>
      </c>
      <c r="J87" s="1" t="s">
        <v>464</v>
      </c>
      <c r="K87" s="1"/>
      <c r="L87" s="31">
        <v>1</v>
      </c>
      <c r="M87" s="1"/>
      <c r="N87" s="1"/>
      <c r="O87" s="1"/>
      <c r="P87" s="1" t="s">
        <v>465</v>
      </c>
      <c r="Q87" s="1" t="s">
        <v>466</v>
      </c>
      <c r="R87" s="31" t="s">
        <v>195</v>
      </c>
      <c r="S87" s="81" t="s">
        <v>468</v>
      </c>
      <c r="T87" s="26"/>
      <c r="U87" s="26"/>
      <c r="V87" s="1"/>
      <c r="W87" s="31">
        <v>460000</v>
      </c>
      <c r="X87" s="31" t="s">
        <v>163</v>
      </c>
      <c r="Y87" s="31" t="s">
        <v>145</v>
      </c>
      <c r="Z87" s="31" t="s">
        <v>164</v>
      </c>
      <c r="AA87" s="1">
        <v>1968</v>
      </c>
      <c r="AB87" s="31" t="s">
        <v>81</v>
      </c>
      <c r="AC87" s="1"/>
      <c r="AD87" s="1"/>
      <c r="AE87" s="60"/>
      <c r="AF87" s="1"/>
      <c r="AG87" s="142"/>
    </row>
    <row r="88" spans="2:33" ht="333.5" x14ac:dyDescent="0.35">
      <c r="B88" s="1" t="s">
        <v>54</v>
      </c>
      <c r="C88" s="1" t="s">
        <v>323</v>
      </c>
      <c r="D88" s="1" t="s">
        <v>236</v>
      </c>
      <c r="E88" s="40" t="s">
        <v>325</v>
      </c>
      <c r="F88" s="51" t="s">
        <v>354</v>
      </c>
      <c r="G88" s="3" t="s">
        <v>322</v>
      </c>
      <c r="H88" s="1" t="s">
        <v>324</v>
      </c>
      <c r="I88" s="1">
        <v>3870000000</v>
      </c>
      <c r="J88" s="1">
        <f>V88/365/1000000</f>
        <v>0</v>
      </c>
      <c r="K88" s="1" t="s">
        <v>355</v>
      </c>
      <c r="L88" s="79">
        <v>2</v>
      </c>
      <c r="M88" s="1">
        <v>1</v>
      </c>
      <c r="N88" s="1">
        <v>3800000000</v>
      </c>
      <c r="O88" s="1">
        <f>N88/365/1000000</f>
        <v>10.41095890410959</v>
      </c>
      <c r="P88" s="1">
        <v>5500000000</v>
      </c>
      <c r="Q88" s="1">
        <f>P88/365/1000000</f>
        <v>15.068493150684933</v>
      </c>
      <c r="R88" s="31" t="s">
        <v>195</v>
      </c>
      <c r="S88" s="31" t="s">
        <v>356</v>
      </c>
      <c r="T88" s="31">
        <f>2300000000/1000000/365</f>
        <v>6.3013698630136989</v>
      </c>
      <c r="U88" s="31">
        <v>1.66</v>
      </c>
      <c r="V88" s="1"/>
      <c r="W88" s="31">
        <v>70000</v>
      </c>
      <c r="X88" s="1" t="s">
        <v>144</v>
      </c>
      <c r="Y88" s="31" t="s">
        <v>145</v>
      </c>
      <c r="Z88" s="31" t="s">
        <v>155</v>
      </c>
      <c r="AA88" s="1">
        <v>2002</v>
      </c>
      <c r="AB88" s="31" t="s">
        <v>85</v>
      </c>
      <c r="AC88" s="31" t="s">
        <v>326</v>
      </c>
      <c r="AD88" s="1">
        <f>I88/365/1000000</f>
        <v>10.602739726027398</v>
      </c>
      <c r="AE88" s="60"/>
      <c r="AF88" s="1"/>
      <c r="AG88" s="142"/>
    </row>
    <row r="89" spans="2:33" ht="108.5" x14ac:dyDescent="0.35">
      <c r="B89" s="1" t="s">
        <v>191</v>
      </c>
      <c r="C89" s="1" t="s">
        <v>63</v>
      </c>
      <c r="D89" s="1" t="s">
        <v>357</v>
      </c>
      <c r="E89" s="40" t="s">
        <v>364</v>
      </c>
      <c r="F89" s="51" t="s">
        <v>365</v>
      </c>
      <c r="G89" s="3" t="s">
        <v>358</v>
      </c>
      <c r="H89" s="1" t="s">
        <v>359</v>
      </c>
      <c r="I89" s="1" t="s">
        <v>360</v>
      </c>
      <c r="J89" s="1" t="s">
        <v>361</v>
      </c>
      <c r="K89" s="1" t="s">
        <v>362</v>
      </c>
      <c r="L89" s="31">
        <v>2</v>
      </c>
      <c r="M89" s="1">
        <v>1</v>
      </c>
      <c r="N89" s="1"/>
      <c r="O89" s="1">
        <v>1</v>
      </c>
      <c r="P89" s="1" t="s">
        <v>251</v>
      </c>
      <c r="Q89" s="1" t="s">
        <v>363</v>
      </c>
      <c r="R89" s="223" t="s">
        <v>194</v>
      </c>
      <c r="S89" s="1"/>
      <c r="T89" s="31">
        <f>3000* 1233.48/1000/1000000</f>
        <v>3.7004400000000002E-3</v>
      </c>
      <c r="U89" s="31">
        <v>2.6764527558194402</v>
      </c>
      <c r="V89" s="1">
        <v>3000</v>
      </c>
      <c r="W89" s="31">
        <v>52000</v>
      </c>
      <c r="X89" s="1" t="s">
        <v>144</v>
      </c>
      <c r="Y89" s="31" t="s">
        <v>145</v>
      </c>
      <c r="Z89" s="31" t="s">
        <v>155</v>
      </c>
      <c r="AA89" s="1">
        <v>2026</v>
      </c>
      <c r="AB89" s="31" t="s">
        <v>87</v>
      </c>
      <c r="AC89" s="31" t="s">
        <v>300</v>
      </c>
      <c r="AD89" s="1"/>
      <c r="AE89" s="60" t="s">
        <v>366</v>
      </c>
      <c r="AF89" s="1"/>
      <c r="AG89" s="142"/>
    </row>
    <row r="90" spans="2:33" ht="131" x14ac:dyDescent="0.4">
      <c r="B90" s="1" t="s">
        <v>191</v>
      </c>
      <c r="C90" s="1" t="s">
        <v>64</v>
      </c>
      <c r="D90" s="1" t="s">
        <v>156</v>
      </c>
      <c r="E90" s="40" t="s">
        <v>330</v>
      </c>
      <c r="F90" s="52" t="s">
        <v>331</v>
      </c>
      <c r="G90" s="72" t="s">
        <v>157</v>
      </c>
      <c r="H90" s="22" t="s">
        <v>158</v>
      </c>
      <c r="I90" s="62" t="s">
        <v>159</v>
      </c>
      <c r="J90" s="62" t="s">
        <v>160</v>
      </c>
      <c r="K90" s="62" t="s">
        <v>813</v>
      </c>
      <c r="L90" s="115">
        <v>2</v>
      </c>
      <c r="M90" s="62"/>
      <c r="N90" s="62"/>
      <c r="O90" s="62"/>
      <c r="P90" s="67" t="s">
        <v>161</v>
      </c>
      <c r="Q90" s="65" t="s">
        <v>162</v>
      </c>
      <c r="R90" s="31" t="s">
        <v>100</v>
      </c>
      <c r="S90" s="10" t="s">
        <v>168</v>
      </c>
      <c r="T90" s="1">
        <v>1.51416471</v>
      </c>
      <c r="U90" s="31">
        <v>0.4</v>
      </c>
      <c r="V90" s="1"/>
      <c r="W90" s="116">
        <v>62735</v>
      </c>
      <c r="X90" s="1" t="s">
        <v>163</v>
      </c>
      <c r="Y90" s="1" t="s">
        <v>145</v>
      </c>
      <c r="Z90" s="1" t="s">
        <v>164</v>
      </c>
      <c r="AA90" s="47" t="s">
        <v>812</v>
      </c>
      <c r="AB90" s="109" t="s">
        <v>399</v>
      </c>
      <c r="AC90" s="73" t="s">
        <v>332</v>
      </c>
      <c r="AD90" s="30" t="s">
        <v>166</v>
      </c>
      <c r="AE90" s="60"/>
      <c r="AF90" s="147"/>
      <c r="AG90" s="28"/>
    </row>
    <row r="91" spans="2:33" ht="232" x14ac:dyDescent="0.35">
      <c r="B91" s="1" t="s">
        <v>191</v>
      </c>
      <c r="C91" s="1" t="s">
        <v>63</v>
      </c>
      <c r="D91" s="1" t="s">
        <v>641</v>
      </c>
      <c r="E91" s="40" t="s">
        <v>651</v>
      </c>
      <c r="F91" s="92" t="s">
        <v>650</v>
      </c>
      <c r="G91" s="1" t="s">
        <v>644</v>
      </c>
      <c r="H91" s="1" t="s">
        <v>645</v>
      </c>
      <c r="I91" s="1" t="s">
        <v>646</v>
      </c>
      <c r="J91" s="1" t="s">
        <v>647</v>
      </c>
      <c r="K91" s="1" t="s">
        <v>642</v>
      </c>
      <c r="L91" s="115">
        <v>5</v>
      </c>
      <c r="M91" s="1"/>
      <c r="N91" s="10" t="s">
        <v>649</v>
      </c>
      <c r="O91" s="1"/>
      <c r="P91" s="1" t="s">
        <v>648</v>
      </c>
      <c r="Q91" s="1"/>
      <c r="R91" s="31" t="s">
        <v>178</v>
      </c>
      <c r="S91" s="110" t="s">
        <v>815</v>
      </c>
      <c r="T91" s="109" t="s">
        <v>767</v>
      </c>
      <c r="U91" s="109" t="s">
        <v>766</v>
      </c>
      <c r="V91" s="1"/>
      <c r="W91" s="110">
        <v>110000</v>
      </c>
      <c r="X91" s="31" t="s">
        <v>144</v>
      </c>
      <c r="Y91" s="31" t="s">
        <v>145</v>
      </c>
      <c r="Z91" s="31" t="s">
        <v>146</v>
      </c>
      <c r="AA91" s="1">
        <v>2028</v>
      </c>
      <c r="AB91" s="31" t="s">
        <v>87</v>
      </c>
      <c r="AC91" s="31" t="s">
        <v>643</v>
      </c>
      <c r="AD91" s="1"/>
      <c r="AE91" s="60"/>
      <c r="AF91" s="1"/>
      <c r="AG91" s="142"/>
    </row>
    <row r="92" spans="2:33" ht="93" x14ac:dyDescent="0.35">
      <c r="B92" s="1" t="s">
        <v>191</v>
      </c>
      <c r="C92" s="1" t="s">
        <v>65</v>
      </c>
      <c r="D92" s="1" t="s">
        <v>212</v>
      </c>
      <c r="E92" s="40" t="s">
        <v>341</v>
      </c>
      <c r="F92" s="51" t="s">
        <v>342</v>
      </c>
      <c r="G92" s="74" t="s">
        <v>333</v>
      </c>
      <c r="H92" s="1" t="s">
        <v>334</v>
      </c>
      <c r="I92" s="1" t="s">
        <v>335</v>
      </c>
      <c r="J92" s="62" t="s">
        <v>336</v>
      </c>
      <c r="K92" s="1"/>
      <c r="L92" s="31">
        <v>1</v>
      </c>
      <c r="M92" s="1"/>
      <c r="N92" s="1"/>
      <c r="O92" s="1"/>
      <c r="P92" s="1"/>
      <c r="Q92" s="1"/>
      <c r="R92" s="31" t="s">
        <v>195</v>
      </c>
      <c r="S92" s="110" t="s">
        <v>811</v>
      </c>
      <c r="T92" s="1"/>
      <c r="U92" s="31"/>
      <c r="V92" s="1"/>
      <c r="W92" s="110">
        <v>23000</v>
      </c>
      <c r="X92" s="31" t="s">
        <v>144</v>
      </c>
      <c r="Y92" s="31" t="s">
        <v>145</v>
      </c>
      <c r="Z92" s="31" t="s">
        <v>155</v>
      </c>
      <c r="AA92" s="1">
        <v>1985</v>
      </c>
      <c r="AB92" s="31" t="s">
        <v>83</v>
      </c>
      <c r="AC92" s="31" t="s">
        <v>345</v>
      </c>
      <c r="AD92" s="1"/>
      <c r="AE92" s="66"/>
      <c r="AF92" s="1"/>
      <c r="AG92" s="142"/>
    </row>
    <row r="93" spans="2:33" ht="162" x14ac:dyDescent="0.6">
      <c r="B93" s="1"/>
      <c r="C93" s="1"/>
      <c r="D93" s="1"/>
      <c r="E93" s="77" t="s">
        <v>339</v>
      </c>
      <c r="F93" s="78" t="s">
        <v>343</v>
      </c>
      <c r="G93" s="76" t="s">
        <v>338</v>
      </c>
      <c r="H93" s="76" t="s">
        <v>338</v>
      </c>
      <c r="I93" s="76" t="s">
        <v>338</v>
      </c>
      <c r="J93" s="76" t="s">
        <v>338</v>
      </c>
      <c r="K93" s="89" t="s">
        <v>340</v>
      </c>
      <c r="L93" s="31">
        <v>0</v>
      </c>
      <c r="M93" s="1"/>
      <c r="N93" s="1"/>
      <c r="O93" s="1"/>
      <c r="P93" s="1"/>
      <c r="Q93" s="1"/>
      <c r="R93" s="31" t="s">
        <v>194</v>
      </c>
      <c r="S93" s="1"/>
      <c r="T93" s="31">
        <f>10* 3785411.784 * 0.000001</f>
        <v>37.854117840000001</v>
      </c>
      <c r="U93" s="31">
        <v>10</v>
      </c>
      <c r="V93" s="1"/>
      <c r="W93" s="110">
        <v>77000</v>
      </c>
      <c r="X93" s="75" t="s">
        <v>163</v>
      </c>
      <c r="Y93" s="75" t="s">
        <v>145</v>
      </c>
      <c r="Z93" s="75" t="s">
        <v>164</v>
      </c>
      <c r="AA93" s="1" t="s">
        <v>810</v>
      </c>
      <c r="AB93" s="110" t="s">
        <v>87</v>
      </c>
      <c r="AC93" s="31" t="s">
        <v>345</v>
      </c>
      <c r="AD93" s="1"/>
      <c r="AE93" s="66" t="s">
        <v>344</v>
      </c>
      <c r="AF93" s="1"/>
      <c r="AG93" s="142"/>
    </row>
    <row r="94" spans="2:33" ht="377" x14ac:dyDescent="0.35">
      <c r="B94" s="1" t="s">
        <v>191</v>
      </c>
      <c r="C94" s="1" t="s">
        <v>63</v>
      </c>
      <c r="D94" s="1" t="s">
        <v>218</v>
      </c>
      <c r="E94" s="40" t="s">
        <v>574</v>
      </c>
      <c r="F94" s="51" t="s">
        <v>585</v>
      </c>
      <c r="G94" s="3" t="s">
        <v>576</v>
      </c>
      <c r="H94" s="1" t="s">
        <v>577</v>
      </c>
      <c r="I94" s="1" t="s">
        <v>578</v>
      </c>
      <c r="J94" s="1" t="s">
        <v>579</v>
      </c>
      <c r="K94" s="1" t="s">
        <v>823</v>
      </c>
      <c r="L94" s="205">
        <v>6</v>
      </c>
      <c r="M94" s="1"/>
      <c r="N94" s="1"/>
      <c r="O94" s="1"/>
      <c r="P94" s="1"/>
      <c r="Q94" s="1" t="s">
        <v>580</v>
      </c>
      <c r="R94" s="31" t="s">
        <v>195</v>
      </c>
      <c r="S94" s="85" t="s">
        <v>581</v>
      </c>
      <c r="T94" s="26"/>
      <c r="U94" s="26"/>
      <c r="V94" s="1"/>
      <c r="W94" s="203">
        <v>10000</v>
      </c>
      <c r="X94" s="31" t="s">
        <v>144</v>
      </c>
      <c r="Y94" s="85" t="s">
        <v>582</v>
      </c>
      <c r="Z94" s="31" t="s">
        <v>155</v>
      </c>
      <c r="AA94" s="1" t="s">
        <v>583</v>
      </c>
      <c r="AB94" s="31" t="s">
        <v>87</v>
      </c>
      <c r="AC94" s="31" t="s">
        <v>575</v>
      </c>
      <c r="AD94" s="1"/>
      <c r="AE94" s="60"/>
      <c r="AF94" s="1"/>
      <c r="AG94" s="142"/>
    </row>
    <row r="95" spans="2:33" ht="275.5" x14ac:dyDescent="0.35">
      <c r="B95" s="1" t="s">
        <v>191</v>
      </c>
      <c r="C95" s="1" t="s">
        <v>63</v>
      </c>
      <c r="D95" s="1" t="s">
        <v>222</v>
      </c>
      <c r="E95" s="40" t="s">
        <v>584</v>
      </c>
      <c r="F95" s="51" t="s">
        <v>587</v>
      </c>
      <c r="G95" s="3" t="s">
        <v>586</v>
      </c>
      <c r="H95" s="1" t="s">
        <v>588</v>
      </c>
      <c r="I95" s="1" t="s">
        <v>589</v>
      </c>
      <c r="J95" s="1" t="s">
        <v>590</v>
      </c>
      <c r="K95" s="1"/>
      <c r="L95" s="110">
        <v>23</v>
      </c>
      <c r="M95" s="1"/>
      <c r="N95" s="1"/>
      <c r="O95" s="1"/>
      <c r="P95" s="1"/>
      <c r="Q95" s="1" t="s">
        <v>591</v>
      </c>
      <c r="R95" s="31" t="s">
        <v>195</v>
      </c>
      <c r="S95" s="81" t="s">
        <v>592</v>
      </c>
      <c r="T95" s="26"/>
      <c r="U95" s="26"/>
      <c r="V95" s="1"/>
      <c r="W95" s="110">
        <v>2500000</v>
      </c>
      <c r="X95" s="31" t="s">
        <v>144</v>
      </c>
      <c r="Y95" s="31" t="s">
        <v>145</v>
      </c>
      <c r="Z95" s="31" t="s">
        <v>155</v>
      </c>
      <c r="AA95" s="1">
        <v>2008</v>
      </c>
      <c r="AB95" s="31" t="s">
        <v>85</v>
      </c>
      <c r="AC95" s="31" t="s">
        <v>593</v>
      </c>
      <c r="AD95" s="1"/>
      <c r="AE95" s="60"/>
      <c r="AF95" s="1"/>
      <c r="AG95" s="142"/>
    </row>
    <row r="96" spans="2:33" ht="217.5" x14ac:dyDescent="0.35">
      <c r="B96" s="1" t="s">
        <v>60</v>
      </c>
      <c r="C96" s="1" t="s">
        <v>306</v>
      </c>
      <c r="D96" s="1" t="s">
        <v>1495</v>
      </c>
      <c r="E96" s="40" t="s">
        <v>1500</v>
      </c>
      <c r="F96" s="51" t="s">
        <v>1496</v>
      </c>
      <c r="G96" s="3"/>
      <c r="H96" s="1" t="s">
        <v>1497</v>
      </c>
      <c r="I96" s="1" t="s">
        <v>1498</v>
      </c>
      <c r="J96" s="1" t="s">
        <v>1499</v>
      </c>
      <c r="K96" s="1" t="s">
        <v>1504</v>
      </c>
      <c r="L96" s="47">
        <v>1</v>
      </c>
      <c r="M96" s="1"/>
      <c r="N96" s="1"/>
      <c r="O96" s="1"/>
      <c r="P96" s="1" t="s">
        <v>1501</v>
      </c>
      <c r="Q96" s="1" t="s">
        <v>1502</v>
      </c>
      <c r="R96" s="31" t="s">
        <v>100</v>
      </c>
      <c r="S96" s="81"/>
      <c r="T96" s="26" t="s">
        <v>1503</v>
      </c>
      <c r="U96" s="26"/>
      <c r="V96" s="1"/>
      <c r="W96" s="110">
        <v>43000</v>
      </c>
      <c r="X96" s="31" t="s">
        <v>144</v>
      </c>
      <c r="Y96" s="31" t="s">
        <v>145</v>
      </c>
      <c r="Z96" s="31" t="s">
        <v>146</v>
      </c>
      <c r="AA96" s="1"/>
      <c r="AB96" s="31" t="s">
        <v>399</v>
      </c>
      <c r="AC96" s="31"/>
      <c r="AD96" s="1"/>
      <c r="AE96" s="60"/>
      <c r="AF96" s="1"/>
      <c r="AG96" s="142"/>
    </row>
    <row r="97" spans="2:34" ht="203" x14ac:dyDescent="0.35">
      <c r="B97" s="1" t="s">
        <v>191</v>
      </c>
      <c r="C97" s="1" t="s">
        <v>63</v>
      </c>
      <c r="D97" s="1" t="s">
        <v>230</v>
      </c>
      <c r="E97" s="40" t="s">
        <v>626</v>
      </c>
      <c r="F97" s="51" t="s">
        <v>633</v>
      </c>
      <c r="G97" s="3" t="s">
        <v>628</v>
      </c>
      <c r="H97" s="1" t="s">
        <v>627</v>
      </c>
      <c r="I97" s="1" t="s">
        <v>629</v>
      </c>
      <c r="J97" s="1" t="s">
        <v>630</v>
      </c>
      <c r="K97" s="1" t="s">
        <v>814</v>
      </c>
      <c r="L97" s="159">
        <v>1</v>
      </c>
      <c r="M97" s="1"/>
      <c r="N97" s="1"/>
      <c r="O97" s="1"/>
      <c r="P97" s="1" t="s">
        <v>631</v>
      </c>
      <c r="Q97" s="1"/>
      <c r="R97" s="31" t="s">
        <v>195</v>
      </c>
      <c r="S97" s="85" t="s">
        <v>632</v>
      </c>
      <c r="T97" s="26"/>
      <c r="U97" s="26"/>
      <c r="V97" s="1"/>
      <c r="W97" s="31">
        <v>90000</v>
      </c>
      <c r="X97" s="31" t="s">
        <v>144</v>
      </c>
      <c r="Y97" s="85" t="s">
        <v>634</v>
      </c>
      <c r="Z97" s="31" t="s">
        <v>155</v>
      </c>
      <c r="AA97" s="1">
        <v>2024</v>
      </c>
      <c r="AB97" s="31" t="s">
        <v>87</v>
      </c>
      <c r="AC97" s="31" t="s">
        <v>625</v>
      </c>
      <c r="AD97" s="1"/>
      <c r="AE97" s="66" t="s">
        <v>635</v>
      </c>
      <c r="AF97" s="1"/>
      <c r="AG97" s="142"/>
    </row>
    <row r="98" spans="2:34" ht="203" x14ac:dyDescent="0.35">
      <c r="B98" s="1" t="s">
        <v>191</v>
      </c>
      <c r="C98" s="1" t="s">
        <v>63</v>
      </c>
      <c r="D98" s="1" t="s">
        <v>604</v>
      </c>
      <c r="E98" s="40" t="s">
        <v>822</v>
      </c>
      <c r="F98" s="51" t="s">
        <v>611</v>
      </c>
      <c r="G98" s="3" t="s">
        <v>605</v>
      </c>
      <c r="H98" s="1" t="s">
        <v>606</v>
      </c>
      <c r="I98" s="1" t="s">
        <v>607</v>
      </c>
      <c r="J98" s="1" t="s">
        <v>608</v>
      </c>
      <c r="K98" s="1" t="s">
        <v>637</v>
      </c>
      <c r="L98" s="118">
        <v>2</v>
      </c>
      <c r="M98" s="1"/>
      <c r="N98" s="1" t="s">
        <v>610</v>
      </c>
      <c r="O98" s="1"/>
      <c r="P98" s="1"/>
      <c r="Q98" s="1"/>
      <c r="R98" s="31" t="s">
        <v>195</v>
      </c>
      <c r="S98" s="81" t="s">
        <v>609</v>
      </c>
      <c r="T98" s="26"/>
      <c r="U98" s="26"/>
      <c r="V98" s="1"/>
      <c r="W98" s="31">
        <v>600000</v>
      </c>
      <c r="X98" s="31" t="s">
        <v>144</v>
      </c>
      <c r="Y98" s="31" t="s">
        <v>145</v>
      </c>
      <c r="Z98" s="31" t="s">
        <v>155</v>
      </c>
      <c r="AA98" s="1">
        <v>2024</v>
      </c>
      <c r="AB98" s="31" t="s">
        <v>87</v>
      </c>
      <c r="AC98" s="31" t="s">
        <v>612</v>
      </c>
      <c r="AD98" s="1"/>
      <c r="AE98" s="60" t="s">
        <v>640</v>
      </c>
      <c r="AF98" s="1"/>
      <c r="AG98" s="142"/>
    </row>
    <row r="99" spans="2:34" ht="174" x14ac:dyDescent="0.35">
      <c r="B99" s="1" t="s">
        <v>55</v>
      </c>
      <c r="C99" s="1" t="s">
        <v>509</v>
      </c>
      <c r="D99" s="1" t="s">
        <v>509</v>
      </c>
      <c r="E99" s="40" t="s">
        <v>512</v>
      </c>
      <c r="F99" s="51"/>
      <c r="G99" s="3" t="s">
        <v>510</v>
      </c>
      <c r="H99" s="1" t="s">
        <v>511</v>
      </c>
      <c r="I99" s="44" t="s">
        <v>513</v>
      </c>
      <c r="J99" s="1" t="s">
        <v>515</v>
      </c>
      <c r="K99" s="1"/>
      <c r="L99" s="118">
        <v>15</v>
      </c>
      <c r="M99" s="1">
        <v>1</v>
      </c>
      <c r="N99" s="1"/>
      <c r="O99" s="1"/>
      <c r="P99" s="1" t="s">
        <v>514</v>
      </c>
      <c r="Q99" s="1"/>
      <c r="R99" s="118" t="s">
        <v>178</v>
      </c>
      <c r="S99" s="118" t="s">
        <v>821</v>
      </c>
      <c r="T99" s="26"/>
      <c r="U99" s="26"/>
      <c r="V99" s="1"/>
      <c r="W99" s="31">
        <v>150000</v>
      </c>
      <c r="X99" s="31" t="s">
        <v>144</v>
      </c>
      <c r="Y99" s="31" t="s">
        <v>145</v>
      </c>
      <c r="Z99" s="31" t="s">
        <v>146</v>
      </c>
      <c r="AA99" s="1">
        <v>2027</v>
      </c>
      <c r="AB99" s="31" t="s">
        <v>87</v>
      </c>
      <c r="AC99" s="31" t="s">
        <v>516</v>
      </c>
      <c r="AD99" s="1"/>
      <c r="AE99" s="1"/>
      <c r="AF99" s="1"/>
      <c r="AG99" s="142"/>
    </row>
    <row r="100" spans="2:34" s="48" customFormat="1" ht="139.5" x14ac:dyDescent="0.35">
      <c r="B100" s="47" t="s">
        <v>191</v>
      </c>
      <c r="C100" s="47" t="s">
        <v>65</v>
      </c>
      <c r="D100" s="47" t="s">
        <v>198</v>
      </c>
      <c r="E100" s="121" t="s">
        <v>844</v>
      </c>
      <c r="F100" s="83" t="s">
        <v>851</v>
      </c>
      <c r="G100" s="111" t="s">
        <v>845</v>
      </c>
      <c r="H100" s="47" t="s">
        <v>846</v>
      </c>
      <c r="I100" s="47" t="s">
        <v>847</v>
      </c>
      <c r="J100" s="47"/>
      <c r="K100" s="47" t="s">
        <v>1226</v>
      </c>
      <c r="L100" s="32">
        <v>4</v>
      </c>
      <c r="M100" s="47"/>
      <c r="N100" s="47"/>
      <c r="O100" s="47"/>
      <c r="P100" s="47" t="s">
        <v>848</v>
      </c>
      <c r="Q100" s="47"/>
      <c r="R100" s="79" t="s">
        <v>195</v>
      </c>
      <c r="S100" s="79" t="s">
        <v>849</v>
      </c>
      <c r="T100" s="122"/>
      <c r="U100" s="79"/>
      <c r="V100" s="47"/>
      <c r="W100" s="79">
        <v>157418</v>
      </c>
      <c r="X100" s="79" t="s">
        <v>144</v>
      </c>
      <c r="Y100" s="79" t="s">
        <v>145</v>
      </c>
      <c r="Z100" s="79" t="s">
        <v>146</v>
      </c>
      <c r="AA100" s="47">
        <v>2015</v>
      </c>
      <c r="AB100" s="79" t="s">
        <v>86</v>
      </c>
      <c r="AC100" s="79" t="s">
        <v>850</v>
      </c>
      <c r="AD100" s="47"/>
      <c r="AE100" s="113"/>
      <c r="AF100" s="146"/>
      <c r="AG100" s="143"/>
      <c r="AH100" s="47"/>
    </row>
    <row r="101" spans="2:34" ht="188.5" x14ac:dyDescent="0.35">
      <c r="B101" s="1" t="s">
        <v>191</v>
      </c>
      <c r="C101" s="1" t="s">
        <v>72</v>
      </c>
      <c r="D101" s="1" t="s">
        <v>788</v>
      </c>
      <c r="E101" s="40" t="s">
        <v>797</v>
      </c>
      <c r="F101" s="51" t="s">
        <v>798</v>
      </c>
      <c r="G101" s="3" t="s">
        <v>789</v>
      </c>
      <c r="H101" s="1"/>
      <c r="I101" s="1" t="s">
        <v>790</v>
      </c>
      <c r="J101" s="1" t="s">
        <v>791</v>
      </c>
      <c r="K101" s="1" t="s">
        <v>793</v>
      </c>
      <c r="L101" s="31">
        <v>1</v>
      </c>
      <c r="M101" s="1"/>
      <c r="N101" s="1"/>
      <c r="O101" s="1"/>
      <c r="P101" s="1"/>
      <c r="Q101" s="47"/>
      <c r="R101" s="31" t="s">
        <v>100</v>
      </c>
      <c r="S101" s="112" t="s">
        <v>792</v>
      </c>
      <c r="T101" s="26"/>
      <c r="U101" s="26"/>
      <c r="V101" s="1"/>
      <c r="W101" s="31">
        <v>2000</v>
      </c>
      <c r="X101" s="31" t="s">
        <v>163</v>
      </c>
      <c r="Y101" s="31" t="s">
        <v>145</v>
      </c>
      <c r="Z101" s="31" t="s">
        <v>164</v>
      </c>
      <c r="AA101" s="1" t="s">
        <v>795</v>
      </c>
      <c r="AB101" s="31" t="s">
        <v>399</v>
      </c>
      <c r="AC101" s="31" t="s">
        <v>796</v>
      </c>
      <c r="AD101" s="1"/>
      <c r="AE101" s="60"/>
      <c r="AF101" s="1"/>
      <c r="AG101" s="142"/>
    </row>
    <row r="102" spans="2:34" ht="124" x14ac:dyDescent="0.35">
      <c r="B102" s="1" t="s">
        <v>191</v>
      </c>
      <c r="C102" s="1" t="s">
        <v>63</v>
      </c>
      <c r="D102" s="1" t="s">
        <v>203</v>
      </c>
      <c r="E102" s="40" t="s">
        <v>853</v>
      </c>
      <c r="F102" s="51" t="s">
        <v>856</v>
      </c>
      <c r="G102" s="3" t="s">
        <v>852</v>
      </c>
      <c r="H102" s="1" t="s">
        <v>228</v>
      </c>
      <c r="I102" s="1" t="s">
        <v>854</v>
      </c>
      <c r="J102" s="1" t="s">
        <v>855</v>
      </c>
      <c r="K102" s="1"/>
      <c r="L102" s="31">
        <v>1</v>
      </c>
      <c r="M102" s="1"/>
      <c r="N102" s="1"/>
      <c r="O102" s="1"/>
      <c r="P102" s="1"/>
      <c r="Q102" s="1"/>
      <c r="R102" s="31" t="s">
        <v>195</v>
      </c>
      <c r="S102" s="80" t="s">
        <v>859</v>
      </c>
      <c r="T102" s="26"/>
      <c r="U102" s="26"/>
      <c r="V102" s="1" t="s">
        <v>857</v>
      </c>
      <c r="W102" s="31">
        <v>5500</v>
      </c>
      <c r="X102" s="31" t="s">
        <v>144</v>
      </c>
      <c r="Y102" s="31" t="s">
        <v>145</v>
      </c>
      <c r="Z102" s="31" t="s">
        <v>155</v>
      </c>
      <c r="AA102" s="1" t="s">
        <v>858</v>
      </c>
      <c r="AB102" s="31" t="s">
        <v>86</v>
      </c>
      <c r="AC102" s="31" t="s">
        <v>796</v>
      </c>
      <c r="AD102" s="1"/>
      <c r="AE102" s="60"/>
      <c r="AF102" s="148"/>
      <c r="AG102" s="142"/>
    </row>
    <row r="103" spans="2:34" ht="174" x14ac:dyDescent="0.35">
      <c r="B103" s="1" t="s">
        <v>191</v>
      </c>
      <c r="C103" s="1" t="s">
        <v>64</v>
      </c>
      <c r="D103" s="1" t="s">
        <v>209</v>
      </c>
      <c r="E103" s="40" t="s">
        <v>897</v>
      </c>
      <c r="F103" s="51" t="s">
        <v>983</v>
      </c>
      <c r="G103" s="3" t="s">
        <v>895</v>
      </c>
      <c r="H103" s="1" t="s">
        <v>896</v>
      </c>
      <c r="I103" s="1" t="s">
        <v>898</v>
      </c>
      <c r="J103" s="1" t="s">
        <v>899</v>
      </c>
      <c r="K103" s="1" t="s">
        <v>901</v>
      </c>
      <c r="L103" s="31">
        <v>1</v>
      </c>
      <c r="M103" s="1"/>
      <c r="N103" s="1"/>
      <c r="O103" s="1"/>
      <c r="P103" s="1"/>
      <c r="Q103" s="1"/>
      <c r="R103" s="31" t="s">
        <v>178</v>
      </c>
      <c r="S103" s="85" t="s">
        <v>811</v>
      </c>
      <c r="T103" s="31">
        <v>3</v>
      </c>
      <c r="U103" s="26"/>
      <c r="V103" s="1"/>
      <c r="W103" s="85" t="s">
        <v>982</v>
      </c>
      <c r="X103" s="31" t="s">
        <v>144</v>
      </c>
      <c r="Y103" s="31" t="s">
        <v>145</v>
      </c>
      <c r="Z103" s="31" t="s">
        <v>155</v>
      </c>
      <c r="AA103" s="1"/>
      <c r="AB103" s="31" t="s">
        <v>902</v>
      </c>
      <c r="AC103" s="31"/>
      <c r="AD103" s="1"/>
      <c r="AE103" s="60"/>
      <c r="AF103" s="1"/>
      <c r="AG103" s="142"/>
    </row>
    <row r="104" spans="2:34" ht="203" x14ac:dyDescent="0.35">
      <c r="B104" s="1" t="s">
        <v>962</v>
      </c>
      <c r="C104" s="1" t="s">
        <v>968</v>
      </c>
      <c r="D104" s="1" t="s">
        <v>214</v>
      </c>
      <c r="E104" s="40" t="s">
        <v>972</v>
      </c>
      <c r="F104" s="51" t="s">
        <v>963</v>
      </c>
      <c r="G104" s="3" t="s">
        <v>964</v>
      </c>
      <c r="H104" s="1" t="s">
        <v>965</v>
      </c>
      <c r="I104" s="1" t="s">
        <v>967</v>
      </c>
      <c r="J104" s="1" t="s">
        <v>966</v>
      </c>
      <c r="K104" s="1" t="s">
        <v>979</v>
      </c>
      <c r="L104" s="31">
        <v>4</v>
      </c>
      <c r="M104" s="1"/>
      <c r="N104" s="1"/>
      <c r="O104" s="1"/>
      <c r="P104" s="1" t="s">
        <v>969</v>
      </c>
      <c r="Q104" s="1" t="s">
        <v>970</v>
      </c>
      <c r="R104" s="31" t="s">
        <v>178</v>
      </c>
      <c r="S104" s="85" t="s">
        <v>971</v>
      </c>
      <c r="T104" s="31">
        <v>60</v>
      </c>
      <c r="U104" s="26"/>
      <c r="V104" s="1"/>
      <c r="W104" s="31">
        <v>700000</v>
      </c>
      <c r="X104" s="31" t="s">
        <v>144</v>
      </c>
      <c r="Y104" s="31" t="s">
        <v>145</v>
      </c>
      <c r="Z104" s="31" t="s">
        <v>146</v>
      </c>
      <c r="AA104" s="1">
        <v>2033</v>
      </c>
      <c r="AB104" s="31" t="s">
        <v>399</v>
      </c>
      <c r="AC104" s="31" t="s">
        <v>300</v>
      </c>
      <c r="AD104" s="1"/>
      <c r="AE104" s="60"/>
      <c r="AF104" s="1"/>
      <c r="AG104" s="142"/>
    </row>
    <row r="105" spans="2:34" ht="124" x14ac:dyDescent="0.35">
      <c r="B105" s="1" t="s">
        <v>962</v>
      </c>
      <c r="C105" s="1" t="s">
        <v>968</v>
      </c>
      <c r="D105" s="1" t="s">
        <v>214</v>
      </c>
      <c r="E105" s="40" t="s">
        <v>974</v>
      </c>
      <c r="F105" s="51" t="s">
        <v>977</v>
      </c>
      <c r="G105" s="3" t="s">
        <v>964</v>
      </c>
      <c r="H105" s="1" t="s">
        <v>973</v>
      </c>
      <c r="I105" s="1" t="s">
        <v>967</v>
      </c>
      <c r="J105" s="1" t="s">
        <v>975</v>
      </c>
      <c r="K105" s="1" t="s">
        <v>980</v>
      </c>
      <c r="L105" s="31">
        <v>1</v>
      </c>
      <c r="M105" s="1"/>
      <c r="N105" s="1"/>
      <c r="O105" s="1"/>
      <c r="P105" s="1" t="s">
        <v>976</v>
      </c>
      <c r="Q105" s="1"/>
      <c r="R105" s="31" t="s">
        <v>178</v>
      </c>
      <c r="S105" s="79" t="s">
        <v>978</v>
      </c>
      <c r="T105" s="31">
        <v>8</v>
      </c>
      <c r="U105" s="26"/>
      <c r="V105" s="1"/>
      <c r="W105" s="31">
        <v>140000</v>
      </c>
      <c r="X105" s="31" t="s">
        <v>144</v>
      </c>
      <c r="Y105" s="31" t="s">
        <v>145</v>
      </c>
      <c r="Z105" s="31" t="s">
        <v>440</v>
      </c>
      <c r="AA105" s="1">
        <v>2030</v>
      </c>
      <c r="AB105" s="31" t="s">
        <v>399</v>
      </c>
      <c r="AC105" s="1"/>
      <c r="AD105" s="1"/>
      <c r="AE105" s="60"/>
      <c r="AF105" s="1"/>
      <c r="AG105" s="142"/>
    </row>
    <row r="106" spans="2:34" ht="116" x14ac:dyDescent="0.35">
      <c r="B106" s="1" t="s">
        <v>191</v>
      </c>
      <c r="C106" s="1" t="s">
        <v>64</v>
      </c>
      <c r="D106" s="1" t="s">
        <v>217</v>
      </c>
      <c r="E106" s="40" t="s">
        <v>862</v>
      </c>
      <c r="F106" s="229" t="s">
        <v>1433</v>
      </c>
      <c r="G106" s="3" t="s">
        <v>860</v>
      </c>
      <c r="H106" s="1" t="s">
        <v>861</v>
      </c>
      <c r="I106" s="1" t="s">
        <v>863</v>
      </c>
      <c r="J106" s="1" t="s">
        <v>864</v>
      </c>
      <c r="K106" s="1"/>
      <c r="L106" s="31"/>
      <c r="M106" s="1"/>
      <c r="N106" s="1"/>
      <c r="O106" s="1"/>
      <c r="P106" s="1"/>
      <c r="Q106" s="1" t="s">
        <v>865</v>
      </c>
      <c r="R106" s="223" t="s">
        <v>194</v>
      </c>
      <c r="S106" s="79" t="s">
        <v>867</v>
      </c>
      <c r="T106" s="26"/>
      <c r="U106" s="31"/>
      <c r="V106" s="1"/>
      <c r="W106" s="85" t="s">
        <v>868</v>
      </c>
      <c r="X106" s="31" t="s">
        <v>144</v>
      </c>
      <c r="Y106" s="31" t="s">
        <v>145</v>
      </c>
      <c r="Z106" s="31" t="s">
        <v>155</v>
      </c>
      <c r="AA106" s="1" t="s">
        <v>866</v>
      </c>
      <c r="AB106" s="31" t="s">
        <v>87</v>
      </c>
      <c r="AC106" s="31"/>
      <c r="AD106" s="1"/>
      <c r="AE106" s="60"/>
      <c r="AF106" s="1"/>
      <c r="AG106" s="142"/>
    </row>
    <row r="107" spans="2:34" ht="116" x14ac:dyDescent="0.35">
      <c r="B107" s="1" t="s">
        <v>191</v>
      </c>
      <c r="C107" s="1" t="s">
        <v>73</v>
      </c>
      <c r="D107" s="1" t="s">
        <v>219</v>
      </c>
      <c r="E107" s="40" t="s">
        <v>806</v>
      </c>
      <c r="F107" s="51" t="s">
        <v>805</v>
      </c>
      <c r="G107" s="3" t="s">
        <v>802</v>
      </c>
      <c r="H107" s="1" t="s">
        <v>803</v>
      </c>
      <c r="I107" s="1" t="s">
        <v>804</v>
      </c>
      <c r="J107" s="1" t="s">
        <v>807</v>
      </c>
      <c r="K107" s="1" t="s">
        <v>808</v>
      </c>
      <c r="L107" s="79">
        <v>3</v>
      </c>
      <c r="M107" s="1"/>
      <c r="N107" s="1"/>
      <c r="O107" s="1"/>
      <c r="P107" s="1"/>
      <c r="Q107" s="1" t="s">
        <v>809</v>
      </c>
      <c r="R107" s="31" t="s">
        <v>100</v>
      </c>
      <c r="S107" s="79" t="s">
        <v>776</v>
      </c>
      <c r="T107" s="26"/>
      <c r="U107" s="31">
        <v>10</v>
      </c>
      <c r="V107" s="135" t="s">
        <v>984</v>
      </c>
      <c r="W107" s="31">
        <v>200000</v>
      </c>
      <c r="X107" s="31" t="s">
        <v>144</v>
      </c>
      <c r="Y107" s="31" t="s">
        <v>145</v>
      </c>
      <c r="Z107" s="31" t="s">
        <v>146</v>
      </c>
      <c r="AA107" s="130" t="s">
        <v>985</v>
      </c>
      <c r="AB107" s="31" t="s">
        <v>399</v>
      </c>
      <c r="AC107" s="31"/>
      <c r="AD107" s="1"/>
      <c r="AE107" s="60"/>
      <c r="AF107" s="1"/>
      <c r="AG107" s="142"/>
    </row>
    <row r="108" spans="2:34" ht="217.5" x14ac:dyDescent="0.35">
      <c r="B108" s="1" t="s">
        <v>367</v>
      </c>
      <c r="C108" s="1" t="s">
        <v>63</v>
      </c>
      <c r="D108" s="1" t="s">
        <v>827</v>
      </c>
      <c r="E108" s="40" t="s">
        <v>1468</v>
      </c>
      <c r="F108" s="51" t="s">
        <v>832</v>
      </c>
      <c r="G108" s="3" t="s">
        <v>828</v>
      </c>
      <c r="H108" s="1" t="s">
        <v>829</v>
      </c>
      <c r="I108" s="1" t="s">
        <v>834</v>
      </c>
      <c r="J108" s="1"/>
      <c r="K108" s="1"/>
      <c r="L108" s="1"/>
      <c r="M108" s="1"/>
      <c r="N108" s="1"/>
      <c r="O108" s="1"/>
      <c r="P108" s="1"/>
      <c r="Q108" s="1" t="s">
        <v>836</v>
      </c>
      <c r="R108" s="31" t="s">
        <v>100</v>
      </c>
      <c r="S108" s="79" t="s">
        <v>839</v>
      </c>
      <c r="T108" s="26"/>
      <c r="U108" s="26"/>
      <c r="V108" s="1"/>
      <c r="W108" s="31">
        <v>13400</v>
      </c>
      <c r="X108" s="31" t="s">
        <v>163</v>
      </c>
      <c r="Y108" s="31" t="s">
        <v>145</v>
      </c>
      <c r="Z108" s="31" t="s">
        <v>164</v>
      </c>
      <c r="AA108" s="1"/>
      <c r="AB108" s="31" t="s">
        <v>399</v>
      </c>
      <c r="AC108" s="1"/>
      <c r="AD108" s="1"/>
      <c r="AE108" s="60"/>
      <c r="AF108" s="1"/>
      <c r="AG108" s="142"/>
    </row>
    <row r="109" spans="2:34" ht="217.5" x14ac:dyDescent="0.35">
      <c r="B109" s="1" t="s">
        <v>367</v>
      </c>
      <c r="C109" s="1" t="s">
        <v>63</v>
      </c>
      <c r="D109" s="1" t="s">
        <v>827</v>
      </c>
      <c r="E109" s="40" t="s">
        <v>1469</v>
      </c>
      <c r="F109" s="51" t="s">
        <v>833</v>
      </c>
      <c r="G109" s="3" t="s">
        <v>828</v>
      </c>
      <c r="H109" s="1" t="s">
        <v>831</v>
      </c>
      <c r="I109" s="1" t="s">
        <v>834</v>
      </c>
      <c r="J109" s="1"/>
      <c r="K109" s="1"/>
      <c r="L109" s="1"/>
      <c r="M109" s="1"/>
      <c r="N109" s="1"/>
      <c r="O109" s="1"/>
      <c r="P109" s="1"/>
      <c r="Q109" s="1" t="s">
        <v>836</v>
      </c>
      <c r="R109" s="31" t="s">
        <v>178</v>
      </c>
      <c r="S109" s="79" t="s">
        <v>840</v>
      </c>
      <c r="T109" s="26"/>
      <c r="U109" s="26"/>
      <c r="V109" s="1"/>
      <c r="W109" s="31">
        <v>270000</v>
      </c>
      <c r="X109" s="31" t="s">
        <v>144</v>
      </c>
      <c r="Y109" s="31" t="s">
        <v>145</v>
      </c>
      <c r="Z109" s="31" t="s">
        <v>155</v>
      </c>
      <c r="AA109" s="1" t="s">
        <v>838</v>
      </c>
      <c r="AB109" s="31" t="s">
        <v>87</v>
      </c>
      <c r="AC109" s="1"/>
      <c r="AD109" s="1"/>
      <c r="AE109" s="60"/>
      <c r="AF109" s="1"/>
      <c r="AG109" s="142"/>
    </row>
    <row r="110" spans="2:34" ht="233" x14ac:dyDescent="0.45">
      <c r="B110" s="1" t="s">
        <v>367</v>
      </c>
      <c r="C110" s="1" t="s">
        <v>63</v>
      </c>
      <c r="D110" s="1" t="s">
        <v>827</v>
      </c>
      <c r="E110" s="40" t="s">
        <v>1494</v>
      </c>
      <c r="F110" s="51" t="s">
        <v>843</v>
      </c>
      <c r="G110" s="3" t="s">
        <v>828</v>
      </c>
      <c r="H110" s="1" t="s">
        <v>830</v>
      </c>
      <c r="I110" s="1" t="s">
        <v>834</v>
      </c>
      <c r="J110" s="1" t="s">
        <v>835</v>
      </c>
      <c r="K110" s="1"/>
      <c r="L110" s="1"/>
      <c r="M110" s="1"/>
      <c r="N110" s="1"/>
      <c r="O110" s="1"/>
      <c r="P110" s="1"/>
      <c r="Q110" s="1" t="s">
        <v>836</v>
      </c>
      <c r="R110" s="31" t="s">
        <v>100</v>
      </c>
      <c r="S110" s="79" t="s">
        <v>841</v>
      </c>
      <c r="T110" s="26"/>
      <c r="U110" s="26"/>
      <c r="V110" s="1"/>
      <c r="W110" s="31">
        <v>716600</v>
      </c>
      <c r="X110" s="31" t="s">
        <v>114</v>
      </c>
      <c r="Y110" s="31" t="s">
        <v>145</v>
      </c>
      <c r="Z110" s="120" t="s">
        <v>837</v>
      </c>
      <c r="AA110" s="1" t="s">
        <v>842</v>
      </c>
      <c r="AB110" s="31" t="s">
        <v>377</v>
      </c>
      <c r="AC110" s="1"/>
      <c r="AD110" s="1"/>
      <c r="AE110" s="60"/>
      <c r="AF110" s="1"/>
      <c r="AG110" s="142"/>
    </row>
    <row r="111" spans="2:34" ht="170.5" x14ac:dyDescent="0.35">
      <c r="B111" s="1" t="s">
        <v>51</v>
      </c>
      <c r="C111" s="1" t="s">
        <v>952</v>
      </c>
      <c r="D111" s="1" t="s">
        <v>942</v>
      </c>
      <c r="E111" s="40" t="s">
        <v>946</v>
      </c>
      <c r="F111" s="51" t="s">
        <v>953</v>
      </c>
      <c r="G111" s="1" t="s">
        <v>944</v>
      </c>
      <c r="H111" s="1" t="s">
        <v>945</v>
      </c>
      <c r="I111" s="1" t="s">
        <v>947</v>
      </c>
      <c r="J111" s="1" t="s">
        <v>948</v>
      </c>
      <c r="K111" s="1"/>
      <c r="L111" s="31">
        <v>1</v>
      </c>
      <c r="M111" s="1"/>
      <c r="N111" s="1"/>
      <c r="O111" s="1"/>
      <c r="P111" s="1" t="s">
        <v>949</v>
      </c>
      <c r="Q111" s="1" t="s">
        <v>951</v>
      </c>
      <c r="R111" s="31" t="s">
        <v>194</v>
      </c>
      <c r="S111" s="80" t="s">
        <v>950</v>
      </c>
      <c r="T111" s="31">
        <v>130</v>
      </c>
      <c r="U111" s="26"/>
      <c r="V111" s="1"/>
      <c r="W111" s="31">
        <v>600000</v>
      </c>
      <c r="X111" s="81" t="s">
        <v>337</v>
      </c>
      <c r="Y111" s="31" t="s">
        <v>145</v>
      </c>
      <c r="Z111" s="31" t="s">
        <v>164</v>
      </c>
      <c r="AA111" s="1">
        <v>2029</v>
      </c>
      <c r="AB111" s="31" t="s">
        <v>87</v>
      </c>
      <c r="AC111" s="1"/>
      <c r="AD111" s="1"/>
      <c r="AE111" s="60"/>
      <c r="AF111" s="1"/>
      <c r="AG111" s="142"/>
    </row>
    <row r="112" spans="2:34" ht="116" x14ac:dyDescent="0.35">
      <c r="B112" s="1" t="s">
        <v>58</v>
      </c>
      <c r="C112" s="1" t="s">
        <v>990</v>
      </c>
      <c r="D112" s="1" t="s">
        <v>988</v>
      </c>
      <c r="E112" s="40" t="s">
        <v>989</v>
      </c>
      <c r="F112" s="51" t="s">
        <v>996</v>
      </c>
      <c r="G112" s="1" t="s">
        <v>986</v>
      </c>
      <c r="H112" s="1" t="s">
        <v>987</v>
      </c>
      <c r="I112" s="1" t="s">
        <v>991</v>
      </c>
      <c r="J112" s="1" t="s">
        <v>993</v>
      </c>
      <c r="K112" s="1" t="s">
        <v>995</v>
      </c>
      <c r="L112" s="31">
        <v>1</v>
      </c>
      <c r="M112" s="1"/>
      <c r="N112" s="1"/>
      <c r="O112" s="1"/>
      <c r="P112" s="1"/>
      <c r="Q112" s="1" t="s">
        <v>998</v>
      </c>
      <c r="R112" s="31" t="s">
        <v>195</v>
      </c>
      <c r="S112" s="80" t="s">
        <v>997</v>
      </c>
      <c r="T112" s="31">
        <v>10</v>
      </c>
      <c r="U112" s="26"/>
      <c r="V112" s="1" t="s">
        <v>994</v>
      </c>
      <c r="W112" s="203">
        <v>38700</v>
      </c>
      <c r="X112" s="31" t="s">
        <v>163</v>
      </c>
      <c r="Y112" s="31" t="s">
        <v>145</v>
      </c>
      <c r="Z112" s="31" t="s">
        <v>164</v>
      </c>
      <c r="AA112" s="1">
        <v>2022</v>
      </c>
      <c r="AB112" s="31" t="s">
        <v>87</v>
      </c>
      <c r="AC112" s="1"/>
      <c r="AD112" s="1"/>
      <c r="AE112" s="60"/>
      <c r="AF112" s="1"/>
      <c r="AG112" s="142"/>
    </row>
    <row r="113" spans="2:33" ht="77.5" x14ac:dyDescent="0.35">
      <c r="B113" s="1" t="s">
        <v>191</v>
      </c>
      <c r="C113" s="1" t="s">
        <v>63</v>
      </c>
      <c r="D113" s="1" t="s">
        <v>877</v>
      </c>
      <c r="E113" s="40" t="s">
        <v>879</v>
      </c>
      <c r="F113" s="51" t="s">
        <v>880</v>
      </c>
      <c r="G113" s="1" t="s">
        <v>878</v>
      </c>
      <c r="H113" s="1" t="s">
        <v>881</v>
      </c>
      <c r="I113" s="24" t="s">
        <v>882</v>
      </c>
      <c r="J113" s="1"/>
      <c r="K113" s="1"/>
      <c r="L113" s="79">
        <v>1</v>
      </c>
      <c r="M113" s="1"/>
      <c r="N113" s="1"/>
      <c r="O113" s="1"/>
      <c r="P113" s="1" t="s">
        <v>883</v>
      </c>
      <c r="Q113" s="1"/>
      <c r="R113" s="31" t="s">
        <v>195</v>
      </c>
      <c r="S113" s="79" t="s">
        <v>943</v>
      </c>
      <c r="T113" s="26"/>
      <c r="U113" s="31">
        <v>4.5</v>
      </c>
      <c r="V113" s="1"/>
      <c r="W113" s="31">
        <v>170000</v>
      </c>
      <c r="X113" s="31" t="s">
        <v>144</v>
      </c>
      <c r="Y113" s="31" t="s">
        <v>145</v>
      </c>
      <c r="Z113" s="31" t="s">
        <v>884</v>
      </c>
      <c r="AA113" s="126">
        <v>44560</v>
      </c>
      <c r="AB113" s="31" t="s">
        <v>87</v>
      </c>
      <c r="AC113" s="1"/>
      <c r="AD113" s="1"/>
      <c r="AE113" s="60"/>
      <c r="AF113" s="148"/>
      <c r="AG113" s="142"/>
    </row>
    <row r="114" spans="2:33" ht="170.5" customHeight="1" x14ac:dyDescent="0.35">
      <c r="B114" s="1" t="s">
        <v>191</v>
      </c>
      <c r="C114" s="1" t="s">
        <v>69</v>
      </c>
      <c r="D114" s="1" t="s">
        <v>921</v>
      </c>
      <c r="E114" s="40" t="s">
        <v>927</v>
      </c>
      <c r="F114" s="123" t="s">
        <v>929</v>
      </c>
      <c r="G114" s="47" t="s">
        <v>922</v>
      </c>
      <c r="H114" s="47" t="s">
        <v>923</v>
      </c>
      <c r="I114" s="45" t="s">
        <v>924</v>
      </c>
      <c r="J114" s="1" t="s">
        <v>925</v>
      </c>
      <c r="K114" s="10"/>
      <c r="L114" s="79">
        <v>1</v>
      </c>
      <c r="M114" s="1"/>
      <c r="N114" s="1"/>
      <c r="O114" s="1"/>
      <c r="P114" s="1"/>
      <c r="Q114" s="1" t="s">
        <v>926</v>
      </c>
      <c r="R114" s="31" t="s">
        <v>195</v>
      </c>
      <c r="S114" s="85" t="s">
        <v>867</v>
      </c>
      <c r="T114" s="26"/>
      <c r="U114" s="58">
        <v>20</v>
      </c>
      <c r="V114" s="1"/>
      <c r="W114" s="124">
        <v>245230</v>
      </c>
      <c r="X114" s="31" t="s">
        <v>144</v>
      </c>
      <c r="Y114" s="31" t="s">
        <v>145</v>
      </c>
      <c r="Z114" s="79" t="s">
        <v>155</v>
      </c>
      <c r="AA114" s="1">
        <v>1998</v>
      </c>
      <c r="AB114" s="31" t="s">
        <v>84</v>
      </c>
      <c r="AC114" s="31" t="s">
        <v>934</v>
      </c>
      <c r="AD114" s="1"/>
      <c r="AE114" s="113"/>
      <c r="AF114" s="1"/>
      <c r="AG114" s="142"/>
    </row>
    <row r="115" spans="2:33" ht="170.5" customHeight="1" x14ac:dyDescent="0.35">
      <c r="B115" s="1" t="s">
        <v>191</v>
      </c>
      <c r="C115" s="1" t="s">
        <v>69</v>
      </c>
      <c r="D115" s="1"/>
      <c r="E115" s="40" t="s">
        <v>928</v>
      </c>
      <c r="F115" s="123" t="s">
        <v>933</v>
      </c>
      <c r="G115" s="47" t="s">
        <v>922</v>
      </c>
      <c r="H115" s="47" t="s">
        <v>923</v>
      </c>
      <c r="I115" s="45"/>
      <c r="J115" s="1"/>
      <c r="K115" s="10"/>
      <c r="L115" s="79">
        <v>1</v>
      </c>
      <c r="M115" s="1"/>
      <c r="N115" s="1"/>
      <c r="O115" s="1"/>
      <c r="P115" s="1"/>
      <c r="Q115" s="1"/>
      <c r="R115" s="31" t="s">
        <v>178</v>
      </c>
      <c r="S115" s="85" t="s">
        <v>931</v>
      </c>
      <c r="T115" s="26"/>
      <c r="U115" s="58">
        <v>30</v>
      </c>
      <c r="V115" s="1"/>
      <c r="W115" s="124">
        <v>245230</v>
      </c>
      <c r="X115" s="31" t="s">
        <v>163</v>
      </c>
      <c r="Y115" s="31" t="s">
        <v>145</v>
      </c>
      <c r="Z115" s="86" t="s">
        <v>930</v>
      </c>
      <c r="AA115" s="1" t="s">
        <v>932</v>
      </c>
      <c r="AB115" s="31" t="s">
        <v>87</v>
      </c>
      <c r="AC115" s="31" t="s">
        <v>934</v>
      </c>
      <c r="AD115" s="1"/>
      <c r="AE115" s="113"/>
      <c r="AF115" s="1"/>
      <c r="AG115" s="142"/>
    </row>
    <row r="116" spans="2:33" ht="170.5" customHeight="1" x14ac:dyDescent="0.35">
      <c r="B116" s="1" t="s">
        <v>191</v>
      </c>
      <c r="C116" s="1" t="s">
        <v>63</v>
      </c>
      <c r="D116" s="1" t="s">
        <v>778</v>
      </c>
      <c r="E116" s="40" t="s">
        <v>781</v>
      </c>
      <c r="F116" s="51" t="s">
        <v>787</v>
      </c>
      <c r="G116" s="111" t="s">
        <v>779</v>
      </c>
      <c r="H116" s="47" t="s">
        <v>780</v>
      </c>
      <c r="I116" s="45" t="s">
        <v>782</v>
      </c>
      <c r="J116" s="1" t="s">
        <v>783</v>
      </c>
      <c r="K116" s="10"/>
      <c r="L116" s="79">
        <v>100</v>
      </c>
      <c r="M116" s="1"/>
      <c r="N116" s="1"/>
      <c r="O116" s="1"/>
      <c r="P116" s="1"/>
      <c r="Q116" s="1" t="s">
        <v>784</v>
      </c>
      <c r="R116" s="31" t="s">
        <v>178</v>
      </c>
      <c r="S116" s="31" t="s">
        <v>786</v>
      </c>
      <c r="T116" s="81"/>
      <c r="U116" s="58">
        <v>150</v>
      </c>
      <c r="V116" s="1"/>
      <c r="W116" s="79">
        <v>15000000</v>
      </c>
      <c r="X116" s="81" t="s">
        <v>337</v>
      </c>
      <c r="Y116" s="31" t="s">
        <v>145</v>
      </c>
      <c r="Z116" s="86" t="s">
        <v>785</v>
      </c>
      <c r="AA116" s="1">
        <v>2032</v>
      </c>
      <c r="AB116" s="31" t="s">
        <v>399</v>
      </c>
      <c r="AC116" s="31"/>
      <c r="AD116" s="1"/>
      <c r="AE116" s="113" t="s">
        <v>801</v>
      </c>
      <c r="AF116" s="1"/>
      <c r="AG116" s="142"/>
    </row>
    <row r="117" spans="2:33" ht="170.5" customHeight="1" x14ac:dyDescent="0.35">
      <c r="B117" s="1" t="s">
        <v>191</v>
      </c>
      <c r="C117" s="1" t="s">
        <v>63</v>
      </c>
      <c r="D117" s="1" t="s">
        <v>234</v>
      </c>
      <c r="E117" s="40" t="s">
        <v>905</v>
      </c>
      <c r="F117" s="123" t="s">
        <v>912</v>
      </c>
      <c r="G117" s="47" t="s">
        <v>903</v>
      </c>
      <c r="H117" s="47" t="s">
        <v>904</v>
      </c>
      <c r="I117" s="45" t="s">
        <v>906</v>
      </c>
      <c r="J117" s="1" t="s">
        <v>908</v>
      </c>
      <c r="K117" s="10"/>
      <c r="L117" s="79">
        <v>11</v>
      </c>
      <c r="M117" s="1"/>
      <c r="N117" s="1"/>
      <c r="O117" s="1"/>
      <c r="P117" s="1" t="s">
        <v>909</v>
      </c>
      <c r="Q117" s="2" t="s">
        <v>910</v>
      </c>
      <c r="R117" s="31" t="s">
        <v>195</v>
      </c>
      <c r="S117" s="85" t="s">
        <v>911</v>
      </c>
      <c r="T117" s="26"/>
      <c r="U117" s="55"/>
      <c r="V117" s="1"/>
      <c r="W117" s="85" t="s">
        <v>913</v>
      </c>
      <c r="X117" s="31" t="s">
        <v>144</v>
      </c>
      <c r="Y117" s="31" t="s">
        <v>145</v>
      </c>
      <c r="Z117" s="79" t="s">
        <v>155</v>
      </c>
      <c r="AA117" s="1">
        <v>1995</v>
      </c>
      <c r="AB117" s="31" t="s">
        <v>84</v>
      </c>
      <c r="AC117" s="1"/>
      <c r="AD117" s="1"/>
      <c r="AE117" s="113" t="s">
        <v>919</v>
      </c>
      <c r="AF117" s="1"/>
      <c r="AG117" s="142"/>
    </row>
    <row r="118" spans="2:33" ht="170.5" customHeight="1" x14ac:dyDescent="0.35">
      <c r="B118" s="1" t="s">
        <v>191</v>
      </c>
      <c r="C118" s="1" t="s">
        <v>80</v>
      </c>
      <c r="D118" s="203" t="s">
        <v>1247</v>
      </c>
      <c r="E118" s="204" t="s">
        <v>1248</v>
      </c>
      <c r="F118" s="123" t="s">
        <v>940</v>
      </c>
      <c r="G118" s="47" t="s">
        <v>208</v>
      </c>
      <c r="H118" s="47" t="s">
        <v>935</v>
      </c>
      <c r="I118" s="125" t="s">
        <v>936</v>
      </c>
      <c r="J118" s="1" t="s">
        <v>937</v>
      </c>
      <c r="K118" s="10"/>
      <c r="L118" s="85" t="s">
        <v>941</v>
      </c>
      <c r="M118" s="1"/>
      <c r="N118" s="1"/>
      <c r="O118" s="1"/>
      <c r="P118" s="1"/>
      <c r="Q118" s="2" t="s">
        <v>938</v>
      </c>
      <c r="R118" s="31" t="s">
        <v>100</v>
      </c>
      <c r="S118" s="85" t="s">
        <v>939</v>
      </c>
      <c r="T118" s="26"/>
      <c r="U118" s="55"/>
      <c r="V118" s="1"/>
      <c r="W118" s="85" t="s">
        <v>954</v>
      </c>
      <c r="X118" s="31" t="s">
        <v>163</v>
      </c>
      <c r="Y118" s="31" t="s">
        <v>145</v>
      </c>
      <c r="Z118" s="79" t="s">
        <v>165</v>
      </c>
      <c r="AA118" s="1"/>
      <c r="AB118" s="31" t="s">
        <v>902</v>
      </c>
      <c r="AC118" s="1"/>
      <c r="AD118" s="1"/>
      <c r="AE118" s="113"/>
      <c r="AF118" s="1"/>
      <c r="AG118" s="142"/>
    </row>
    <row r="119" spans="2:33" ht="170.5" customHeight="1" x14ac:dyDescent="0.35">
      <c r="B119" s="1" t="s">
        <v>191</v>
      </c>
      <c r="C119" s="1" t="s">
        <v>71</v>
      </c>
      <c r="D119" s="1" t="s">
        <v>914</v>
      </c>
      <c r="E119" s="40" t="s">
        <v>915</v>
      </c>
      <c r="F119" s="79" t="s">
        <v>920</v>
      </c>
      <c r="G119" s="47" t="s">
        <v>916</v>
      </c>
      <c r="H119" s="47" t="s">
        <v>917</v>
      </c>
      <c r="I119" s="45"/>
      <c r="J119" s="1"/>
      <c r="K119" s="47" t="s">
        <v>981</v>
      </c>
      <c r="L119" s="79">
        <v>2</v>
      </c>
      <c r="M119" s="1"/>
      <c r="N119" s="1"/>
      <c r="O119" s="1"/>
      <c r="P119" s="1"/>
      <c r="R119" s="31" t="s">
        <v>195</v>
      </c>
      <c r="S119" s="85" t="s">
        <v>918</v>
      </c>
      <c r="T119" s="26"/>
      <c r="U119" s="55"/>
      <c r="V119" s="1"/>
      <c r="W119" s="205">
        <v>2000000</v>
      </c>
      <c r="X119" s="31" t="s">
        <v>144</v>
      </c>
      <c r="Y119" s="31" t="s">
        <v>145</v>
      </c>
      <c r="Z119" s="79" t="s">
        <v>146</v>
      </c>
      <c r="AA119" s="1">
        <v>1978</v>
      </c>
      <c r="AB119" s="31" t="s">
        <v>82</v>
      </c>
      <c r="AC119" s="1"/>
      <c r="AD119" s="1"/>
      <c r="AE119" s="113"/>
      <c r="AF119" s="1"/>
      <c r="AG119" s="142"/>
    </row>
    <row r="120" spans="2:33" ht="170.5" x14ac:dyDescent="0.35">
      <c r="B120" s="1" t="s">
        <v>191</v>
      </c>
      <c r="C120" s="1" t="s">
        <v>65</v>
      </c>
      <c r="D120" s="1" t="s">
        <v>768</v>
      </c>
      <c r="E120" s="40" t="s">
        <v>775</v>
      </c>
      <c r="F120" s="51" t="s">
        <v>773</v>
      </c>
      <c r="G120" s="3" t="s">
        <v>769</v>
      </c>
      <c r="H120" s="1"/>
      <c r="I120" s="1" t="s">
        <v>770</v>
      </c>
      <c r="J120" s="1"/>
      <c r="K120" s="1" t="s">
        <v>818</v>
      </c>
      <c r="L120" s="133">
        <v>12</v>
      </c>
      <c r="M120" s="1"/>
      <c r="N120" s="1"/>
      <c r="O120" s="1"/>
      <c r="P120" s="1" t="s">
        <v>771</v>
      </c>
      <c r="Q120" s="1"/>
      <c r="R120" s="31" t="s">
        <v>195</v>
      </c>
      <c r="S120" s="112" t="s">
        <v>816</v>
      </c>
      <c r="T120" s="26"/>
      <c r="U120" s="26"/>
      <c r="V120" s="1"/>
      <c r="W120" s="79">
        <v>140000</v>
      </c>
      <c r="X120" s="31" t="s">
        <v>163</v>
      </c>
      <c r="Y120" s="31" t="s">
        <v>145</v>
      </c>
      <c r="Z120" s="31" t="s">
        <v>290</v>
      </c>
      <c r="AA120" s="1" t="s">
        <v>772</v>
      </c>
      <c r="AB120" s="31" t="s">
        <v>86</v>
      </c>
      <c r="AC120" s="1"/>
      <c r="AD120" s="1"/>
      <c r="AE120" s="60"/>
      <c r="AF120" s="1"/>
      <c r="AG120" s="142"/>
    </row>
    <row r="121" spans="2:33" ht="203" x14ac:dyDescent="0.35">
      <c r="B121" s="1" t="s">
        <v>191</v>
      </c>
      <c r="C121" s="1" t="s">
        <v>65</v>
      </c>
      <c r="D121" s="1" t="s">
        <v>768</v>
      </c>
      <c r="E121" s="40" t="s">
        <v>777</v>
      </c>
      <c r="F121" s="83" t="s">
        <v>819</v>
      </c>
      <c r="G121" s="3" t="s">
        <v>769</v>
      </c>
      <c r="H121" s="1"/>
      <c r="I121" s="1" t="s">
        <v>770</v>
      </c>
      <c r="J121" s="1" t="s">
        <v>907</v>
      </c>
      <c r="K121" s="1" t="s">
        <v>818</v>
      </c>
      <c r="L121" s="79">
        <v>14</v>
      </c>
      <c r="M121" s="139" t="s">
        <v>820</v>
      </c>
      <c r="N121" s="1"/>
      <c r="O121" s="1"/>
      <c r="P121" s="1" t="s">
        <v>771</v>
      </c>
      <c r="Q121" s="1"/>
      <c r="R121" s="31" t="s">
        <v>195</v>
      </c>
      <c r="S121" s="81" t="s">
        <v>776</v>
      </c>
      <c r="T121" s="26"/>
      <c r="U121" s="31">
        <v>10</v>
      </c>
      <c r="V121" s="139" t="s">
        <v>817</v>
      </c>
      <c r="W121" s="79">
        <v>141700</v>
      </c>
      <c r="X121" s="31" t="s">
        <v>144</v>
      </c>
      <c r="Y121" s="31" t="s">
        <v>145</v>
      </c>
      <c r="Z121" s="31" t="s">
        <v>146</v>
      </c>
      <c r="AA121" s="1" t="s">
        <v>774</v>
      </c>
      <c r="AB121" s="31" t="s">
        <v>86</v>
      </c>
      <c r="AC121" s="1"/>
      <c r="AD121" s="1"/>
      <c r="AE121" s="60"/>
      <c r="AF121" s="1"/>
      <c r="AG121" s="142"/>
    </row>
    <row r="122" spans="2:33" ht="174" x14ac:dyDescent="0.35">
      <c r="B122" s="1" t="s">
        <v>191</v>
      </c>
      <c r="C122" s="1" t="s">
        <v>64</v>
      </c>
      <c r="D122" s="1" t="s">
        <v>225</v>
      </c>
      <c r="E122" s="40" t="s">
        <v>569</v>
      </c>
      <c r="F122" s="51" t="s">
        <v>571</v>
      </c>
      <c r="G122" s="3" t="s">
        <v>564</v>
      </c>
      <c r="H122" s="1" t="s">
        <v>565</v>
      </c>
      <c r="I122" s="1" t="s">
        <v>566</v>
      </c>
      <c r="J122" s="1" t="s">
        <v>567</v>
      </c>
      <c r="K122" s="1" t="s">
        <v>894</v>
      </c>
      <c r="L122" s="118">
        <v>1</v>
      </c>
      <c r="M122" s="1"/>
      <c r="N122" s="1"/>
      <c r="O122" s="1"/>
      <c r="P122" s="1" t="s">
        <v>568</v>
      </c>
      <c r="Q122" s="1" t="s">
        <v>570</v>
      </c>
      <c r="R122" s="31" t="s">
        <v>100</v>
      </c>
      <c r="S122" s="85" t="s">
        <v>572</v>
      </c>
      <c r="T122" s="26"/>
      <c r="U122" s="26"/>
      <c r="V122" s="1"/>
      <c r="W122" s="31">
        <v>35000</v>
      </c>
      <c r="X122" s="31" t="s">
        <v>163</v>
      </c>
      <c r="Y122" s="31" t="s">
        <v>145</v>
      </c>
      <c r="Z122" s="31" t="s">
        <v>164</v>
      </c>
      <c r="AA122" s="1"/>
      <c r="AB122" s="118" t="s">
        <v>87</v>
      </c>
      <c r="AC122" s="31" t="s">
        <v>573</v>
      </c>
      <c r="AD122" s="1"/>
      <c r="AE122" s="60"/>
      <c r="AF122" s="1"/>
      <c r="AG122" s="142"/>
    </row>
    <row r="123" spans="2:33" x14ac:dyDescent="0.35">
      <c r="B123" s="1"/>
      <c r="C123" s="1"/>
      <c r="D123" s="1"/>
      <c r="E123" s="114"/>
      <c r="F123" s="117"/>
      <c r="G123" s="3"/>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42"/>
    </row>
    <row r="124" spans="2:33" x14ac:dyDescent="0.35">
      <c r="B124" s="1"/>
      <c r="C124" s="1"/>
      <c r="D124" s="1"/>
      <c r="E124" s="114"/>
      <c r="F124" s="117"/>
      <c r="G124" s="3"/>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42"/>
    </row>
    <row r="125" spans="2:33" x14ac:dyDescent="0.35">
      <c r="B125" s="1"/>
      <c r="C125" s="1"/>
      <c r="D125" s="1"/>
      <c r="E125" s="114"/>
      <c r="F125" s="117"/>
      <c r="G125" s="3"/>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42"/>
    </row>
    <row r="126" spans="2:33" x14ac:dyDescent="0.35">
      <c r="B126" s="1"/>
      <c r="C126" s="1"/>
      <c r="D126" s="1"/>
      <c r="E126" s="114"/>
      <c r="F126" s="117"/>
      <c r="G126" s="3"/>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42"/>
    </row>
    <row r="127" spans="2:33" x14ac:dyDescent="0.35">
      <c r="B127" s="1"/>
      <c r="C127" s="1"/>
      <c r="D127" s="1"/>
      <c r="E127" s="114"/>
      <c r="F127" s="117"/>
      <c r="G127" s="3"/>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42"/>
    </row>
    <row r="128" spans="2:33" x14ac:dyDescent="0.35">
      <c r="B128" s="1"/>
      <c r="C128" s="1"/>
      <c r="D128" s="1"/>
      <c r="E128" s="114"/>
      <c r="F128" s="117"/>
      <c r="G128" s="3"/>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42"/>
    </row>
    <row r="129" spans="2:33" x14ac:dyDescent="0.35">
      <c r="B129" s="1"/>
      <c r="C129" s="1"/>
      <c r="D129" s="1"/>
      <c r="E129" s="114"/>
      <c r="F129" s="117"/>
      <c r="G129" s="3"/>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42"/>
    </row>
    <row r="130" spans="2:33" x14ac:dyDescent="0.35">
      <c r="B130" s="1"/>
      <c r="C130" s="1"/>
      <c r="D130" s="1"/>
      <c r="E130" s="114"/>
      <c r="F130" s="117"/>
      <c r="G130" s="3"/>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42"/>
    </row>
    <row r="131" spans="2:33" x14ac:dyDescent="0.35">
      <c r="B131" s="1"/>
      <c r="C131" s="1"/>
      <c r="D131" s="1"/>
      <c r="E131" s="114"/>
      <c r="F131" s="117"/>
      <c r="G131" s="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42"/>
    </row>
    <row r="132" spans="2:33" x14ac:dyDescent="0.35">
      <c r="B132" s="1"/>
      <c r="C132" s="1"/>
      <c r="D132" s="1"/>
      <c r="E132" s="114"/>
      <c r="F132" s="117"/>
      <c r="G132" s="3"/>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42"/>
    </row>
    <row r="133" spans="2:33" x14ac:dyDescent="0.35">
      <c r="B133" s="1"/>
      <c r="C133" s="1"/>
      <c r="D133" s="1"/>
      <c r="E133" s="114"/>
      <c r="F133" s="117"/>
      <c r="G133" s="3"/>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42"/>
    </row>
    <row r="134" spans="2:33" x14ac:dyDescent="0.35">
      <c r="B134" s="1"/>
      <c r="C134" s="1"/>
      <c r="D134" s="1"/>
      <c r="E134" s="114"/>
      <c r="F134" s="117"/>
      <c r="G134" s="3"/>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42"/>
    </row>
    <row r="135" spans="2:33" x14ac:dyDescent="0.35">
      <c r="B135" s="1"/>
      <c r="C135" s="1"/>
      <c r="D135" s="1"/>
      <c r="E135" s="114"/>
      <c r="F135" s="117"/>
      <c r="G135" s="3"/>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42"/>
    </row>
    <row r="136" spans="2:33" x14ac:dyDescent="0.35">
      <c r="B136" s="1"/>
      <c r="C136" s="1"/>
      <c r="D136" s="1"/>
      <c r="E136" s="114"/>
      <c r="F136" s="117"/>
      <c r="G136" s="3"/>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42"/>
    </row>
    <row r="137" spans="2:33" x14ac:dyDescent="0.35">
      <c r="B137" s="1"/>
      <c r="C137" s="1"/>
      <c r="D137" s="1"/>
      <c r="E137" s="114"/>
      <c r="F137" s="117"/>
      <c r="G137" s="3"/>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42"/>
    </row>
    <row r="138" spans="2:33" x14ac:dyDescent="0.35">
      <c r="B138" s="1"/>
      <c r="C138" s="1"/>
      <c r="D138" s="1"/>
      <c r="E138" s="114"/>
      <c r="F138" s="117"/>
      <c r="G138" s="3"/>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42"/>
    </row>
    <row r="139" spans="2:33" x14ac:dyDescent="0.35">
      <c r="B139" s="1"/>
      <c r="C139" s="1"/>
      <c r="D139" s="1"/>
      <c r="E139" s="114"/>
      <c r="F139" s="117"/>
      <c r="G139" s="3"/>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42"/>
    </row>
    <row r="140" spans="2:33" x14ac:dyDescent="0.35">
      <c r="B140" s="1"/>
      <c r="C140" s="1"/>
      <c r="D140" s="1"/>
      <c r="E140" s="114"/>
      <c r="F140" s="117"/>
      <c r="G140" s="3"/>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42"/>
    </row>
    <row r="141" spans="2:33" x14ac:dyDescent="0.35">
      <c r="B141" s="1"/>
      <c r="C141" s="1"/>
      <c r="D141" s="1"/>
      <c r="E141" s="114"/>
      <c r="F141" s="117"/>
      <c r="G141" s="3"/>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42"/>
    </row>
    <row r="142" spans="2:33" x14ac:dyDescent="0.35">
      <c r="B142" s="1"/>
      <c r="C142" s="1"/>
      <c r="D142" s="1"/>
      <c r="E142" s="114"/>
      <c r="F142" s="117"/>
      <c r="G142" s="3"/>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42"/>
    </row>
    <row r="143" spans="2:33" x14ac:dyDescent="0.35">
      <c r="B143" s="1"/>
      <c r="C143" s="1"/>
      <c r="D143" s="1"/>
      <c r="E143" s="114"/>
      <c r="F143" s="117"/>
      <c r="G143" s="3"/>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42"/>
    </row>
    <row r="144" spans="2:33" x14ac:dyDescent="0.35">
      <c r="B144" s="1"/>
      <c r="C144" s="1"/>
      <c r="D144" s="1"/>
      <c r="E144" s="114"/>
      <c r="F144" s="117"/>
      <c r="G144" s="3"/>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42"/>
    </row>
    <row r="145" spans="2:33" x14ac:dyDescent="0.35">
      <c r="B145" s="1"/>
      <c r="C145" s="1"/>
      <c r="D145" s="1"/>
      <c r="E145" s="114"/>
      <c r="F145" s="117"/>
      <c r="G145" s="3"/>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42"/>
    </row>
    <row r="146" spans="2:33" x14ac:dyDescent="0.35">
      <c r="B146" s="1"/>
      <c r="C146" s="1"/>
      <c r="D146" s="1"/>
      <c r="E146" s="114"/>
      <c r="F146" s="117"/>
      <c r="G146" s="3"/>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42"/>
    </row>
    <row r="147" spans="2:33" x14ac:dyDescent="0.35">
      <c r="B147" s="1"/>
      <c r="C147" s="1"/>
      <c r="D147" s="1"/>
      <c r="E147" s="114"/>
      <c r="F147" s="117"/>
      <c r="G147" s="3"/>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42"/>
    </row>
    <row r="148" spans="2:33" x14ac:dyDescent="0.35">
      <c r="B148" s="1"/>
      <c r="C148" s="1"/>
      <c r="D148" s="1"/>
      <c r="E148" s="114"/>
      <c r="F148" s="117"/>
      <c r="G148" s="3"/>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42"/>
    </row>
    <row r="149" spans="2:33" x14ac:dyDescent="0.35">
      <c r="B149" s="1"/>
      <c r="C149" s="1"/>
      <c r="D149" s="1"/>
      <c r="E149" s="114"/>
      <c r="F149" s="117"/>
      <c r="G149" s="3"/>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42"/>
    </row>
    <row r="150" spans="2:33" x14ac:dyDescent="0.35">
      <c r="B150" s="1"/>
      <c r="C150" s="1"/>
      <c r="D150" s="1"/>
      <c r="E150" s="114"/>
      <c r="F150" s="117"/>
      <c r="G150" s="3"/>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42"/>
    </row>
    <row r="151" spans="2:33" x14ac:dyDescent="0.35">
      <c r="B151" s="1"/>
      <c r="C151" s="1"/>
      <c r="D151" s="1"/>
      <c r="E151" s="114"/>
      <c r="F151" s="117"/>
      <c r="G151" s="3"/>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42"/>
    </row>
    <row r="152" spans="2:33" x14ac:dyDescent="0.35">
      <c r="B152" s="1"/>
      <c r="C152" s="1"/>
      <c r="D152" s="1"/>
      <c r="E152" s="114"/>
      <c r="F152" s="117"/>
      <c r="G152" s="3"/>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42"/>
    </row>
    <row r="153" spans="2:33" x14ac:dyDescent="0.35">
      <c r="B153" s="1"/>
      <c r="C153" s="1"/>
      <c r="D153" s="1"/>
      <c r="E153" s="114"/>
      <c r="F153" s="117"/>
      <c r="G153" s="3"/>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42"/>
    </row>
    <row r="154" spans="2:33" x14ac:dyDescent="0.35">
      <c r="B154" s="1"/>
      <c r="C154" s="1"/>
      <c r="D154" s="1"/>
      <c r="E154" s="114"/>
      <c r="F154" s="117"/>
      <c r="G154" s="3"/>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42"/>
    </row>
    <row r="155" spans="2:33" x14ac:dyDescent="0.35">
      <c r="B155" s="1"/>
      <c r="C155" s="1"/>
      <c r="D155" s="1"/>
      <c r="E155" s="114"/>
      <c r="F155" s="117"/>
      <c r="G155" s="3"/>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42"/>
    </row>
    <row r="156" spans="2:33" x14ac:dyDescent="0.35">
      <c r="B156" s="1"/>
      <c r="C156" s="1"/>
      <c r="D156" s="1"/>
      <c r="E156" s="114"/>
      <c r="F156" s="117"/>
      <c r="G156" s="3"/>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42"/>
    </row>
    <row r="157" spans="2:33" x14ac:dyDescent="0.35">
      <c r="B157" s="1"/>
      <c r="C157" s="1"/>
      <c r="D157" s="1"/>
      <c r="E157" s="114"/>
      <c r="F157" s="117"/>
      <c r="G157" s="3"/>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42"/>
    </row>
    <row r="158" spans="2:33" x14ac:dyDescent="0.35">
      <c r="B158" s="1"/>
      <c r="C158" s="1"/>
      <c r="D158" s="1"/>
      <c r="E158" s="114"/>
      <c r="F158" s="117"/>
      <c r="G158" s="3"/>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42"/>
    </row>
    <row r="159" spans="2:33" x14ac:dyDescent="0.35">
      <c r="B159" s="1"/>
      <c r="C159" s="1"/>
      <c r="D159" s="1"/>
      <c r="E159" s="114"/>
      <c r="F159" s="117"/>
      <c r="G159" s="3"/>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42"/>
    </row>
    <row r="160" spans="2:33" x14ac:dyDescent="0.35">
      <c r="B160" s="1"/>
      <c r="C160" s="1"/>
      <c r="D160" s="1"/>
      <c r="E160" s="114"/>
      <c r="F160" s="117"/>
      <c r="G160" s="3"/>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42"/>
    </row>
    <row r="161" spans="2:33" x14ac:dyDescent="0.35">
      <c r="B161" s="1"/>
      <c r="C161" s="1"/>
      <c r="D161" s="1"/>
      <c r="E161" s="114"/>
      <c r="F161" s="117"/>
      <c r="G161" s="3"/>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42"/>
    </row>
    <row r="162" spans="2:33" x14ac:dyDescent="0.35">
      <c r="B162" s="1"/>
      <c r="C162" s="1"/>
      <c r="D162" s="1"/>
      <c r="E162" s="114"/>
      <c r="F162" s="117"/>
      <c r="G162" s="3"/>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42"/>
    </row>
    <row r="163" spans="2:33" x14ac:dyDescent="0.35">
      <c r="B163" s="1"/>
      <c r="C163" s="1"/>
      <c r="D163" s="1"/>
      <c r="E163" s="114"/>
      <c r="F163" s="117"/>
      <c r="G163" s="3"/>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42"/>
    </row>
    <row r="164" spans="2:33" x14ac:dyDescent="0.35">
      <c r="B164" s="1"/>
      <c r="C164" s="1"/>
      <c r="D164" s="1"/>
      <c r="E164" s="114"/>
      <c r="F164" s="117"/>
      <c r="G164" s="3"/>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42"/>
    </row>
    <row r="165" spans="2:33" x14ac:dyDescent="0.35">
      <c r="B165" s="1"/>
      <c r="C165" s="1"/>
      <c r="D165" s="1"/>
      <c r="E165" s="114"/>
      <c r="F165" s="117"/>
      <c r="G165" s="3"/>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42"/>
    </row>
    <row r="166" spans="2:33" x14ac:dyDescent="0.35">
      <c r="B166" s="1"/>
      <c r="C166" s="1"/>
      <c r="D166" s="1"/>
      <c r="E166" s="114"/>
      <c r="F166" s="117"/>
      <c r="G166" s="3"/>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42"/>
    </row>
    <row r="167" spans="2:33" x14ac:dyDescent="0.35">
      <c r="B167" s="1"/>
      <c r="C167" s="1"/>
      <c r="D167" s="1"/>
      <c r="E167" s="114"/>
      <c r="F167" s="117"/>
      <c r="G167" s="3"/>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42"/>
    </row>
    <row r="168" spans="2:33" x14ac:dyDescent="0.35">
      <c r="B168" s="1"/>
      <c r="C168" s="1"/>
      <c r="D168" s="1"/>
      <c r="E168" s="114"/>
      <c r="F168" s="117"/>
      <c r="G168" s="3"/>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42"/>
    </row>
    <row r="169" spans="2:33" x14ac:dyDescent="0.35">
      <c r="B169" s="1"/>
      <c r="C169" s="1"/>
      <c r="D169" s="1"/>
      <c r="E169" s="114"/>
      <c r="F169" s="117"/>
      <c r="G169" s="3"/>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42"/>
    </row>
    <row r="170" spans="2:33" x14ac:dyDescent="0.35">
      <c r="B170" s="1"/>
      <c r="C170" s="1"/>
      <c r="D170" s="1"/>
      <c r="E170" s="114"/>
      <c r="F170" s="117"/>
      <c r="G170" s="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42"/>
    </row>
    <row r="171" spans="2:33" x14ac:dyDescent="0.35">
      <c r="B171" s="1"/>
      <c r="C171" s="1"/>
      <c r="D171" s="1"/>
      <c r="E171" s="114"/>
      <c r="F171" s="117"/>
      <c r="G171" s="3"/>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42"/>
    </row>
    <row r="172" spans="2:33" x14ac:dyDescent="0.35">
      <c r="B172" s="1"/>
      <c r="C172" s="1"/>
      <c r="D172" s="1"/>
      <c r="E172" s="114"/>
      <c r="F172" s="117"/>
      <c r="G172" s="3"/>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42"/>
    </row>
    <row r="173" spans="2:33" x14ac:dyDescent="0.35">
      <c r="B173" s="1"/>
      <c r="C173" s="1"/>
      <c r="D173" s="1"/>
      <c r="E173" s="114"/>
      <c r="F173" s="117"/>
      <c r="G173" s="3"/>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42"/>
    </row>
    <row r="174" spans="2:33" x14ac:dyDescent="0.35">
      <c r="B174" s="1"/>
      <c r="C174" s="1"/>
      <c r="D174" s="1"/>
      <c r="E174" s="114"/>
      <c r="F174" s="117"/>
      <c r="G174" s="3"/>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42"/>
    </row>
    <row r="175" spans="2:33" x14ac:dyDescent="0.35">
      <c r="B175" s="1"/>
      <c r="C175" s="1"/>
      <c r="D175" s="1"/>
      <c r="E175" s="114"/>
      <c r="F175" s="117"/>
      <c r="G175" s="3"/>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42"/>
    </row>
    <row r="176" spans="2:33" x14ac:dyDescent="0.35">
      <c r="B176" s="1"/>
      <c r="C176" s="1"/>
      <c r="D176" s="1"/>
      <c r="E176" s="114"/>
      <c r="F176" s="117"/>
      <c r="G176" s="3"/>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42"/>
    </row>
    <row r="177" spans="2:33" x14ac:dyDescent="0.35">
      <c r="B177" s="1"/>
      <c r="C177" s="1"/>
      <c r="D177" s="1"/>
      <c r="E177" s="114"/>
      <c r="F177" s="117"/>
      <c r="G177" s="3"/>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42"/>
    </row>
    <row r="178" spans="2:33" x14ac:dyDescent="0.35">
      <c r="B178" s="1"/>
      <c r="C178" s="1"/>
      <c r="D178" s="1"/>
      <c r="E178" s="114"/>
      <c r="F178" s="117"/>
      <c r="G178" s="3"/>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42"/>
    </row>
    <row r="179" spans="2:33" x14ac:dyDescent="0.35">
      <c r="B179" s="1"/>
      <c r="C179" s="1"/>
      <c r="D179" s="1"/>
      <c r="E179" s="114"/>
      <c r="F179" s="117"/>
      <c r="G179" s="3"/>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42"/>
    </row>
    <row r="180" spans="2:33" x14ac:dyDescent="0.35">
      <c r="B180" s="1"/>
      <c r="C180" s="1"/>
      <c r="D180" s="1"/>
      <c r="E180" s="114"/>
      <c r="F180" s="117"/>
      <c r="G180" s="3"/>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42"/>
    </row>
    <row r="181" spans="2:33" x14ac:dyDescent="0.35">
      <c r="B181" s="1"/>
      <c r="C181" s="1"/>
      <c r="D181" s="1"/>
      <c r="E181" s="114"/>
      <c r="F181" s="117"/>
      <c r="G181" s="3"/>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42"/>
    </row>
    <row r="182" spans="2:33" x14ac:dyDescent="0.35">
      <c r="B182" s="1"/>
      <c r="C182" s="1"/>
      <c r="D182" s="1"/>
      <c r="E182" s="114"/>
      <c r="F182" s="117"/>
      <c r="G182" s="3"/>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42"/>
    </row>
    <row r="183" spans="2:33" x14ac:dyDescent="0.35">
      <c r="B183" s="1"/>
      <c r="C183" s="1"/>
      <c r="D183" s="1"/>
      <c r="E183" s="114"/>
      <c r="F183" s="117"/>
      <c r="G183" s="3"/>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42"/>
    </row>
    <row r="184" spans="2:33" x14ac:dyDescent="0.35">
      <c r="B184" s="1"/>
      <c r="C184" s="1"/>
      <c r="D184" s="1"/>
      <c r="E184" s="114"/>
      <c r="F184" s="117"/>
      <c r="G184" s="3"/>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42"/>
    </row>
    <row r="185" spans="2:33" x14ac:dyDescent="0.35">
      <c r="B185" s="1"/>
      <c r="C185" s="1"/>
      <c r="D185" s="1"/>
      <c r="E185" s="114"/>
      <c r="F185" s="117"/>
      <c r="G185" s="3"/>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42"/>
    </row>
    <row r="186" spans="2:33" x14ac:dyDescent="0.35">
      <c r="B186" s="1"/>
      <c r="C186" s="1"/>
      <c r="D186" s="1"/>
      <c r="E186" s="114"/>
      <c r="F186" s="117"/>
      <c r="G186" s="3"/>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42"/>
    </row>
    <row r="187" spans="2:33" x14ac:dyDescent="0.35">
      <c r="B187" s="1"/>
      <c r="C187" s="1"/>
      <c r="D187" s="1"/>
      <c r="E187" s="114"/>
      <c r="F187" s="117"/>
      <c r="G187" s="3"/>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42"/>
    </row>
    <row r="188" spans="2:33" x14ac:dyDescent="0.35">
      <c r="B188" s="1"/>
      <c r="C188" s="1"/>
      <c r="D188" s="1"/>
      <c r="E188" s="114"/>
      <c r="F188" s="117"/>
      <c r="G188" s="3"/>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42"/>
    </row>
    <row r="189" spans="2:33" x14ac:dyDescent="0.35">
      <c r="B189" s="1"/>
      <c r="C189" s="1"/>
      <c r="D189" s="1"/>
      <c r="E189" s="114"/>
      <c r="F189" s="117"/>
      <c r="G189" s="3"/>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42"/>
    </row>
    <row r="190" spans="2:33" x14ac:dyDescent="0.35">
      <c r="B190" s="1"/>
      <c r="C190" s="1"/>
      <c r="D190" s="1"/>
      <c r="E190" s="114"/>
      <c r="F190" s="117"/>
      <c r="G190" s="3"/>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42"/>
    </row>
    <row r="191" spans="2:33" x14ac:dyDescent="0.35">
      <c r="B191" s="1"/>
      <c r="C191" s="1"/>
      <c r="D191" s="1"/>
      <c r="E191" s="114"/>
      <c r="F191" s="117"/>
      <c r="G191" s="3"/>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42"/>
    </row>
    <row r="192" spans="2:33" x14ac:dyDescent="0.35">
      <c r="B192" s="1"/>
      <c r="C192" s="1"/>
      <c r="D192" s="1"/>
      <c r="E192" s="114"/>
      <c r="F192" s="117"/>
      <c r="G192" s="3"/>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42"/>
    </row>
    <row r="193" spans="2:33" x14ac:dyDescent="0.35">
      <c r="B193" s="1"/>
      <c r="C193" s="1"/>
      <c r="D193" s="1"/>
      <c r="E193" s="114"/>
      <c r="F193" s="117"/>
      <c r="G193" s="3"/>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42"/>
    </row>
    <row r="194" spans="2:33" x14ac:dyDescent="0.35">
      <c r="B194" s="1"/>
      <c r="C194" s="1"/>
      <c r="D194" s="1"/>
      <c r="E194" s="114"/>
      <c r="F194" s="117"/>
      <c r="G194" s="3"/>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42"/>
    </row>
    <row r="195" spans="2:33" x14ac:dyDescent="0.35">
      <c r="B195" s="1"/>
      <c r="C195" s="1"/>
      <c r="D195" s="1"/>
      <c r="E195" s="114"/>
      <c r="F195" s="117"/>
      <c r="G195" s="3"/>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42"/>
    </row>
    <row r="196" spans="2:33" x14ac:dyDescent="0.35">
      <c r="B196" s="1"/>
      <c r="C196" s="1"/>
      <c r="D196" s="1"/>
      <c r="E196" s="114"/>
      <c r="F196" s="117"/>
      <c r="G196" s="3"/>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42"/>
    </row>
    <row r="197" spans="2:33" x14ac:dyDescent="0.35">
      <c r="B197" s="1"/>
      <c r="C197" s="1"/>
      <c r="D197" s="1"/>
      <c r="E197" s="114"/>
      <c r="F197" s="117"/>
      <c r="G197" s="3"/>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42"/>
    </row>
    <row r="198" spans="2:33" x14ac:dyDescent="0.35">
      <c r="B198" s="1"/>
      <c r="C198" s="1"/>
      <c r="D198" s="1"/>
      <c r="E198" s="114"/>
      <c r="F198" s="117"/>
      <c r="G198" s="3"/>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42"/>
    </row>
    <row r="199" spans="2:33" x14ac:dyDescent="0.35">
      <c r="B199" s="1"/>
      <c r="C199" s="1"/>
      <c r="D199" s="1"/>
      <c r="E199" s="114"/>
      <c r="F199" s="117"/>
      <c r="G199" s="3"/>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42"/>
    </row>
    <row r="200" spans="2:33" x14ac:dyDescent="0.35">
      <c r="B200" s="1"/>
      <c r="C200" s="1"/>
      <c r="D200" s="1"/>
      <c r="E200" s="114"/>
      <c r="F200" s="117"/>
      <c r="G200" s="3"/>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42"/>
    </row>
    <row r="201" spans="2:33" x14ac:dyDescent="0.35">
      <c r="B201" s="1"/>
      <c r="C201" s="1"/>
      <c r="D201" s="1"/>
      <c r="E201" s="114"/>
      <c r="F201" s="117"/>
      <c r="G201" s="3"/>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42"/>
    </row>
    <row r="202" spans="2:33" x14ac:dyDescent="0.35">
      <c r="B202" s="1"/>
      <c r="C202" s="1"/>
      <c r="D202" s="1"/>
      <c r="E202" s="114"/>
      <c r="F202" s="117"/>
      <c r="G202" s="3"/>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42"/>
    </row>
    <row r="203" spans="2:33" x14ac:dyDescent="0.35">
      <c r="B203" s="1"/>
      <c r="C203" s="1"/>
      <c r="D203" s="1"/>
      <c r="E203" s="114"/>
      <c r="F203" s="117"/>
      <c r="G203" s="3"/>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42"/>
    </row>
    <row r="204" spans="2:33" x14ac:dyDescent="0.35">
      <c r="B204" s="1"/>
      <c r="C204" s="1"/>
      <c r="D204" s="1"/>
      <c r="E204" s="114"/>
      <c r="F204" s="117"/>
      <c r="G204" s="3"/>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42"/>
    </row>
    <row r="205" spans="2:33" x14ac:dyDescent="0.35">
      <c r="B205" s="1"/>
      <c r="C205" s="1"/>
      <c r="D205" s="1"/>
      <c r="E205" s="114"/>
      <c r="F205" s="117"/>
      <c r="G205" s="3"/>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42"/>
    </row>
    <row r="206" spans="2:33" x14ac:dyDescent="0.35">
      <c r="B206" s="1"/>
      <c r="C206" s="1"/>
      <c r="D206" s="1"/>
      <c r="E206" s="114"/>
      <c r="F206" s="117"/>
      <c r="G206" s="3"/>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42"/>
    </row>
    <row r="207" spans="2:33" x14ac:dyDescent="0.35">
      <c r="B207" s="1"/>
      <c r="C207" s="1"/>
      <c r="D207" s="1"/>
      <c r="E207" s="114"/>
      <c r="F207" s="117"/>
      <c r="G207" s="3"/>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42"/>
    </row>
    <row r="208" spans="2:33" x14ac:dyDescent="0.35">
      <c r="B208" s="1"/>
      <c r="C208" s="1"/>
      <c r="D208" s="1"/>
      <c r="E208" s="114"/>
      <c r="F208" s="117"/>
      <c r="G208" s="3"/>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42"/>
    </row>
    <row r="209" spans="2:33" x14ac:dyDescent="0.35">
      <c r="B209" s="1"/>
      <c r="C209" s="1"/>
      <c r="D209" s="1"/>
      <c r="E209" s="114"/>
      <c r="F209" s="117"/>
      <c r="G209" s="3"/>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42"/>
    </row>
    <row r="210" spans="2:33" x14ac:dyDescent="0.35">
      <c r="B210" s="1"/>
      <c r="C210" s="1"/>
      <c r="D210" s="1"/>
      <c r="E210" s="114"/>
      <c r="F210" s="117"/>
      <c r="G210" s="3"/>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42"/>
    </row>
    <row r="211" spans="2:33" x14ac:dyDescent="0.35">
      <c r="B211" s="1"/>
      <c r="C211" s="1"/>
      <c r="D211" s="1"/>
      <c r="E211" s="114"/>
      <c r="F211" s="117"/>
      <c r="G211" s="3"/>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42"/>
    </row>
    <row r="212" spans="2:33" x14ac:dyDescent="0.35">
      <c r="B212" s="1"/>
      <c r="C212" s="1"/>
      <c r="D212" s="1"/>
      <c r="E212" s="114"/>
      <c r="F212" s="117"/>
      <c r="G212" s="3"/>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42"/>
    </row>
    <row r="213" spans="2:33" x14ac:dyDescent="0.35">
      <c r="B213" s="1"/>
      <c r="C213" s="1"/>
      <c r="D213" s="1"/>
      <c r="E213" s="114"/>
      <c r="F213" s="117"/>
      <c r="G213" s="3"/>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42"/>
    </row>
    <row r="214" spans="2:33" x14ac:dyDescent="0.35">
      <c r="B214" s="1"/>
      <c r="C214" s="1"/>
      <c r="D214" s="1"/>
      <c r="E214" s="114"/>
      <c r="F214" s="117"/>
      <c r="G214" s="3"/>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42"/>
    </row>
    <row r="215" spans="2:33" x14ac:dyDescent="0.35">
      <c r="B215" s="1"/>
      <c r="C215" s="1"/>
      <c r="D215" s="1"/>
      <c r="E215" s="114"/>
      <c r="F215" s="117"/>
      <c r="G215" s="3"/>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42"/>
    </row>
    <row r="216" spans="2:33" x14ac:dyDescent="0.35">
      <c r="B216" s="1"/>
      <c r="C216" s="1"/>
      <c r="D216" s="1"/>
      <c r="E216" s="114"/>
      <c r="F216" s="117"/>
      <c r="G216" s="3"/>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42"/>
    </row>
    <row r="217" spans="2:33" x14ac:dyDescent="0.35">
      <c r="B217" s="1"/>
      <c r="C217" s="1"/>
      <c r="D217" s="1"/>
      <c r="E217" s="114"/>
      <c r="F217" s="117"/>
      <c r="G217" s="3"/>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42"/>
    </row>
    <row r="218" spans="2:33" x14ac:dyDescent="0.35">
      <c r="B218" s="1"/>
      <c r="C218" s="1"/>
      <c r="D218" s="1"/>
      <c r="E218" s="114"/>
      <c r="F218" s="117"/>
      <c r="G218" s="3"/>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42"/>
    </row>
    <row r="219" spans="2:33" x14ac:dyDescent="0.35">
      <c r="B219" s="1"/>
      <c r="C219" s="1"/>
      <c r="D219" s="1"/>
      <c r="E219" s="114"/>
      <c r="F219" s="117"/>
      <c r="G219" s="3"/>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42"/>
    </row>
    <row r="220" spans="2:33" x14ac:dyDescent="0.35">
      <c r="B220" s="1"/>
      <c r="C220" s="1"/>
      <c r="D220" s="1"/>
      <c r="E220" s="114"/>
      <c r="F220" s="117"/>
      <c r="G220" s="3"/>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42"/>
    </row>
    <row r="221" spans="2:33" x14ac:dyDescent="0.35">
      <c r="B221" s="1"/>
      <c r="C221" s="1"/>
      <c r="D221" s="1"/>
      <c r="E221" s="114"/>
      <c r="F221" s="117"/>
      <c r="G221" s="3"/>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42"/>
    </row>
    <row r="222" spans="2:33" x14ac:dyDescent="0.35">
      <c r="B222" s="1"/>
      <c r="C222" s="1"/>
      <c r="D222" s="1"/>
      <c r="E222" s="114"/>
      <c r="F222" s="117"/>
      <c r="G222" s="3"/>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42"/>
    </row>
    <row r="223" spans="2:33" x14ac:dyDescent="0.35">
      <c r="B223" s="1"/>
      <c r="C223" s="1"/>
      <c r="D223" s="1"/>
      <c r="E223" s="114"/>
      <c r="F223" s="117"/>
      <c r="G223" s="3"/>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42"/>
    </row>
    <row r="224" spans="2:33" x14ac:dyDescent="0.35">
      <c r="B224" s="1"/>
      <c r="C224" s="1"/>
      <c r="D224" s="1"/>
      <c r="E224" s="114"/>
      <c r="F224" s="117"/>
      <c r="G224" s="3"/>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42"/>
    </row>
    <row r="225" spans="2:33" x14ac:dyDescent="0.35">
      <c r="B225" s="1"/>
      <c r="C225" s="1"/>
      <c r="D225" s="1"/>
      <c r="E225" s="114"/>
      <c r="F225" s="117"/>
      <c r="G225" s="3"/>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42"/>
    </row>
    <row r="226" spans="2:33" x14ac:dyDescent="0.35">
      <c r="B226" s="1"/>
      <c r="C226" s="1"/>
      <c r="D226" s="1"/>
      <c r="E226" s="114"/>
      <c r="F226" s="117"/>
      <c r="G226" s="3"/>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42"/>
    </row>
    <row r="227" spans="2:33" x14ac:dyDescent="0.35">
      <c r="B227" s="1"/>
      <c r="C227" s="1"/>
      <c r="D227" s="1"/>
      <c r="E227" s="114"/>
      <c r="F227" s="117"/>
      <c r="G227" s="3"/>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42"/>
    </row>
    <row r="228" spans="2:33" x14ac:dyDescent="0.35">
      <c r="B228" s="1"/>
      <c r="C228" s="1"/>
      <c r="D228" s="1"/>
      <c r="E228" s="114"/>
      <c r="F228" s="117"/>
      <c r="G228" s="3"/>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42"/>
    </row>
    <row r="229" spans="2:33" x14ac:dyDescent="0.35">
      <c r="B229" s="1"/>
      <c r="C229" s="1"/>
      <c r="D229" s="1"/>
      <c r="E229" s="114"/>
      <c r="F229" s="117"/>
      <c r="G229" s="3"/>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42"/>
    </row>
    <row r="230" spans="2:33" x14ac:dyDescent="0.35">
      <c r="B230" s="1"/>
      <c r="C230" s="1"/>
      <c r="D230" s="1"/>
      <c r="E230" s="114"/>
      <c r="F230" s="117"/>
      <c r="G230" s="3"/>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42"/>
    </row>
    <row r="231" spans="2:33" x14ac:dyDescent="0.35">
      <c r="B231" s="1"/>
      <c r="C231" s="1"/>
      <c r="D231" s="1"/>
      <c r="E231" s="114"/>
      <c r="F231" s="117"/>
      <c r="G231" s="3"/>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42"/>
    </row>
    <row r="232" spans="2:33" x14ac:dyDescent="0.35">
      <c r="B232" s="1"/>
      <c r="C232" s="1"/>
      <c r="D232" s="1"/>
      <c r="E232" s="114"/>
      <c r="F232" s="117"/>
      <c r="G232" s="3"/>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42"/>
    </row>
    <row r="233" spans="2:33" x14ac:dyDescent="0.35">
      <c r="B233" s="1"/>
      <c r="C233" s="1"/>
      <c r="D233" s="1"/>
      <c r="E233" s="114"/>
      <c r="F233" s="117"/>
      <c r="G233" s="3"/>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42"/>
    </row>
    <row r="234" spans="2:33" x14ac:dyDescent="0.35">
      <c r="B234" s="1"/>
      <c r="C234" s="1"/>
      <c r="D234" s="1"/>
      <c r="E234" s="114"/>
      <c r="F234" s="117"/>
      <c r="G234" s="3"/>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42"/>
    </row>
    <row r="235" spans="2:33" x14ac:dyDescent="0.35">
      <c r="B235" s="1"/>
      <c r="C235" s="1"/>
      <c r="D235" s="1"/>
      <c r="E235" s="114"/>
      <c r="F235" s="117"/>
      <c r="G235" s="3"/>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42"/>
    </row>
    <row r="236" spans="2:33" x14ac:dyDescent="0.35">
      <c r="B236" s="1"/>
      <c r="C236" s="1"/>
      <c r="D236" s="1"/>
      <c r="E236" s="114"/>
      <c r="F236" s="117"/>
      <c r="G236" s="3"/>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42"/>
    </row>
    <row r="237" spans="2:33" x14ac:dyDescent="0.35">
      <c r="B237" s="1"/>
      <c r="C237" s="1"/>
      <c r="D237" s="1"/>
      <c r="E237" s="114"/>
      <c r="F237" s="117"/>
      <c r="G237" s="3"/>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42"/>
    </row>
    <row r="238" spans="2:33" x14ac:dyDescent="0.35">
      <c r="B238" s="1"/>
      <c r="C238" s="1"/>
      <c r="D238" s="1"/>
      <c r="E238" s="114"/>
      <c r="F238" s="117"/>
      <c r="G238" s="3"/>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42"/>
    </row>
    <row r="239" spans="2:33" x14ac:dyDescent="0.35">
      <c r="B239" s="1"/>
      <c r="C239" s="1"/>
      <c r="D239" s="1"/>
      <c r="E239" s="114"/>
      <c r="F239" s="117"/>
      <c r="G239" s="3"/>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42"/>
    </row>
    <row r="240" spans="2:33" x14ac:dyDescent="0.35">
      <c r="B240" s="1"/>
      <c r="C240" s="1"/>
      <c r="D240" s="1"/>
      <c r="E240" s="114"/>
      <c r="F240" s="117"/>
      <c r="G240" s="3"/>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42"/>
    </row>
    <row r="241" spans="2:33" x14ac:dyDescent="0.35">
      <c r="B241" s="1"/>
      <c r="C241" s="1"/>
      <c r="D241" s="1"/>
      <c r="E241" s="114"/>
      <c r="F241" s="117"/>
      <c r="G241" s="3"/>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42"/>
    </row>
    <row r="242" spans="2:33" x14ac:dyDescent="0.35">
      <c r="B242" s="1"/>
      <c r="C242" s="1"/>
      <c r="D242" s="1"/>
      <c r="E242" s="114"/>
      <c r="F242" s="117"/>
      <c r="G242" s="3"/>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42"/>
    </row>
    <row r="243" spans="2:33" x14ac:dyDescent="0.35">
      <c r="B243" s="1"/>
      <c r="C243" s="1"/>
      <c r="D243" s="1"/>
      <c r="E243" s="114"/>
      <c r="F243" s="117"/>
      <c r="G243" s="3"/>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42"/>
    </row>
    <row r="244" spans="2:33" x14ac:dyDescent="0.35">
      <c r="B244" s="1"/>
      <c r="C244" s="1"/>
      <c r="D244" s="1"/>
      <c r="E244" s="114"/>
      <c r="F244" s="117"/>
      <c r="G244" s="3"/>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42"/>
    </row>
    <row r="245" spans="2:33" x14ac:dyDescent="0.35">
      <c r="B245" s="1"/>
      <c r="C245" s="1"/>
      <c r="D245" s="1"/>
      <c r="E245" s="114"/>
      <c r="F245" s="117"/>
      <c r="G245" s="3"/>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42"/>
    </row>
    <row r="246" spans="2:33" x14ac:dyDescent="0.35">
      <c r="B246" s="1"/>
      <c r="C246" s="1"/>
      <c r="D246" s="1"/>
      <c r="E246" s="114"/>
      <c r="F246" s="117"/>
      <c r="G246" s="3"/>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42"/>
    </row>
    <row r="247" spans="2:33" x14ac:dyDescent="0.35">
      <c r="B247" s="1"/>
      <c r="C247" s="1"/>
      <c r="D247" s="1"/>
      <c r="E247" s="114"/>
      <c r="F247" s="117"/>
      <c r="G247" s="3"/>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42"/>
    </row>
    <row r="248" spans="2:33" x14ac:dyDescent="0.35">
      <c r="B248" s="1"/>
      <c r="C248" s="1"/>
      <c r="D248" s="1"/>
      <c r="E248" s="114"/>
      <c r="F248" s="117"/>
      <c r="G248" s="3"/>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42"/>
    </row>
    <row r="249" spans="2:33" x14ac:dyDescent="0.35">
      <c r="B249" s="1"/>
      <c r="C249" s="1"/>
      <c r="D249" s="1"/>
      <c r="E249" s="114"/>
      <c r="F249" s="117"/>
      <c r="G249" s="3"/>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42"/>
    </row>
    <row r="250" spans="2:33" x14ac:dyDescent="0.35">
      <c r="B250" s="1"/>
      <c r="C250" s="1"/>
      <c r="D250" s="1"/>
      <c r="E250" s="114"/>
      <c r="F250" s="117"/>
      <c r="G250" s="3"/>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42"/>
    </row>
    <row r="251" spans="2:33" x14ac:dyDescent="0.35">
      <c r="B251" s="1"/>
      <c r="C251" s="1"/>
      <c r="D251" s="1"/>
      <c r="E251" s="114"/>
      <c r="F251" s="117"/>
      <c r="G251" s="3"/>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42"/>
    </row>
    <row r="252" spans="2:33" x14ac:dyDescent="0.35">
      <c r="B252" s="1"/>
      <c r="C252" s="1"/>
      <c r="D252" s="1"/>
      <c r="E252" s="114"/>
      <c r="F252" s="117"/>
      <c r="G252" s="3"/>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42"/>
    </row>
    <row r="253" spans="2:33" x14ac:dyDescent="0.35">
      <c r="B253" s="1"/>
      <c r="C253" s="1"/>
      <c r="D253" s="1"/>
      <c r="E253" s="114"/>
      <c r="F253" s="117"/>
      <c r="G253" s="3"/>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42"/>
    </row>
    <row r="254" spans="2:33" x14ac:dyDescent="0.35">
      <c r="B254" s="1"/>
      <c r="C254" s="1"/>
      <c r="D254" s="1"/>
      <c r="E254" s="114"/>
      <c r="F254" s="117"/>
      <c r="G254" s="3"/>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42"/>
    </row>
    <row r="255" spans="2:33" x14ac:dyDescent="0.35">
      <c r="B255" s="1"/>
      <c r="C255" s="1"/>
      <c r="D255" s="1"/>
      <c r="E255" s="114"/>
      <c r="F255" s="117"/>
      <c r="G255" s="3"/>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42"/>
    </row>
    <row r="256" spans="2:33" x14ac:dyDescent="0.35">
      <c r="B256" s="1"/>
      <c r="C256" s="1"/>
      <c r="D256" s="1"/>
      <c r="E256" s="114"/>
      <c r="F256" s="117"/>
      <c r="G256" s="3"/>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42"/>
    </row>
    <row r="257" spans="2:33" x14ac:dyDescent="0.35">
      <c r="B257" s="1"/>
      <c r="C257" s="1"/>
      <c r="D257" s="1"/>
      <c r="E257" s="114"/>
      <c r="F257" s="117"/>
      <c r="G257" s="3"/>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42"/>
    </row>
    <row r="258" spans="2:33" x14ac:dyDescent="0.35">
      <c r="B258" s="1"/>
      <c r="C258" s="1"/>
      <c r="D258" s="1"/>
      <c r="E258" s="114"/>
      <c r="F258" s="117"/>
      <c r="G258" s="3"/>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42"/>
    </row>
    <row r="259" spans="2:33" x14ac:dyDescent="0.35">
      <c r="B259" s="1"/>
      <c r="C259" s="1"/>
      <c r="D259" s="1"/>
      <c r="E259" s="114"/>
      <c r="F259" s="117"/>
      <c r="G259" s="3"/>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42"/>
    </row>
    <row r="260" spans="2:33" x14ac:dyDescent="0.35">
      <c r="B260" s="1"/>
      <c r="C260" s="1"/>
      <c r="D260" s="1"/>
      <c r="E260" s="114"/>
      <c r="F260" s="117"/>
      <c r="G260" s="3"/>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42"/>
    </row>
    <row r="261" spans="2:33" x14ac:dyDescent="0.35">
      <c r="B261" s="1"/>
      <c r="C261" s="1"/>
      <c r="D261" s="1"/>
      <c r="E261" s="114"/>
      <c r="F261" s="117"/>
      <c r="G261" s="3"/>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42"/>
    </row>
    <row r="262" spans="2:33" x14ac:dyDescent="0.35">
      <c r="B262" s="1"/>
      <c r="C262" s="1"/>
      <c r="D262" s="1"/>
      <c r="E262" s="114"/>
      <c r="F262" s="117"/>
      <c r="G262" s="3"/>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42"/>
    </row>
    <row r="263" spans="2:33" x14ac:dyDescent="0.35">
      <c r="B263" s="1"/>
      <c r="C263" s="1"/>
      <c r="D263" s="1"/>
      <c r="E263" s="114"/>
      <c r="F263" s="117"/>
      <c r="G263" s="3"/>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42"/>
    </row>
    <row r="264" spans="2:33" x14ac:dyDescent="0.35">
      <c r="B264" s="1"/>
      <c r="C264" s="1"/>
      <c r="D264" s="1"/>
      <c r="E264" s="114"/>
      <c r="F264" s="117"/>
      <c r="G264" s="3"/>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42"/>
    </row>
    <row r="265" spans="2:33" x14ac:dyDescent="0.35">
      <c r="B265" s="1"/>
      <c r="C265" s="1"/>
      <c r="D265" s="1"/>
      <c r="F265" s="51"/>
      <c r="G265" s="3"/>
      <c r="H265" s="1"/>
      <c r="I265" s="1"/>
      <c r="J265" s="1"/>
      <c r="K265" s="1"/>
      <c r="L265" s="31"/>
      <c r="M265" s="1"/>
      <c r="N265" s="1"/>
      <c r="O265" s="1"/>
      <c r="P265" s="1"/>
      <c r="Q265" s="1"/>
      <c r="R265" s="31"/>
      <c r="S265" s="1"/>
      <c r="T265" s="1"/>
      <c r="U265" s="1"/>
      <c r="V265" s="1"/>
      <c r="W265" s="1"/>
      <c r="X265" s="1"/>
      <c r="Y265" s="1"/>
      <c r="Z265" s="1"/>
      <c r="AA265" s="1"/>
      <c r="AB265" s="1"/>
      <c r="AC265" s="1"/>
      <c r="AD265" s="1"/>
      <c r="AE265" s="1"/>
      <c r="AF265" s="1"/>
      <c r="AG265" s="142"/>
    </row>
    <row r="266" spans="2:33" x14ac:dyDescent="0.35">
      <c r="B266" s="1"/>
      <c r="C266" s="1"/>
      <c r="D266" s="1"/>
      <c r="F266" s="51"/>
      <c r="G266" s="3"/>
      <c r="H266" s="1"/>
      <c r="I266" s="1"/>
      <c r="J266" s="1"/>
      <c r="K266" s="1"/>
      <c r="L266" s="31"/>
      <c r="M266" s="1"/>
      <c r="N266" s="1"/>
      <c r="O266" s="1"/>
      <c r="P266" s="1"/>
      <c r="Q266" s="1"/>
      <c r="R266" s="31"/>
      <c r="S266" s="1"/>
      <c r="T266" s="1"/>
      <c r="U266" s="1"/>
      <c r="V266" s="1"/>
      <c r="W266" s="1"/>
      <c r="X266" s="1"/>
      <c r="Y266" s="1"/>
      <c r="Z266" s="1"/>
      <c r="AA266" s="1"/>
      <c r="AB266" s="1"/>
      <c r="AC266" s="1"/>
      <c r="AD266" s="1"/>
      <c r="AE266" s="1"/>
      <c r="AF266" s="1"/>
      <c r="AG266" s="142"/>
    </row>
    <row r="267" spans="2:33" x14ac:dyDescent="0.35">
      <c r="B267" s="1"/>
      <c r="C267" s="1"/>
      <c r="D267" s="1"/>
      <c r="F267" s="51"/>
      <c r="G267" s="3"/>
      <c r="H267" s="1"/>
      <c r="I267" s="1"/>
      <c r="J267" s="1"/>
      <c r="K267" s="1"/>
      <c r="L267" s="31"/>
      <c r="M267" s="1"/>
      <c r="N267" s="1"/>
      <c r="O267" s="1"/>
      <c r="P267" s="1"/>
      <c r="Q267" s="1"/>
      <c r="R267" s="31"/>
      <c r="S267" s="1"/>
      <c r="T267" s="1"/>
      <c r="U267" s="1"/>
      <c r="V267" s="1"/>
      <c r="W267" s="1"/>
      <c r="X267" s="1"/>
      <c r="Y267" s="1"/>
      <c r="Z267" s="1"/>
      <c r="AA267" s="1"/>
      <c r="AB267" s="1"/>
      <c r="AC267" s="1"/>
      <c r="AD267" s="1"/>
      <c r="AE267" s="1"/>
      <c r="AF267" s="1"/>
      <c r="AG267" s="142"/>
    </row>
    <row r="268" spans="2:33" x14ac:dyDescent="0.35">
      <c r="B268" s="1"/>
      <c r="C268" s="1"/>
      <c r="D268" s="1"/>
      <c r="F268" s="51"/>
      <c r="G268" s="3"/>
      <c r="H268" s="1"/>
      <c r="I268" s="1"/>
      <c r="J268" s="1"/>
      <c r="K268" s="1"/>
      <c r="L268" s="31"/>
      <c r="M268" s="1"/>
      <c r="N268" s="1"/>
      <c r="O268" s="1"/>
      <c r="P268" s="1"/>
      <c r="Q268" s="1"/>
      <c r="R268" s="31"/>
      <c r="S268" s="1"/>
      <c r="T268" s="1"/>
      <c r="U268" s="1"/>
      <c r="V268" s="1"/>
      <c r="W268" s="1"/>
      <c r="X268" s="1"/>
      <c r="Y268" s="1"/>
      <c r="Z268" s="1"/>
      <c r="AA268" s="1"/>
      <c r="AB268" s="1"/>
      <c r="AC268" s="1"/>
      <c r="AD268" s="1"/>
      <c r="AE268" s="1"/>
      <c r="AF268" s="1"/>
      <c r="AG268" s="142"/>
    </row>
    <row r="269" spans="2:33" x14ac:dyDescent="0.35">
      <c r="B269" s="1"/>
      <c r="C269" s="1"/>
      <c r="D269" s="1"/>
      <c r="F269" s="51"/>
      <c r="G269" s="3"/>
      <c r="H269" s="1"/>
      <c r="I269" s="1"/>
      <c r="J269" s="1"/>
      <c r="K269" s="1"/>
      <c r="L269" s="31"/>
      <c r="M269" s="1"/>
      <c r="N269" s="1"/>
      <c r="O269" s="1"/>
      <c r="P269" s="1"/>
      <c r="Q269" s="1"/>
      <c r="R269" s="31"/>
      <c r="S269" s="1"/>
      <c r="T269" s="1"/>
      <c r="U269" s="1"/>
      <c r="V269" s="1"/>
      <c r="W269" s="1"/>
      <c r="X269" s="1"/>
      <c r="Y269" s="1"/>
      <c r="Z269" s="1"/>
      <c r="AA269" s="1"/>
      <c r="AB269" s="1"/>
      <c r="AC269" s="1"/>
      <c r="AD269" s="1"/>
      <c r="AE269" s="1"/>
      <c r="AF269" s="1"/>
      <c r="AG269" s="142"/>
    </row>
    <row r="270" spans="2:33" x14ac:dyDescent="0.35">
      <c r="B270" s="1"/>
      <c r="C270" s="1"/>
      <c r="D270" s="1"/>
      <c r="F270" s="51"/>
      <c r="G270" s="3"/>
      <c r="H270" s="1"/>
      <c r="I270" s="1"/>
      <c r="J270" s="1"/>
      <c r="K270" s="1"/>
      <c r="L270" s="31"/>
      <c r="M270" s="1"/>
      <c r="N270" s="1"/>
      <c r="O270" s="1"/>
      <c r="P270" s="1"/>
      <c r="Q270" s="1"/>
      <c r="R270" s="31"/>
      <c r="S270" s="1"/>
      <c r="T270" s="1"/>
      <c r="U270" s="1"/>
      <c r="V270" s="1"/>
      <c r="W270" s="1"/>
      <c r="X270" s="1"/>
      <c r="Y270" s="1"/>
      <c r="Z270" s="1"/>
      <c r="AA270" s="1"/>
      <c r="AB270" s="1"/>
      <c r="AC270" s="1"/>
      <c r="AD270" s="1"/>
      <c r="AE270" s="1"/>
      <c r="AF270" s="1"/>
      <c r="AG270" s="142"/>
    </row>
    <row r="271" spans="2:33" x14ac:dyDescent="0.35">
      <c r="B271" s="1"/>
      <c r="C271" s="1"/>
      <c r="D271" s="1"/>
      <c r="F271" s="51"/>
      <c r="G271" s="3"/>
      <c r="H271" s="1"/>
      <c r="I271" s="1"/>
      <c r="J271" s="1"/>
      <c r="K271" s="1"/>
      <c r="L271" s="31"/>
      <c r="M271" s="1"/>
      <c r="N271" s="1"/>
      <c r="O271" s="1"/>
      <c r="P271" s="1"/>
      <c r="Q271" s="1"/>
      <c r="R271" s="31"/>
      <c r="S271" s="1"/>
      <c r="T271" s="1"/>
      <c r="U271" s="1"/>
      <c r="V271" s="1"/>
      <c r="W271" s="1"/>
      <c r="X271" s="1"/>
      <c r="Y271" s="1"/>
      <c r="Z271" s="1"/>
      <c r="AA271" s="1"/>
      <c r="AB271" s="1"/>
      <c r="AC271" s="1"/>
      <c r="AD271" s="1"/>
      <c r="AE271" s="1"/>
      <c r="AF271" s="1"/>
      <c r="AG271" s="142"/>
    </row>
    <row r="272" spans="2:33" x14ac:dyDescent="0.35">
      <c r="B272" s="1"/>
      <c r="C272" s="1"/>
      <c r="D272" s="1"/>
      <c r="F272" s="51"/>
      <c r="G272" s="3"/>
      <c r="H272" s="1"/>
      <c r="I272" s="1"/>
      <c r="J272" s="1"/>
      <c r="K272" s="1"/>
      <c r="L272" s="31"/>
      <c r="M272" s="1"/>
      <c r="N272" s="1"/>
      <c r="O272" s="1"/>
      <c r="P272" s="1"/>
      <c r="Q272" s="1"/>
      <c r="R272" s="31"/>
      <c r="S272" s="1"/>
      <c r="T272" s="1"/>
      <c r="U272" s="1"/>
      <c r="V272" s="1"/>
      <c r="W272" s="1"/>
      <c r="X272" s="1"/>
      <c r="Y272" s="1"/>
      <c r="Z272" s="1"/>
      <c r="AA272" s="1"/>
      <c r="AB272" s="1"/>
      <c r="AC272" s="1"/>
      <c r="AD272" s="1"/>
      <c r="AE272" s="1"/>
      <c r="AF272" s="1"/>
      <c r="AG272" s="142"/>
    </row>
    <row r="273" spans="2:33" x14ac:dyDescent="0.35">
      <c r="B273" s="1"/>
      <c r="C273" s="1"/>
      <c r="D273" s="1"/>
      <c r="F273" s="51"/>
      <c r="G273" s="3"/>
      <c r="H273" s="1"/>
      <c r="I273" s="1"/>
      <c r="J273" s="1"/>
      <c r="K273" s="1"/>
      <c r="L273" s="31"/>
      <c r="M273" s="1"/>
      <c r="N273" s="1"/>
      <c r="O273" s="1"/>
      <c r="P273" s="1"/>
      <c r="Q273" s="1"/>
      <c r="R273" s="31"/>
      <c r="S273" s="1"/>
      <c r="T273" s="1"/>
      <c r="U273" s="1"/>
      <c r="V273" s="1"/>
      <c r="W273" s="1"/>
      <c r="X273" s="1"/>
      <c r="Y273" s="1"/>
      <c r="Z273" s="1"/>
      <c r="AA273" s="1"/>
      <c r="AB273" s="1"/>
      <c r="AC273" s="1"/>
      <c r="AD273" s="1"/>
      <c r="AE273" s="1"/>
      <c r="AF273" s="1"/>
      <c r="AG273" s="142"/>
    </row>
    <row r="274" spans="2:33" x14ac:dyDescent="0.35">
      <c r="B274" s="1"/>
      <c r="C274" s="1"/>
      <c r="D274" s="1"/>
      <c r="F274" s="51"/>
      <c r="G274" s="3"/>
      <c r="H274" s="1"/>
      <c r="I274" s="1"/>
      <c r="J274" s="1"/>
      <c r="K274" s="1"/>
      <c r="L274" s="31"/>
      <c r="M274" s="1"/>
      <c r="N274" s="1"/>
      <c r="O274" s="1"/>
      <c r="P274" s="1"/>
      <c r="Q274" s="1"/>
      <c r="R274" s="31"/>
      <c r="S274" s="1"/>
      <c r="T274" s="1"/>
      <c r="U274" s="1"/>
      <c r="V274" s="1"/>
      <c r="W274" s="1"/>
      <c r="X274" s="1"/>
      <c r="Y274" s="1"/>
      <c r="Z274" s="1"/>
      <c r="AA274" s="1"/>
      <c r="AB274" s="1"/>
      <c r="AC274" s="1"/>
      <c r="AD274" s="1"/>
      <c r="AE274" s="1"/>
      <c r="AF274" s="1"/>
      <c r="AG274" s="142"/>
    </row>
    <row r="275" spans="2:33" x14ac:dyDescent="0.35">
      <c r="B275" s="1"/>
      <c r="C275" s="1"/>
      <c r="D275" s="1"/>
      <c r="F275" s="51"/>
      <c r="G275" s="3"/>
      <c r="H275" s="1"/>
      <c r="I275" s="1"/>
      <c r="J275" s="1"/>
      <c r="K275" s="1"/>
      <c r="L275" s="31"/>
      <c r="M275" s="1"/>
      <c r="N275" s="1"/>
      <c r="O275" s="1"/>
      <c r="P275" s="1"/>
      <c r="Q275" s="1"/>
      <c r="R275" s="31"/>
      <c r="S275" s="1"/>
      <c r="T275" s="1"/>
      <c r="U275" s="1"/>
      <c r="V275" s="1"/>
      <c r="W275" s="1"/>
      <c r="X275" s="1"/>
      <c r="Y275" s="1"/>
      <c r="Z275" s="1"/>
      <c r="AA275" s="1"/>
      <c r="AB275" s="1"/>
      <c r="AC275" s="1"/>
      <c r="AD275" s="1"/>
      <c r="AE275" s="1"/>
      <c r="AF275" s="1"/>
      <c r="AG275" s="142"/>
    </row>
    <row r="276" spans="2:33" x14ac:dyDescent="0.35">
      <c r="B276" s="1"/>
      <c r="C276" s="1"/>
      <c r="D276" s="1"/>
      <c r="F276" s="51"/>
      <c r="G276" s="3"/>
      <c r="H276" s="1"/>
      <c r="I276" s="1"/>
      <c r="J276" s="1"/>
      <c r="K276" s="1"/>
      <c r="L276" s="31"/>
      <c r="M276" s="1"/>
      <c r="N276" s="1"/>
      <c r="O276" s="1"/>
      <c r="P276" s="1"/>
      <c r="Q276" s="1"/>
      <c r="R276" s="31"/>
      <c r="S276" s="1"/>
      <c r="T276" s="1"/>
      <c r="U276" s="1"/>
      <c r="V276" s="1"/>
      <c r="W276" s="1"/>
      <c r="X276" s="1"/>
      <c r="Y276" s="1"/>
      <c r="Z276" s="1"/>
      <c r="AA276" s="1"/>
      <c r="AB276" s="1"/>
      <c r="AC276" s="1"/>
      <c r="AD276" s="1"/>
      <c r="AE276" s="1"/>
      <c r="AF276" s="1"/>
      <c r="AG276" s="142"/>
    </row>
    <row r="277" spans="2:33" x14ac:dyDescent="0.35">
      <c r="B277" s="1"/>
      <c r="C277" s="1"/>
      <c r="D277" s="1"/>
      <c r="F277" s="51"/>
      <c r="G277" s="3"/>
      <c r="H277" s="1"/>
      <c r="I277" s="1"/>
      <c r="J277" s="1"/>
      <c r="K277" s="1"/>
      <c r="L277" s="31"/>
      <c r="M277" s="1"/>
      <c r="N277" s="1"/>
      <c r="O277" s="1"/>
      <c r="P277" s="1"/>
      <c r="Q277" s="1"/>
      <c r="R277" s="31"/>
      <c r="S277" s="1"/>
      <c r="T277" s="1"/>
      <c r="U277" s="1"/>
      <c r="V277" s="1"/>
      <c r="W277" s="1"/>
      <c r="X277" s="1"/>
      <c r="Y277" s="1"/>
      <c r="Z277" s="1"/>
      <c r="AA277" s="1"/>
      <c r="AB277" s="1"/>
      <c r="AC277" s="1"/>
      <c r="AD277" s="1"/>
      <c r="AE277" s="1"/>
      <c r="AF277" s="1"/>
      <c r="AG277" s="142"/>
    </row>
    <row r="278" spans="2:33" x14ac:dyDescent="0.35">
      <c r="B278" s="1"/>
      <c r="C278" s="1"/>
      <c r="D278" s="1"/>
      <c r="F278" s="51"/>
      <c r="G278" s="3"/>
      <c r="H278" s="1"/>
      <c r="I278" s="1"/>
      <c r="J278" s="1"/>
      <c r="K278" s="1"/>
      <c r="L278" s="31"/>
      <c r="M278" s="1"/>
      <c r="N278" s="1"/>
      <c r="O278" s="1"/>
      <c r="P278" s="1"/>
      <c r="Q278" s="1"/>
      <c r="R278" s="31"/>
      <c r="S278" s="1"/>
      <c r="T278" s="1"/>
      <c r="U278" s="1"/>
      <c r="V278" s="1"/>
      <c r="W278" s="1"/>
      <c r="X278" s="1"/>
      <c r="Y278" s="1"/>
      <c r="Z278" s="1"/>
      <c r="AA278" s="1"/>
      <c r="AB278" s="1"/>
      <c r="AC278" s="1"/>
      <c r="AD278" s="1"/>
      <c r="AE278" s="1"/>
      <c r="AF278" s="1"/>
      <c r="AG278" s="142"/>
    </row>
    <row r="279" spans="2:33" x14ac:dyDescent="0.35">
      <c r="B279" s="1"/>
      <c r="C279" s="1"/>
      <c r="D279" s="1"/>
      <c r="F279" s="51"/>
      <c r="G279" s="3"/>
      <c r="H279" s="1"/>
      <c r="I279" s="1"/>
      <c r="J279" s="1"/>
      <c r="K279" s="1"/>
      <c r="L279" s="31"/>
      <c r="M279" s="1"/>
      <c r="N279" s="1"/>
      <c r="O279" s="1"/>
      <c r="P279" s="1"/>
      <c r="Q279" s="1"/>
      <c r="R279" s="31"/>
      <c r="S279" s="1"/>
      <c r="T279" s="1"/>
      <c r="U279" s="1"/>
      <c r="V279" s="1"/>
      <c r="W279" s="1"/>
      <c r="X279" s="1"/>
      <c r="Y279" s="1"/>
      <c r="Z279" s="1"/>
      <c r="AA279" s="1"/>
      <c r="AB279" s="1"/>
      <c r="AC279" s="1"/>
      <c r="AD279" s="1"/>
      <c r="AE279" s="1"/>
      <c r="AF279" s="1"/>
      <c r="AG279" s="142"/>
    </row>
    <row r="280" spans="2:33" x14ac:dyDescent="0.35">
      <c r="B280" s="1"/>
      <c r="C280" s="1"/>
      <c r="D280" s="1"/>
      <c r="F280" s="51"/>
      <c r="G280" s="3"/>
      <c r="H280" s="1"/>
      <c r="I280" s="1"/>
      <c r="J280" s="1"/>
      <c r="K280" s="1"/>
      <c r="L280" s="31"/>
      <c r="M280" s="1"/>
      <c r="N280" s="1"/>
      <c r="O280" s="1"/>
      <c r="P280" s="1"/>
      <c r="Q280" s="1"/>
      <c r="R280" s="31"/>
      <c r="S280" s="1"/>
      <c r="T280" s="1"/>
      <c r="U280" s="1"/>
      <c r="V280" s="1"/>
      <c r="W280" s="1"/>
      <c r="X280" s="1"/>
      <c r="Y280" s="1"/>
      <c r="Z280" s="1"/>
      <c r="AA280" s="1"/>
      <c r="AB280" s="1"/>
      <c r="AC280" s="1"/>
      <c r="AD280" s="1"/>
      <c r="AE280" s="1"/>
      <c r="AF280" s="1"/>
      <c r="AG280" s="142"/>
    </row>
    <row r="281" spans="2:33" x14ac:dyDescent="0.35">
      <c r="B281" s="1"/>
      <c r="C281" s="1"/>
      <c r="D281" s="1"/>
      <c r="F281" s="51"/>
      <c r="G281" s="3"/>
      <c r="H281" s="1"/>
      <c r="I281" s="1"/>
      <c r="J281" s="1"/>
      <c r="K281" s="1"/>
      <c r="L281" s="31"/>
      <c r="M281" s="1"/>
      <c r="N281" s="1"/>
      <c r="O281" s="1"/>
      <c r="P281" s="1"/>
      <c r="Q281" s="1"/>
      <c r="R281" s="31"/>
      <c r="S281" s="1"/>
      <c r="T281" s="1"/>
      <c r="U281" s="1"/>
      <c r="V281" s="1"/>
      <c r="W281" s="1"/>
      <c r="X281" s="1"/>
      <c r="Y281" s="1"/>
      <c r="Z281" s="1"/>
      <c r="AA281" s="1"/>
      <c r="AB281" s="1"/>
      <c r="AC281" s="1"/>
      <c r="AD281" s="1"/>
      <c r="AE281" s="1"/>
      <c r="AF281" s="1"/>
      <c r="AG281" s="142"/>
    </row>
    <row r="282" spans="2:33" x14ac:dyDescent="0.35">
      <c r="B282" s="1"/>
      <c r="C282" s="1"/>
      <c r="D282" s="1"/>
      <c r="F282" s="51"/>
      <c r="G282" s="3"/>
      <c r="H282" s="1"/>
      <c r="I282" s="1"/>
      <c r="J282" s="1"/>
      <c r="K282" s="1"/>
      <c r="L282" s="31"/>
      <c r="M282" s="1"/>
      <c r="N282" s="1"/>
      <c r="O282" s="1"/>
      <c r="P282" s="1"/>
      <c r="Q282" s="1"/>
      <c r="R282" s="31"/>
      <c r="S282" s="1"/>
      <c r="T282" s="1"/>
      <c r="U282" s="1"/>
      <c r="V282" s="1"/>
      <c r="W282" s="1"/>
      <c r="X282" s="1"/>
      <c r="Y282" s="1"/>
      <c r="Z282" s="1"/>
      <c r="AA282" s="1"/>
      <c r="AB282" s="1"/>
      <c r="AC282" s="1"/>
      <c r="AD282" s="1"/>
      <c r="AE282" s="1"/>
      <c r="AF282" s="1"/>
      <c r="AG282" s="142"/>
    </row>
    <row r="283" spans="2:33" x14ac:dyDescent="0.35">
      <c r="B283" s="1"/>
      <c r="C283" s="1"/>
      <c r="D283" s="1"/>
      <c r="F283" s="51"/>
      <c r="G283" s="3"/>
      <c r="H283" s="1"/>
      <c r="I283" s="1"/>
      <c r="J283" s="1"/>
      <c r="K283" s="1"/>
      <c r="L283" s="31"/>
      <c r="M283" s="1"/>
      <c r="N283" s="1"/>
      <c r="O283" s="1"/>
      <c r="P283" s="1"/>
      <c r="Q283" s="1"/>
      <c r="R283" s="31"/>
      <c r="S283" s="1"/>
      <c r="T283" s="1"/>
      <c r="U283" s="1"/>
      <c r="V283" s="1"/>
      <c r="W283" s="1"/>
      <c r="X283" s="1"/>
      <c r="Y283" s="1"/>
      <c r="Z283" s="1"/>
      <c r="AA283" s="1"/>
      <c r="AB283" s="1"/>
      <c r="AC283" s="1"/>
      <c r="AD283" s="1"/>
      <c r="AE283" s="1"/>
      <c r="AF283" s="1"/>
      <c r="AG283" s="142"/>
    </row>
    <row r="284" spans="2:33" x14ac:dyDescent="0.35">
      <c r="B284" s="1"/>
      <c r="C284" s="1"/>
      <c r="D284" s="1"/>
      <c r="F284" s="51"/>
      <c r="G284" s="3"/>
      <c r="H284" s="1"/>
      <c r="I284" s="1"/>
      <c r="J284" s="1"/>
      <c r="K284" s="1"/>
      <c r="L284" s="31"/>
      <c r="M284" s="1"/>
      <c r="N284" s="1"/>
      <c r="O284" s="1"/>
      <c r="P284" s="1"/>
      <c r="Q284" s="1"/>
      <c r="R284" s="31"/>
      <c r="S284" s="1"/>
      <c r="T284" s="1"/>
      <c r="U284" s="1"/>
      <c r="V284" s="1"/>
      <c r="W284" s="1"/>
      <c r="X284" s="1"/>
      <c r="Y284" s="1"/>
      <c r="Z284" s="1"/>
      <c r="AA284" s="1"/>
      <c r="AB284" s="1"/>
      <c r="AC284" s="1"/>
      <c r="AD284" s="1"/>
      <c r="AE284" s="1"/>
      <c r="AF284" s="1"/>
      <c r="AG284" s="142"/>
    </row>
    <row r="285" spans="2:33" x14ac:dyDescent="0.35">
      <c r="B285" s="1"/>
      <c r="C285" s="1"/>
      <c r="D285" s="1"/>
      <c r="F285" s="51"/>
      <c r="G285" s="3"/>
      <c r="H285" s="1"/>
      <c r="I285" s="1"/>
      <c r="J285" s="1"/>
      <c r="K285" s="1"/>
      <c r="L285" s="31"/>
      <c r="M285" s="1"/>
      <c r="N285" s="1"/>
      <c r="O285" s="1"/>
      <c r="P285" s="1"/>
      <c r="Q285" s="1"/>
      <c r="R285" s="31"/>
      <c r="S285" s="1"/>
      <c r="T285" s="1"/>
      <c r="U285" s="1"/>
      <c r="V285" s="1"/>
      <c r="W285" s="1"/>
      <c r="X285" s="1"/>
      <c r="Y285" s="1"/>
      <c r="Z285" s="1"/>
      <c r="AA285" s="1"/>
      <c r="AB285" s="1"/>
      <c r="AC285" s="1"/>
      <c r="AD285" s="1"/>
      <c r="AE285" s="1"/>
      <c r="AF285" s="1"/>
      <c r="AG285" s="142"/>
    </row>
    <row r="286" spans="2:33" x14ac:dyDescent="0.35">
      <c r="B286" s="1"/>
      <c r="C286" s="1"/>
      <c r="D286" s="1"/>
      <c r="F286" s="51"/>
      <c r="G286" s="3"/>
      <c r="H286" s="1"/>
      <c r="I286" s="1"/>
      <c r="J286" s="1"/>
      <c r="K286" s="1"/>
      <c r="L286" s="31"/>
      <c r="M286" s="1"/>
      <c r="N286" s="1"/>
      <c r="O286" s="1"/>
      <c r="P286" s="1"/>
      <c r="Q286" s="1"/>
      <c r="R286" s="31"/>
      <c r="S286" s="1"/>
      <c r="T286" s="1"/>
      <c r="U286" s="1"/>
      <c r="V286" s="1"/>
      <c r="W286" s="1"/>
      <c r="X286" s="1"/>
      <c r="Y286" s="1"/>
      <c r="Z286" s="1"/>
      <c r="AA286" s="1"/>
      <c r="AB286" s="1"/>
      <c r="AC286" s="1"/>
      <c r="AD286" s="1"/>
      <c r="AE286" s="1"/>
      <c r="AF286" s="1"/>
      <c r="AG286" s="142"/>
    </row>
    <row r="287" spans="2:33" x14ac:dyDescent="0.35">
      <c r="B287" s="1"/>
      <c r="C287" s="1"/>
      <c r="D287" s="1"/>
      <c r="F287" s="51"/>
      <c r="G287" s="3"/>
      <c r="H287" s="1"/>
      <c r="I287" s="1"/>
      <c r="J287" s="1"/>
      <c r="K287" s="1"/>
      <c r="L287" s="31"/>
      <c r="M287" s="1"/>
      <c r="N287" s="1"/>
      <c r="O287" s="1"/>
      <c r="P287" s="1"/>
      <c r="Q287" s="1"/>
      <c r="R287" s="31"/>
      <c r="S287" s="1"/>
      <c r="T287" s="1"/>
      <c r="U287" s="1"/>
      <c r="V287" s="1"/>
      <c r="W287" s="1"/>
      <c r="X287" s="1"/>
      <c r="Y287" s="1"/>
      <c r="Z287" s="1"/>
      <c r="AA287" s="1"/>
      <c r="AB287" s="1"/>
      <c r="AC287" s="1"/>
      <c r="AD287" s="1"/>
      <c r="AE287" s="1"/>
      <c r="AF287" s="1"/>
      <c r="AG287" s="142"/>
    </row>
    <row r="288" spans="2:33" x14ac:dyDescent="0.35">
      <c r="B288" s="1"/>
      <c r="C288" s="1"/>
      <c r="D288" s="1"/>
      <c r="F288" s="51"/>
      <c r="G288" s="3"/>
      <c r="H288" s="1"/>
      <c r="I288" s="1"/>
      <c r="J288" s="1"/>
      <c r="K288" s="1"/>
      <c r="L288" s="31"/>
      <c r="M288" s="1"/>
      <c r="N288" s="1"/>
      <c r="O288" s="1"/>
      <c r="P288" s="1"/>
      <c r="Q288" s="1"/>
      <c r="R288" s="31"/>
      <c r="S288" s="1"/>
      <c r="T288" s="1"/>
      <c r="U288" s="1"/>
      <c r="V288" s="1"/>
      <c r="W288" s="1"/>
      <c r="X288" s="1"/>
      <c r="Y288" s="1"/>
      <c r="Z288" s="1"/>
      <c r="AA288" s="1"/>
      <c r="AB288" s="1"/>
      <c r="AC288" s="1"/>
      <c r="AD288" s="1"/>
      <c r="AE288" s="1"/>
      <c r="AF288" s="1"/>
      <c r="AG288" s="142"/>
    </row>
    <row r="289" spans="2:33" x14ac:dyDescent="0.35">
      <c r="B289" s="1"/>
      <c r="C289" s="1"/>
      <c r="D289" s="1"/>
      <c r="F289" s="51"/>
      <c r="G289" s="3"/>
      <c r="H289" s="1"/>
      <c r="I289" s="1"/>
      <c r="J289" s="1"/>
      <c r="K289" s="1"/>
      <c r="L289" s="31"/>
      <c r="M289" s="1"/>
      <c r="N289" s="1"/>
      <c r="O289" s="1"/>
      <c r="P289" s="1"/>
      <c r="Q289" s="1"/>
      <c r="R289" s="31"/>
      <c r="S289" s="1"/>
      <c r="T289" s="1"/>
      <c r="U289" s="1"/>
      <c r="V289" s="1"/>
      <c r="W289" s="1"/>
      <c r="X289" s="1"/>
      <c r="Y289" s="1"/>
      <c r="Z289" s="1"/>
      <c r="AA289" s="1"/>
      <c r="AB289" s="1"/>
      <c r="AC289" s="1"/>
      <c r="AD289" s="1"/>
      <c r="AE289" s="1"/>
      <c r="AF289" s="1"/>
      <c r="AG289" s="142"/>
    </row>
    <row r="290" spans="2:33" x14ac:dyDescent="0.35">
      <c r="B290" s="1"/>
      <c r="C290" s="1"/>
      <c r="D290" s="1"/>
      <c r="F290" s="51"/>
      <c r="G290" s="3"/>
      <c r="H290" s="1"/>
      <c r="I290" s="1"/>
      <c r="J290" s="1"/>
      <c r="K290" s="1"/>
      <c r="L290" s="31"/>
      <c r="M290" s="1"/>
      <c r="N290" s="1"/>
      <c r="O290" s="1"/>
      <c r="P290" s="1"/>
      <c r="Q290" s="1"/>
      <c r="R290" s="31"/>
      <c r="S290" s="1"/>
      <c r="T290" s="1"/>
      <c r="U290" s="1"/>
      <c r="V290" s="1"/>
      <c r="W290" s="1"/>
      <c r="X290" s="1"/>
      <c r="Y290" s="1"/>
      <c r="Z290" s="1"/>
      <c r="AA290" s="1"/>
      <c r="AB290" s="1"/>
      <c r="AC290" s="1"/>
      <c r="AD290" s="1"/>
      <c r="AE290" s="1"/>
      <c r="AF290" s="1"/>
      <c r="AG290" s="142"/>
    </row>
    <row r="291" spans="2:33" x14ac:dyDescent="0.35">
      <c r="B291" s="1"/>
      <c r="C291" s="1"/>
      <c r="D291" s="1"/>
      <c r="F291" s="51"/>
      <c r="G291" s="3"/>
      <c r="H291" s="1"/>
      <c r="I291" s="1"/>
      <c r="J291" s="1"/>
      <c r="K291" s="1"/>
      <c r="L291" s="31"/>
      <c r="M291" s="1"/>
      <c r="N291" s="1"/>
      <c r="O291" s="1"/>
      <c r="P291" s="1"/>
      <c r="Q291" s="1"/>
      <c r="R291" s="31"/>
      <c r="S291" s="1"/>
      <c r="T291" s="1"/>
      <c r="U291" s="1"/>
      <c r="V291" s="1"/>
      <c r="W291" s="1"/>
      <c r="X291" s="1"/>
      <c r="Y291" s="1"/>
      <c r="Z291" s="1"/>
      <c r="AA291" s="1"/>
      <c r="AB291" s="1"/>
      <c r="AC291" s="1"/>
      <c r="AD291" s="1"/>
      <c r="AE291" s="1"/>
      <c r="AF291" s="1"/>
      <c r="AG291" s="142"/>
    </row>
    <row r="292" spans="2:33" x14ac:dyDescent="0.35">
      <c r="B292" s="1"/>
      <c r="C292" s="1"/>
      <c r="D292" s="1"/>
      <c r="F292" s="51"/>
      <c r="G292" s="3"/>
      <c r="H292" s="1"/>
      <c r="I292" s="1"/>
      <c r="J292" s="1"/>
      <c r="K292" s="1"/>
      <c r="L292" s="31"/>
      <c r="M292" s="1"/>
      <c r="N292" s="1"/>
      <c r="O292" s="1"/>
      <c r="P292" s="1"/>
      <c r="Q292" s="1"/>
      <c r="R292" s="31"/>
      <c r="S292" s="1"/>
      <c r="T292" s="1"/>
      <c r="U292" s="1"/>
      <c r="V292" s="1"/>
      <c r="W292" s="1"/>
      <c r="X292" s="1"/>
      <c r="Y292" s="1"/>
      <c r="Z292" s="1"/>
      <c r="AA292" s="1"/>
      <c r="AB292" s="1"/>
      <c r="AC292" s="1"/>
      <c r="AD292" s="1"/>
      <c r="AE292" s="1"/>
      <c r="AF292" s="1"/>
      <c r="AG292" s="142"/>
    </row>
    <row r="293" spans="2:33" x14ac:dyDescent="0.35">
      <c r="B293" s="1"/>
      <c r="C293" s="1"/>
      <c r="D293" s="1"/>
      <c r="F293" s="51"/>
      <c r="G293" s="3"/>
      <c r="H293" s="1"/>
      <c r="I293" s="1"/>
      <c r="J293" s="1"/>
      <c r="K293" s="1"/>
      <c r="L293" s="31"/>
      <c r="M293" s="1"/>
      <c r="N293" s="1"/>
      <c r="O293" s="1"/>
      <c r="P293" s="1"/>
      <c r="Q293" s="1"/>
      <c r="R293" s="31"/>
      <c r="S293" s="1"/>
      <c r="T293" s="1"/>
      <c r="U293" s="1"/>
      <c r="V293" s="1"/>
      <c r="W293" s="1"/>
      <c r="X293" s="1"/>
      <c r="Y293" s="1"/>
      <c r="Z293" s="1"/>
      <c r="AA293" s="1"/>
      <c r="AB293" s="1"/>
      <c r="AC293" s="1"/>
      <c r="AD293" s="1"/>
      <c r="AE293" s="1"/>
      <c r="AF293" s="1"/>
      <c r="AG293" s="142"/>
    </row>
    <row r="294" spans="2:33" x14ac:dyDescent="0.35">
      <c r="B294" s="1"/>
      <c r="C294" s="1"/>
      <c r="D294" s="1"/>
      <c r="F294" s="51"/>
      <c r="G294" s="3"/>
      <c r="H294" s="1"/>
      <c r="I294" s="1"/>
      <c r="J294" s="1"/>
      <c r="K294" s="1"/>
      <c r="L294" s="31"/>
      <c r="M294" s="1"/>
      <c r="N294" s="1"/>
      <c r="O294" s="1"/>
      <c r="P294" s="1"/>
      <c r="Q294" s="1"/>
      <c r="R294" s="31"/>
      <c r="S294" s="1"/>
      <c r="T294" s="1"/>
      <c r="U294" s="1"/>
      <c r="V294" s="1"/>
      <c r="W294" s="1"/>
      <c r="X294" s="1"/>
      <c r="Y294" s="1"/>
      <c r="Z294" s="1"/>
      <c r="AA294" s="1"/>
      <c r="AB294" s="1"/>
      <c r="AC294" s="1"/>
      <c r="AD294" s="1"/>
      <c r="AE294" s="1"/>
      <c r="AF294" s="1"/>
      <c r="AG294" s="142"/>
    </row>
    <row r="295" spans="2:33" x14ac:dyDescent="0.35">
      <c r="B295" s="1"/>
      <c r="C295" s="1"/>
      <c r="D295" s="1"/>
      <c r="F295" s="51"/>
      <c r="G295" s="3"/>
      <c r="H295" s="1"/>
      <c r="I295" s="1"/>
      <c r="J295" s="1"/>
      <c r="K295" s="1"/>
      <c r="L295" s="31"/>
      <c r="M295" s="1"/>
      <c r="N295" s="1"/>
      <c r="O295" s="1"/>
      <c r="P295" s="1"/>
      <c r="Q295" s="1"/>
      <c r="R295" s="31"/>
      <c r="S295" s="1"/>
      <c r="T295" s="1"/>
      <c r="U295" s="1"/>
      <c r="V295" s="1"/>
      <c r="W295" s="1"/>
      <c r="X295" s="1"/>
      <c r="Y295" s="1"/>
      <c r="Z295" s="1"/>
      <c r="AA295" s="1"/>
      <c r="AB295" s="1"/>
      <c r="AC295" s="1"/>
      <c r="AD295" s="1"/>
      <c r="AE295" s="1"/>
      <c r="AF295" s="1"/>
      <c r="AG295" s="142"/>
    </row>
    <row r="296" spans="2:33" x14ac:dyDescent="0.35">
      <c r="B296" s="1"/>
      <c r="C296" s="1"/>
      <c r="D296" s="1"/>
      <c r="F296" s="51"/>
      <c r="G296" s="3"/>
      <c r="H296" s="1"/>
      <c r="I296" s="1"/>
      <c r="J296" s="1"/>
      <c r="K296" s="1"/>
      <c r="L296" s="31"/>
      <c r="M296" s="1"/>
      <c r="N296" s="1"/>
      <c r="O296" s="1"/>
      <c r="P296" s="1"/>
      <c r="Q296" s="1"/>
      <c r="R296" s="31"/>
      <c r="S296" s="1"/>
      <c r="T296" s="1"/>
      <c r="U296" s="1"/>
      <c r="V296" s="1"/>
      <c r="W296" s="1"/>
      <c r="X296" s="1"/>
      <c r="Y296" s="1"/>
      <c r="Z296" s="1"/>
      <c r="AA296" s="1"/>
      <c r="AB296" s="1"/>
      <c r="AC296" s="1"/>
      <c r="AD296" s="1"/>
      <c r="AE296" s="1"/>
      <c r="AF296" s="1"/>
      <c r="AG296" s="142"/>
    </row>
    <row r="297" spans="2:33" x14ac:dyDescent="0.35">
      <c r="B297" s="1"/>
      <c r="C297" s="1"/>
      <c r="D297" s="1"/>
      <c r="F297" s="51"/>
      <c r="G297" s="3"/>
      <c r="H297" s="1"/>
      <c r="I297" s="1"/>
      <c r="J297" s="1"/>
      <c r="K297" s="1"/>
      <c r="L297" s="31"/>
      <c r="M297" s="1"/>
      <c r="N297" s="1"/>
      <c r="O297" s="1"/>
      <c r="P297" s="1"/>
      <c r="Q297" s="1"/>
      <c r="R297" s="31"/>
      <c r="S297" s="1"/>
      <c r="T297" s="1"/>
      <c r="U297" s="1"/>
      <c r="V297" s="1"/>
      <c r="W297" s="1"/>
      <c r="X297" s="1"/>
      <c r="Y297" s="1"/>
      <c r="Z297" s="1"/>
      <c r="AA297" s="1"/>
      <c r="AB297" s="1"/>
      <c r="AC297" s="1"/>
      <c r="AD297" s="1"/>
      <c r="AE297" s="1"/>
      <c r="AF297" s="1"/>
      <c r="AG297" s="142"/>
    </row>
    <row r="298" spans="2:33" x14ac:dyDescent="0.35">
      <c r="B298" s="1"/>
      <c r="C298" s="1"/>
      <c r="D298" s="1"/>
      <c r="F298" s="51"/>
      <c r="G298" s="3"/>
      <c r="H298" s="1"/>
      <c r="I298" s="1"/>
      <c r="J298" s="1"/>
      <c r="K298" s="1"/>
      <c r="L298" s="31"/>
      <c r="M298" s="1"/>
      <c r="N298" s="1"/>
      <c r="O298" s="1"/>
      <c r="P298" s="1"/>
      <c r="Q298" s="1"/>
      <c r="R298" s="31"/>
      <c r="S298" s="1"/>
      <c r="T298" s="1"/>
      <c r="U298" s="1"/>
      <c r="V298" s="1"/>
      <c r="W298" s="1"/>
      <c r="X298" s="1"/>
      <c r="Y298" s="1"/>
      <c r="Z298" s="1"/>
      <c r="AA298" s="1"/>
      <c r="AB298" s="1"/>
      <c r="AC298" s="1"/>
      <c r="AD298" s="1"/>
      <c r="AE298" s="1"/>
      <c r="AF298" s="1"/>
      <c r="AG298" s="142"/>
    </row>
    <row r="299" spans="2:33" x14ac:dyDescent="0.35">
      <c r="B299" s="1"/>
      <c r="C299" s="1"/>
      <c r="D299" s="1"/>
      <c r="F299" s="51"/>
      <c r="G299" s="3"/>
      <c r="H299" s="1"/>
      <c r="I299" s="1"/>
      <c r="J299" s="1"/>
      <c r="K299" s="1"/>
      <c r="L299" s="31"/>
      <c r="M299" s="1"/>
      <c r="N299" s="1"/>
      <c r="O299" s="1"/>
      <c r="P299" s="1"/>
      <c r="Q299" s="1"/>
      <c r="R299" s="31"/>
      <c r="S299" s="1"/>
      <c r="T299" s="1"/>
      <c r="U299" s="1"/>
      <c r="V299" s="1"/>
      <c r="W299" s="1"/>
      <c r="X299" s="1"/>
      <c r="Y299" s="1"/>
      <c r="Z299" s="1"/>
      <c r="AA299" s="1"/>
      <c r="AB299" s="1"/>
      <c r="AC299" s="1"/>
      <c r="AD299" s="1"/>
      <c r="AE299" s="1"/>
      <c r="AF299" s="1"/>
      <c r="AG299" s="142"/>
    </row>
    <row r="300" spans="2:33" x14ac:dyDescent="0.35">
      <c r="B300" s="1"/>
      <c r="C300" s="1"/>
      <c r="D300" s="1"/>
      <c r="F300" s="51"/>
      <c r="G300" s="3"/>
      <c r="H300" s="1"/>
      <c r="I300" s="1"/>
      <c r="J300" s="1"/>
      <c r="K300" s="1"/>
      <c r="L300" s="31"/>
      <c r="M300" s="1"/>
      <c r="N300" s="1"/>
      <c r="O300" s="1"/>
      <c r="P300" s="1"/>
      <c r="Q300" s="1"/>
      <c r="R300" s="31"/>
      <c r="S300" s="1"/>
      <c r="T300" s="1"/>
      <c r="U300" s="1"/>
      <c r="V300" s="1"/>
      <c r="W300" s="1"/>
      <c r="X300" s="1"/>
      <c r="Y300" s="1"/>
      <c r="Z300" s="1"/>
      <c r="AA300" s="1"/>
      <c r="AB300" s="1"/>
      <c r="AC300" s="1"/>
      <c r="AD300" s="1"/>
      <c r="AE300" s="1"/>
      <c r="AF300" s="1"/>
      <c r="AG300" s="142"/>
    </row>
    <row r="301" spans="2:33" x14ac:dyDescent="0.35">
      <c r="B301" s="1"/>
      <c r="C301" s="1"/>
      <c r="D301" s="1"/>
      <c r="F301" s="51"/>
      <c r="G301" s="3"/>
      <c r="H301" s="1"/>
      <c r="I301" s="1"/>
      <c r="J301" s="1"/>
      <c r="K301" s="1"/>
      <c r="L301" s="31"/>
      <c r="M301" s="1"/>
      <c r="N301" s="1"/>
      <c r="O301" s="1"/>
      <c r="P301" s="1"/>
      <c r="Q301" s="1"/>
      <c r="R301" s="31"/>
      <c r="S301" s="1"/>
      <c r="T301" s="1"/>
      <c r="U301" s="1"/>
      <c r="V301" s="1"/>
      <c r="W301" s="1"/>
      <c r="X301" s="1"/>
      <c r="Y301" s="1"/>
      <c r="Z301" s="1"/>
      <c r="AA301" s="1"/>
      <c r="AB301" s="1"/>
      <c r="AC301" s="1"/>
      <c r="AD301" s="1"/>
      <c r="AE301" s="1"/>
      <c r="AF301" s="1"/>
      <c r="AG301" s="142"/>
    </row>
    <row r="302" spans="2:33" x14ac:dyDescent="0.35">
      <c r="B302" s="1"/>
      <c r="C302" s="1"/>
      <c r="D302" s="1"/>
      <c r="F302" s="51"/>
      <c r="G302" s="3"/>
      <c r="H302" s="1"/>
      <c r="I302" s="1"/>
      <c r="J302" s="1"/>
      <c r="K302" s="1"/>
      <c r="L302" s="31"/>
      <c r="M302" s="1"/>
      <c r="N302" s="1"/>
      <c r="O302" s="1"/>
      <c r="P302" s="1"/>
      <c r="Q302" s="1"/>
      <c r="R302" s="31"/>
      <c r="S302" s="1"/>
      <c r="T302" s="1"/>
      <c r="U302" s="1"/>
      <c r="V302" s="1"/>
      <c r="W302" s="1"/>
      <c r="X302" s="1"/>
      <c r="Y302" s="1"/>
      <c r="Z302" s="1"/>
      <c r="AA302" s="1"/>
      <c r="AB302" s="1"/>
      <c r="AC302" s="1"/>
      <c r="AD302" s="1"/>
      <c r="AE302" s="1"/>
      <c r="AF302" s="1"/>
      <c r="AG302" s="142"/>
    </row>
    <row r="303" spans="2:33" x14ac:dyDescent="0.35">
      <c r="B303" s="1"/>
      <c r="C303" s="1"/>
      <c r="D303" s="1"/>
      <c r="F303" s="51"/>
      <c r="G303" s="3"/>
      <c r="H303" s="1"/>
      <c r="I303" s="1"/>
      <c r="J303" s="1"/>
      <c r="K303" s="1"/>
      <c r="L303" s="31"/>
      <c r="M303" s="1"/>
      <c r="N303" s="1"/>
      <c r="O303" s="1"/>
      <c r="P303" s="1"/>
      <c r="Q303" s="1"/>
      <c r="R303" s="31"/>
      <c r="S303" s="1"/>
      <c r="T303" s="1"/>
      <c r="U303" s="1"/>
      <c r="V303" s="1"/>
      <c r="W303" s="1"/>
      <c r="X303" s="1"/>
      <c r="Y303" s="1"/>
      <c r="Z303" s="1"/>
      <c r="AA303" s="1"/>
      <c r="AB303" s="1"/>
      <c r="AC303" s="1"/>
      <c r="AD303" s="1"/>
      <c r="AE303" s="1"/>
      <c r="AF303" s="1"/>
      <c r="AG303" s="142"/>
    </row>
    <row r="304" spans="2:33" x14ac:dyDescent="0.35">
      <c r="B304" s="1"/>
      <c r="C304" s="1"/>
      <c r="D304" s="1"/>
      <c r="F304" s="51"/>
      <c r="G304" s="3"/>
      <c r="H304" s="1"/>
      <c r="I304" s="1"/>
      <c r="J304" s="1"/>
      <c r="K304" s="1"/>
      <c r="L304" s="31"/>
      <c r="M304" s="1"/>
      <c r="N304" s="1"/>
      <c r="O304" s="1"/>
      <c r="P304" s="1"/>
      <c r="Q304" s="1"/>
      <c r="R304" s="31"/>
      <c r="S304" s="1"/>
      <c r="T304" s="1"/>
      <c r="U304" s="1"/>
      <c r="V304" s="1"/>
      <c r="W304" s="1"/>
      <c r="X304" s="1"/>
      <c r="Y304" s="1"/>
      <c r="Z304" s="1"/>
      <c r="AA304" s="1"/>
      <c r="AB304" s="1"/>
      <c r="AC304" s="1"/>
      <c r="AD304" s="1"/>
      <c r="AE304" s="1"/>
      <c r="AF304" s="1"/>
      <c r="AG304" s="142"/>
    </row>
    <row r="305" spans="2:33" x14ac:dyDescent="0.35">
      <c r="B305" s="1"/>
      <c r="C305" s="1"/>
      <c r="D305" s="1"/>
      <c r="F305" s="51"/>
      <c r="G305" s="3"/>
      <c r="H305" s="1"/>
      <c r="I305" s="1"/>
      <c r="J305" s="1"/>
      <c r="K305" s="1"/>
      <c r="L305" s="31"/>
      <c r="M305" s="1"/>
      <c r="N305" s="1"/>
      <c r="O305" s="1"/>
      <c r="P305" s="1"/>
      <c r="Q305" s="1"/>
      <c r="R305" s="31"/>
      <c r="S305" s="1"/>
      <c r="T305" s="1"/>
      <c r="U305" s="1"/>
      <c r="V305" s="1"/>
      <c r="W305" s="1"/>
      <c r="X305" s="1"/>
      <c r="Y305" s="1"/>
      <c r="Z305" s="1"/>
      <c r="AA305" s="1"/>
      <c r="AB305" s="1"/>
      <c r="AC305" s="1"/>
      <c r="AD305" s="1"/>
      <c r="AE305" s="1"/>
      <c r="AF305" s="1"/>
      <c r="AG305" s="142"/>
    </row>
    <row r="306" spans="2:33" x14ac:dyDescent="0.35">
      <c r="B306" s="1"/>
      <c r="C306" s="1"/>
      <c r="D306" s="1"/>
      <c r="F306" s="51"/>
      <c r="G306" s="3"/>
      <c r="H306" s="1"/>
      <c r="I306" s="1"/>
      <c r="J306" s="1"/>
      <c r="K306" s="1"/>
      <c r="L306" s="31"/>
      <c r="M306" s="1"/>
      <c r="N306" s="1"/>
      <c r="O306" s="1"/>
      <c r="P306" s="1"/>
      <c r="Q306" s="1"/>
      <c r="R306" s="31"/>
      <c r="S306" s="1"/>
      <c r="T306" s="1"/>
      <c r="U306" s="1"/>
      <c r="V306" s="1"/>
      <c r="W306" s="1"/>
      <c r="X306" s="1"/>
      <c r="Y306" s="1"/>
      <c r="Z306" s="1"/>
      <c r="AA306" s="1"/>
      <c r="AB306" s="1"/>
      <c r="AC306" s="1"/>
      <c r="AD306" s="1"/>
      <c r="AE306" s="1"/>
      <c r="AF306" s="1"/>
      <c r="AG306" s="142"/>
    </row>
    <row r="307" spans="2:33" x14ac:dyDescent="0.35">
      <c r="B307" s="1"/>
      <c r="C307" s="1"/>
      <c r="D307" s="1"/>
      <c r="F307" s="51"/>
      <c r="G307" s="3"/>
      <c r="H307" s="1"/>
      <c r="I307" s="1"/>
      <c r="J307" s="1"/>
      <c r="K307" s="1"/>
      <c r="L307" s="31"/>
      <c r="M307" s="1"/>
      <c r="N307" s="1"/>
      <c r="O307" s="1"/>
      <c r="P307" s="1"/>
      <c r="Q307" s="1"/>
      <c r="R307" s="31"/>
      <c r="S307" s="1"/>
      <c r="T307" s="1"/>
      <c r="U307" s="1"/>
      <c r="V307" s="1"/>
      <c r="W307" s="1"/>
      <c r="X307" s="1"/>
      <c r="Y307" s="1"/>
      <c r="Z307" s="1"/>
      <c r="AA307" s="1"/>
      <c r="AB307" s="1"/>
      <c r="AC307" s="1"/>
      <c r="AD307" s="1"/>
      <c r="AE307" s="1"/>
      <c r="AF307" s="1"/>
      <c r="AG307" s="142"/>
    </row>
    <row r="308" spans="2:33" x14ac:dyDescent="0.35">
      <c r="B308" s="1"/>
      <c r="C308" s="1"/>
      <c r="D308" s="1"/>
      <c r="F308" s="51"/>
      <c r="G308" s="3"/>
      <c r="H308" s="1"/>
      <c r="I308" s="1"/>
      <c r="J308" s="1"/>
      <c r="K308" s="1"/>
      <c r="L308" s="31"/>
      <c r="M308" s="1"/>
      <c r="N308" s="1"/>
      <c r="O308" s="1"/>
      <c r="P308" s="1"/>
      <c r="Q308" s="1"/>
      <c r="R308" s="31"/>
      <c r="S308" s="1"/>
      <c r="T308" s="1"/>
      <c r="U308" s="1"/>
      <c r="V308" s="1"/>
      <c r="W308" s="1"/>
      <c r="X308" s="1"/>
      <c r="Y308" s="1"/>
      <c r="Z308" s="1"/>
      <c r="AA308" s="1"/>
      <c r="AB308" s="1"/>
      <c r="AC308" s="1"/>
      <c r="AD308" s="1"/>
      <c r="AE308" s="1"/>
      <c r="AF308" s="1"/>
      <c r="AG308" s="142"/>
    </row>
    <row r="309" spans="2:33" x14ac:dyDescent="0.35">
      <c r="B309" s="1"/>
      <c r="C309" s="1"/>
      <c r="D309" s="1"/>
      <c r="F309" s="51"/>
      <c r="G309" s="3"/>
      <c r="H309" s="1"/>
      <c r="I309" s="1"/>
      <c r="J309" s="1"/>
      <c r="K309" s="1"/>
      <c r="L309" s="31"/>
      <c r="M309" s="1"/>
      <c r="N309" s="1"/>
      <c r="O309" s="1"/>
      <c r="P309" s="1"/>
      <c r="Q309" s="1"/>
      <c r="R309" s="31"/>
      <c r="S309" s="1"/>
      <c r="T309" s="1"/>
      <c r="U309" s="1"/>
      <c r="V309" s="1"/>
      <c r="W309" s="1"/>
      <c r="X309" s="1"/>
      <c r="Y309" s="1"/>
      <c r="Z309" s="1"/>
      <c r="AA309" s="1"/>
      <c r="AB309" s="1"/>
      <c r="AC309" s="1"/>
      <c r="AD309" s="1"/>
      <c r="AE309" s="1"/>
      <c r="AF309" s="1"/>
      <c r="AG309" s="142"/>
    </row>
    <row r="310" spans="2:33" x14ac:dyDescent="0.35">
      <c r="B310" s="1"/>
      <c r="C310" s="1"/>
      <c r="D310" s="1"/>
      <c r="F310" s="51"/>
      <c r="G310" s="3"/>
      <c r="H310" s="1"/>
      <c r="I310" s="1"/>
      <c r="J310" s="1"/>
      <c r="K310" s="1"/>
      <c r="L310" s="31"/>
      <c r="M310" s="1"/>
      <c r="N310" s="1"/>
      <c r="O310" s="1"/>
      <c r="P310" s="1"/>
      <c r="Q310" s="1"/>
      <c r="R310" s="31"/>
      <c r="S310" s="1"/>
      <c r="T310" s="1"/>
      <c r="U310" s="1"/>
      <c r="V310" s="1"/>
      <c r="W310" s="1"/>
      <c r="X310" s="1"/>
      <c r="Y310" s="1"/>
      <c r="Z310" s="1"/>
      <c r="AA310" s="1"/>
      <c r="AB310" s="1"/>
      <c r="AC310" s="1"/>
      <c r="AD310" s="1"/>
      <c r="AE310" s="1"/>
      <c r="AF310" s="1"/>
      <c r="AG310" s="142"/>
    </row>
    <row r="311" spans="2:33" x14ac:dyDescent="0.35">
      <c r="B311" s="1"/>
      <c r="C311" s="1"/>
      <c r="D311" s="1"/>
      <c r="F311" s="51"/>
      <c r="G311" s="3"/>
      <c r="H311" s="1"/>
      <c r="I311" s="1"/>
      <c r="J311" s="1"/>
      <c r="K311" s="1"/>
      <c r="L311" s="31"/>
      <c r="M311" s="1"/>
      <c r="N311" s="1"/>
      <c r="O311" s="1"/>
      <c r="P311" s="1"/>
      <c r="Q311" s="1"/>
      <c r="R311" s="31"/>
      <c r="S311" s="1"/>
      <c r="T311" s="1"/>
      <c r="U311" s="1"/>
      <c r="V311" s="1"/>
      <c r="W311" s="1"/>
      <c r="X311" s="1"/>
      <c r="Y311" s="1"/>
      <c r="Z311" s="1"/>
      <c r="AA311" s="1"/>
      <c r="AB311" s="1"/>
      <c r="AC311" s="1"/>
      <c r="AD311" s="1"/>
      <c r="AE311" s="1"/>
      <c r="AF311" s="1"/>
      <c r="AG311" s="142"/>
    </row>
    <row r="312" spans="2:33" x14ac:dyDescent="0.35">
      <c r="B312" s="1"/>
      <c r="C312" s="1"/>
      <c r="D312" s="1"/>
      <c r="F312" s="51"/>
      <c r="G312" s="3"/>
      <c r="H312" s="1"/>
      <c r="I312" s="1"/>
      <c r="J312" s="1"/>
      <c r="K312" s="1"/>
      <c r="L312" s="31"/>
      <c r="M312" s="1"/>
      <c r="N312" s="1"/>
      <c r="O312" s="1"/>
      <c r="P312" s="1"/>
      <c r="Q312" s="1"/>
      <c r="R312" s="31"/>
      <c r="S312" s="1"/>
      <c r="T312" s="1"/>
      <c r="U312" s="1"/>
      <c r="V312" s="1"/>
      <c r="W312" s="1"/>
      <c r="X312" s="1"/>
      <c r="Y312" s="1"/>
      <c r="Z312" s="1"/>
      <c r="AA312" s="1"/>
      <c r="AB312" s="1"/>
      <c r="AC312" s="1"/>
      <c r="AD312" s="1"/>
      <c r="AE312" s="1"/>
      <c r="AF312" s="1"/>
      <c r="AG312" s="142"/>
    </row>
    <row r="313" spans="2:33" x14ac:dyDescent="0.35">
      <c r="B313" s="1"/>
      <c r="C313" s="1"/>
      <c r="D313" s="1"/>
      <c r="F313" s="51"/>
      <c r="G313" s="3"/>
      <c r="H313" s="1"/>
      <c r="I313" s="1"/>
      <c r="J313" s="1"/>
      <c r="K313" s="1"/>
      <c r="L313" s="31"/>
      <c r="M313" s="1"/>
      <c r="N313" s="1"/>
      <c r="O313" s="1"/>
      <c r="P313" s="1"/>
      <c r="Q313" s="1"/>
      <c r="R313" s="31"/>
      <c r="S313" s="1"/>
      <c r="T313" s="1"/>
      <c r="U313" s="1"/>
      <c r="V313" s="1"/>
      <c r="W313" s="1"/>
      <c r="X313" s="1"/>
      <c r="Y313" s="1"/>
      <c r="Z313" s="1"/>
      <c r="AA313" s="1"/>
      <c r="AB313" s="1"/>
      <c r="AC313" s="1"/>
      <c r="AD313" s="1"/>
      <c r="AE313" s="1"/>
      <c r="AF313" s="1"/>
      <c r="AG313" s="142"/>
    </row>
    <row r="314" spans="2:33" x14ac:dyDescent="0.35">
      <c r="B314" s="1"/>
      <c r="C314" s="1"/>
      <c r="D314" s="1"/>
      <c r="F314" s="51"/>
      <c r="G314" s="3"/>
      <c r="H314" s="1"/>
      <c r="I314" s="1"/>
      <c r="J314" s="1"/>
      <c r="K314" s="1"/>
      <c r="L314" s="31"/>
      <c r="M314" s="1"/>
      <c r="N314" s="1"/>
      <c r="O314" s="1"/>
      <c r="P314" s="1"/>
      <c r="Q314" s="1"/>
      <c r="R314" s="31"/>
      <c r="S314" s="1"/>
      <c r="T314" s="1"/>
      <c r="U314" s="1"/>
      <c r="V314" s="1"/>
      <c r="W314" s="1"/>
      <c r="X314" s="1"/>
      <c r="Y314" s="1"/>
      <c r="Z314" s="1"/>
      <c r="AA314" s="1"/>
      <c r="AB314" s="1"/>
      <c r="AC314" s="1"/>
      <c r="AD314" s="1"/>
      <c r="AE314" s="1"/>
      <c r="AF314" s="1"/>
      <c r="AG314" s="142"/>
    </row>
    <row r="315" spans="2:33" x14ac:dyDescent="0.35">
      <c r="B315" s="1"/>
      <c r="C315" s="1"/>
      <c r="D315" s="1"/>
      <c r="F315" s="51"/>
      <c r="G315" s="3"/>
      <c r="H315" s="1"/>
      <c r="I315" s="1"/>
      <c r="J315" s="1"/>
      <c r="K315" s="1"/>
      <c r="L315" s="31"/>
      <c r="M315" s="1"/>
      <c r="N315" s="1"/>
      <c r="O315" s="1"/>
      <c r="P315" s="1"/>
      <c r="Q315" s="1"/>
      <c r="R315" s="31"/>
      <c r="S315" s="1"/>
      <c r="T315" s="1"/>
      <c r="U315" s="1"/>
      <c r="V315" s="1"/>
      <c r="W315" s="1"/>
      <c r="X315" s="1"/>
      <c r="Y315" s="1"/>
      <c r="Z315" s="1"/>
      <c r="AA315" s="1"/>
      <c r="AB315" s="1"/>
      <c r="AC315" s="1"/>
      <c r="AD315" s="1"/>
      <c r="AE315" s="1"/>
      <c r="AF315" s="1"/>
      <c r="AG315" s="142"/>
    </row>
    <row r="316" spans="2:33" x14ac:dyDescent="0.35">
      <c r="B316" s="1"/>
      <c r="C316" s="1"/>
      <c r="D316" s="1"/>
      <c r="F316" s="51"/>
      <c r="G316" s="3"/>
      <c r="H316" s="1"/>
      <c r="I316" s="1"/>
      <c r="J316" s="1"/>
      <c r="K316" s="1"/>
      <c r="L316" s="31"/>
      <c r="M316" s="1"/>
      <c r="N316" s="1"/>
      <c r="O316" s="1"/>
      <c r="P316" s="1"/>
      <c r="Q316" s="1"/>
      <c r="R316" s="31"/>
      <c r="S316" s="1"/>
      <c r="T316" s="1"/>
      <c r="U316" s="1"/>
      <c r="V316" s="1"/>
      <c r="W316" s="1"/>
      <c r="X316" s="1"/>
      <c r="Y316" s="1"/>
      <c r="Z316" s="1"/>
      <c r="AA316" s="1"/>
      <c r="AB316" s="1"/>
      <c r="AC316" s="1"/>
      <c r="AD316" s="1"/>
      <c r="AE316" s="1"/>
      <c r="AF316" s="1"/>
      <c r="AG316" s="142"/>
    </row>
    <row r="317" spans="2:33" x14ac:dyDescent="0.35">
      <c r="B317" s="1"/>
      <c r="C317" s="1"/>
      <c r="D317" s="1"/>
      <c r="F317" s="51"/>
      <c r="G317" s="3"/>
      <c r="H317" s="1"/>
      <c r="I317" s="1"/>
      <c r="J317" s="1"/>
      <c r="K317" s="1"/>
      <c r="L317" s="31"/>
      <c r="M317" s="1"/>
      <c r="N317" s="1"/>
      <c r="O317" s="1"/>
      <c r="P317" s="1"/>
      <c r="Q317" s="1"/>
      <c r="R317" s="31"/>
      <c r="S317" s="1"/>
      <c r="T317" s="1"/>
      <c r="U317" s="1"/>
      <c r="V317" s="1"/>
      <c r="W317" s="1"/>
      <c r="X317" s="1"/>
      <c r="Y317" s="1"/>
      <c r="Z317" s="1"/>
      <c r="AA317" s="1"/>
      <c r="AB317" s="1"/>
      <c r="AC317" s="1"/>
      <c r="AD317" s="1"/>
      <c r="AE317" s="1"/>
      <c r="AF317" s="1"/>
      <c r="AG317" s="142"/>
    </row>
    <row r="318" spans="2:33" x14ac:dyDescent="0.35">
      <c r="B318" s="1"/>
      <c r="C318" s="1"/>
      <c r="D318" s="1"/>
      <c r="F318" s="51"/>
      <c r="G318" s="3"/>
      <c r="H318" s="1"/>
      <c r="I318" s="1"/>
      <c r="J318" s="1"/>
      <c r="K318" s="1"/>
      <c r="L318" s="31"/>
      <c r="M318" s="1"/>
      <c r="N318" s="1"/>
      <c r="O318" s="1"/>
      <c r="P318" s="1"/>
      <c r="Q318" s="1"/>
      <c r="R318" s="31"/>
      <c r="S318" s="1"/>
      <c r="T318" s="1"/>
      <c r="U318" s="1"/>
      <c r="V318" s="1"/>
      <c r="W318" s="1"/>
      <c r="X318" s="1"/>
      <c r="Y318" s="1"/>
      <c r="Z318" s="1"/>
      <c r="AA318" s="1"/>
      <c r="AB318" s="1"/>
      <c r="AC318" s="1"/>
      <c r="AD318" s="1"/>
      <c r="AE318" s="1"/>
      <c r="AF318" s="1"/>
      <c r="AG318" s="142"/>
    </row>
    <row r="319" spans="2:33" x14ac:dyDescent="0.35">
      <c r="B319" s="1"/>
      <c r="C319" s="1"/>
      <c r="D319" s="1"/>
      <c r="F319" s="51"/>
      <c r="G319" s="3"/>
      <c r="H319" s="1"/>
      <c r="I319" s="1"/>
      <c r="J319" s="1"/>
      <c r="K319" s="1"/>
      <c r="L319" s="31"/>
      <c r="M319" s="1"/>
      <c r="N319" s="1"/>
      <c r="O319" s="1"/>
      <c r="P319" s="1"/>
      <c r="Q319" s="1"/>
      <c r="R319" s="31"/>
      <c r="S319" s="1"/>
      <c r="T319" s="1"/>
      <c r="U319" s="1"/>
      <c r="V319" s="1"/>
      <c r="W319" s="1"/>
      <c r="X319" s="1"/>
      <c r="Y319" s="1"/>
      <c r="Z319" s="1"/>
      <c r="AA319" s="1"/>
      <c r="AB319" s="1"/>
      <c r="AC319" s="1"/>
      <c r="AD319" s="1"/>
      <c r="AE319" s="1"/>
      <c r="AF319" s="1"/>
      <c r="AG319" s="142"/>
    </row>
    <row r="320" spans="2:33" x14ac:dyDescent="0.35">
      <c r="B320" s="1"/>
      <c r="C320" s="1"/>
      <c r="D320" s="1"/>
      <c r="F320" s="51"/>
      <c r="G320" s="3"/>
      <c r="H320" s="1"/>
      <c r="I320" s="1"/>
      <c r="J320" s="1"/>
      <c r="K320" s="1"/>
      <c r="L320" s="31"/>
      <c r="M320" s="1"/>
      <c r="N320" s="1"/>
      <c r="O320" s="1"/>
      <c r="P320" s="1"/>
      <c r="Q320" s="1"/>
      <c r="R320" s="31"/>
      <c r="S320" s="1"/>
      <c r="T320" s="1"/>
      <c r="U320" s="1"/>
      <c r="V320" s="1"/>
      <c r="W320" s="1"/>
      <c r="X320" s="1"/>
      <c r="Y320" s="1"/>
      <c r="Z320" s="1"/>
      <c r="AA320" s="1"/>
      <c r="AB320" s="1"/>
      <c r="AC320" s="1"/>
      <c r="AD320" s="1"/>
      <c r="AE320" s="1"/>
      <c r="AF320" s="1"/>
      <c r="AG320" s="142"/>
    </row>
    <row r="321" spans="2:33" x14ac:dyDescent="0.35">
      <c r="B321" s="1"/>
      <c r="C321" s="1"/>
      <c r="D321" s="1"/>
      <c r="F321" s="51"/>
      <c r="G321" s="3"/>
      <c r="H321" s="1"/>
      <c r="I321" s="1"/>
      <c r="J321" s="1"/>
      <c r="K321" s="1"/>
      <c r="L321" s="31"/>
      <c r="M321" s="1"/>
      <c r="N321" s="1"/>
      <c r="O321" s="1"/>
      <c r="P321" s="1"/>
      <c r="Q321" s="1"/>
      <c r="R321" s="31"/>
      <c r="S321" s="1"/>
      <c r="T321" s="1"/>
      <c r="U321" s="1"/>
      <c r="V321" s="1"/>
      <c r="W321" s="1"/>
      <c r="X321" s="1"/>
      <c r="Y321" s="1"/>
      <c r="Z321" s="1"/>
      <c r="AA321" s="1"/>
      <c r="AB321" s="1"/>
      <c r="AC321" s="1"/>
      <c r="AD321" s="1"/>
      <c r="AE321" s="1"/>
      <c r="AF321" s="1"/>
      <c r="AG321" s="142"/>
    </row>
    <row r="322" spans="2:33" x14ac:dyDescent="0.35">
      <c r="B322" s="1"/>
      <c r="C322" s="1"/>
      <c r="D322" s="1"/>
      <c r="F322" s="51"/>
      <c r="G322" s="3"/>
      <c r="H322" s="1"/>
      <c r="I322" s="1"/>
      <c r="J322" s="1"/>
      <c r="K322" s="1"/>
      <c r="L322" s="31"/>
      <c r="M322" s="1"/>
      <c r="N322" s="1"/>
      <c r="O322" s="1"/>
      <c r="P322" s="1"/>
      <c r="Q322" s="1"/>
      <c r="R322" s="31"/>
      <c r="S322" s="1"/>
      <c r="T322" s="1"/>
      <c r="U322" s="1"/>
      <c r="V322" s="1"/>
      <c r="W322" s="1"/>
      <c r="X322" s="1"/>
      <c r="Y322" s="1"/>
      <c r="Z322" s="1"/>
      <c r="AA322" s="1"/>
      <c r="AB322" s="1"/>
      <c r="AC322" s="1"/>
      <c r="AD322" s="1"/>
      <c r="AE322" s="1"/>
      <c r="AF322" s="1"/>
      <c r="AG322" s="142"/>
    </row>
    <row r="323" spans="2:33" x14ac:dyDescent="0.35">
      <c r="B323" s="1"/>
      <c r="C323" s="1"/>
      <c r="D323" s="1"/>
      <c r="F323" s="51"/>
      <c r="G323" s="3"/>
      <c r="H323" s="1"/>
      <c r="I323" s="1"/>
      <c r="J323" s="1"/>
      <c r="K323" s="1"/>
      <c r="L323" s="31"/>
      <c r="M323" s="1"/>
      <c r="N323" s="1"/>
      <c r="O323" s="1"/>
      <c r="P323" s="1"/>
      <c r="Q323" s="1"/>
      <c r="R323" s="31"/>
      <c r="S323" s="1"/>
      <c r="T323" s="1"/>
      <c r="U323" s="1"/>
      <c r="V323" s="1"/>
      <c r="W323" s="1"/>
      <c r="X323" s="1"/>
      <c r="Y323" s="1"/>
      <c r="Z323" s="1"/>
      <c r="AA323" s="1"/>
      <c r="AB323" s="1"/>
      <c r="AC323" s="1"/>
      <c r="AD323" s="1"/>
      <c r="AE323" s="1"/>
      <c r="AF323" s="1"/>
      <c r="AG323" s="142"/>
    </row>
    <row r="324" spans="2:33" x14ac:dyDescent="0.35">
      <c r="B324" s="1"/>
      <c r="C324" s="1"/>
      <c r="D324" s="1"/>
      <c r="F324" s="51"/>
      <c r="G324" s="3"/>
      <c r="H324" s="1"/>
      <c r="I324" s="1"/>
      <c r="J324" s="1"/>
      <c r="K324" s="1"/>
      <c r="L324" s="31"/>
      <c r="M324" s="1"/>
      <c r="N324" s="1"/>
      <c r="O324" s="1"/>
      <c r="P324" s="1"/>
      <c r="Q324" s="1"/>
      <c r="R324" s="31"/>
      <c r="S324" s="1"/>
      <c r="T324" s="1"/>
      <c r="U324" s="1"/>
      <c r="V324" s="1"/>
      <c r="W324" s="1"/>
      <c r="X324" s="1"/>
      <c r="Y324" s="1"/>
      <c r="Z324" s="1"/>
      <c r="AA324" s="1"/>
      <c r="AB324" s="1"/>
      <c r="AC324" s="1"/>
      <c r="AD324" s="1"/>
      <c r="AE324" s="1"/>
      <c r="AF324" s="1"/>
      <c r="AG324" s="142"/>
    </row>
    <row r="325" spans="2:33" x14ac:dyDescent="0.35">
      <c r="B325" s="1"/>
      <c r="C325" s="1"/>
      <c r="D325" s="1"/>
      <c r="F325" s="51"/>
      <c r="G325" s="3"/>
      <c r="H325" s="1"/>
      <c r="I325" s="1"/>
      <c r="J325" s="1"/>
      <c r="K325" s="1"/>
      <c r="L325" s="31"/>
      <c r="M325" s="1"/>
      <c r="N325" s="1"/>
      <c r="O325" s="1"/>
      <c r="P325" s="1"/>
      <c r="Q325" s="1"/>
      <c r="R325" s="31"/>
      <c r="S325" s="1"/>
      <c r="T325" s="1"/>
      <c r="U325" s="1"/>
      <c r="V325" s="1"/>
      <c r="W325" s="1"/>
      <c r="X325" s="1"/>
      <c r="Y325" s="1"/>
      <c r="Z325" s="1"/>
      <c r="AA325" s="1"/>
      <c r="AB325" s="1"/>
      <c r="AC325" s="1"/>
      <c r="AD325" s="1"/>
      <c r="AE325" s="1"/>
      <c r="AF325" s="1"/>
      <c r="AG325" s="142"/>
    </row>
    <row r="326" spans="2:33" x14ac:dyDescent="0.35">
      <c r="B326" s="1"/>
      <c r="C326" s="1"/>
      <c r="D326" s="1"/>
      <c r="F326" s="51"/>
      <c r="G326" s="3"/>
      <c r="H326" s="1"/>
      <c r="I326" s="1"/>
      <c r="J326" s="1"/>
      <c r="K326" s="1"/>
      <c r="L326" s="31"/>
      <c r="M326" s="1"/>
      <c r="N326" s="1"/>
      <c r="O326" s="1"/>
      <c r="P326" s="1"/>
      <c r="Q326" s="1"/>
      <c r="R326" s="31"/>
      <c r="S326" s="1"/>
      <c r="T326" s="1"/>
      <c r="U326" s="1"/>
      <c r="V326" s="1"/>
      <c r="W326" s="1"/>
      <c r="X326" s="1"/>
      <c r="Y326" s="1"/>
      <c r="Z326" s="1"/>
      <c r="AA326" s="1"/>
      <c r="AB326" s="1"/>
      <c r="AC326" s="1"/>
      <c r="AD326" s="1"/>
      <c r="AE326" s="1"/>
      <c r="AF326" s="1"/>
      <c r="AG326" s="142"/>
    </row>
    <row r="327" spans="2:33" x14ac:dyDescent="0.35">
      <c r="B327" s="1"/>
      <c r="C327" s="1"/>
      <c r="D327" s="1"/>
      <c r="F327" s="51"/>
      <c r="G327" s="3"/>
      <c r="H327" s="1"/>
      <c r="I327" s="1"/>
      <c r="J327" s="1"/>
      <c r="K327" s="1"/>
      <c r="L327" s="31"/>
      <c r="M327" s="1"/>
      <c r="N327" s="1"/>
      <c r="O327" s="1"/>
      <c r="P327" s="1"/>
      <c r="Q327" s="1"/>
      <c r="R327" s="31"/>
      <c r="S327" s="1"/>
      <c r="T327" s="1"/>
      <c r="U327" s="1"/>
      <c r="V327" s="1"/>
      <c r="W327" s="1"/>
      <c r="X327" s="1"/>
      <c r="Y327" s="1"/>
      <c r="Z327" s="1"/>
      <c r="AA327" s="1"/>
      <c r="AB327" s="1"/>
      <c r="AC327" s="1"/>
      <c r="AD327" s="1"/>
      <c r="AE327" s="1"/>
      <c r="AF327" s="1"/>
      <c r="AG327" s="142"/>
    </row>
    <row r="328" spans="2:33" x14ac:dyDescent="0.35">
      <c r="B328" s="1"/>
      <c r="C328" s="1"/>
      <c r="D328" s="1"/>
      <c r="F328" s="51"/>
      <c r="G328" s="3"/>
      <c r="H328" s="1"/>
      <c r="I328" s="1"/>
      <c r="J328" s="1"/>
      <c r="K328" s="1"/>
      <c r="L328" s="31"/>
      <c r="M328" s="1"/>
      <c r="N328" s="1"/>
      <c r="O328" s="1"/>
      <c r="P328" s="1"/>
      <c r="Q328" s="1"/>
      <c r="R328" s="31"/>
      <c r="S328" s="1"/>
      <c r="T328" s="1"/>
      <c r="U328" s="1"/>
      <c r="V328" s="1"/>
      <c r="W328" s="1"/>
      <c r="X328" s="1"/>
      <c r="Y328" s="1"/>
      <c r="Z328" s="1"/>
      <c r="AA328" s="1"/>
      <c r="AB328" s="1"/>
      <c r="AC328" s="1"/>
      <c r="AD328" s="1"/>
      <c r="AE328" s="1"/>
      <c r="AF328" s="1"/>
      <c r="AG328" s="142"/>
    </row>
    <row r="329" spans="2:33" x14ac:dyDescent="0.35">
      <c r="B329" s="1"/>
      <c r="C329" s="1"/>
      <c r="D329" s="1"/>
      <c r="F329" s="51"/>
      <c r="G329" s="3"/>
      <c r="H329" s="1"/>
      <c r="I329" s="1"/>
      <c r="J329" s="1"/>
      <c r="K329" s="1"/>
      <c r="L329" s="31"/>
      <c r="M329" s="1"/>
      <c r="N329" s="1"/>
      <c r="O329" s="1"/>
      <c r="P329" s="1"/>
      <c r="Q329" s="1"/>
      <c r="R329" s="31"/>
      <c r="S329" s="1"/>
      <c r="T329" s="1"/>
      <c r="U329" s="1"/>
      <c r="V329" s="1"/>
      <c r="W329" s="1"/>
      <c r="X329" s="1"/>
      <c r="Y329" s="1"/>
      <c r="Z329" s="1"/>
      <c r="AA329" s="1"/>
      <c r="AB329" s="1"/>
      <c r="AC329" s="1"/>
      <c r="AD329" s="1"/>
      <c r="AE329" s="1"/>
      <c r="AF329" s="1"/>
      <c r="AG329" s="142"/>
    </row>
    <row r="330" spans="2:33" x14ac:dyDescent="0.35">
      <c r="B330" s="1"/>
      <c r="C330" s="1"/>
      <c r="D330" s="1"/>
      <c r="F330" s="51"/>
      <c r="G330" s="3"/>
      <c r="H330" s="1"/>
      <c r="I330" s="1"/>
      <c r="J330" s="1"/>
      <c r="K330" s="1"/>
      <c r="L330" s="31"/>
      <c r="M330" s="1"/>
      <c r="N330" s="1"/>
      <c r="O330" s="1"/>
      <c r="P330" s="1"/>
      <c r="Q330" s="1"/>
      <c r="R330" s="31"/>
      <c r="S330" s="1"/>
      <c r="T330" s="1"/>
      <c r="U330" s="1"/>
      <c r="V330" s="1"/>
      <c r="W330" s="1"/>
      <c r="X330" s="1"/>
      <c r="Y330" s="1"/>
      <c r="Z330" s="1"/>
      <c r="AA330" s="1"/>
      <c r="AB330" s="1"/>
      <c r="AC330" s="1"/>
      <c r="AD330" s="1"/>
      <c r="AE330" s="1"/>
      <c r="AF330" s="1"/>
      <c r="AG330" s="142"/>
    </row>
    <row r="331" spans="2:33" x14ac:dyDescent="0.35">
      <c r="B331" s="1"/>
      <c r="C331" s="1"/>
      <c r="D331" s="1"/>
      <c r="F331" s="51"/>
      <c r="G331" s="3"/>
      <c r="H331" s="1"/>
      <c r="I331" s="1"/>
      <c r="J331" s="1"/>
      <c r="K331" s="1"/>
      <c r="L331" s="31"/>
      <c r="M331" s="1"/>
      <c r="N331" s="1"/>
      <c r="O331" s="1"/>
      <c r="P331" s="1"/>
      <c r="Q331" s="1"/>
      <c r="R331" s="31"/>
      <c r="S331" s="1"/>
      <c r="T331" s="1"/>
      <c r="U331" s="1"/>
      <c r="V331" s="1"/>
      <c r="W331" s="1"/>
      <c r="X331" s="1"/>
      <c r="Y331" s="1"/>
      <c r="Z331" s="1"/>
      <c r="AA331" s="1"/>
      <c r="AB331" s="1"/>
      <c r="AC331" s="1"/>
      <c r="AD331" s="1"/>
      <c r="AE331" s="1"/>
      <c r="AF331" s="1"/>
      <c r="AG331" s="142"/>
    </row>
    <row r="332" spans="2:33" x14ac:dyDescent="0.35">
      <c r="B332" s="1"/>
      <c r="C332" s="1"/>
      <c r="D332" s="1"/>
      <c r="F332" s="51"/>
      <c r="G332" s="3"/>
      <c r="H332" s="1"/>
      <c r="I332" s="1"/>
      <c r="J332" s="1"/>
      <c r="K332" s="1"/>
      <c r="L332" s="31"/>
      <c r="M332" s="1"/>
      <c r="N332" s="1"/>
      <c r="O332" s="1"/>
      <c r="P332" s="1"/>
      <c r="Q332" s="1"/>
      <c r="R332" s="31"/>
      <c r="S332" s="1"/>
      <c r="T332" s="1"/>
      <c r="U332" s="1"/>
      <c r="V332" s="1"/>
      <c r="W332" s="1"/>
      <c r="X332" s="1"/>
      <c r="Y332" s="1"/>
      <c r="Z332" s="1"/>
      <c r="AA332" s="1"/>
      <c r="AB332" s="1"/>
      <c r="AC332" s="1"/>
      <c r="AD332" s="1"/>
      <c r="AE332" s="1"/>
      <c r="AF332" s="1"/>
      <c r="AG332" s="142"/>
    </row>
    <row r="333" spans="2:33" x14ac:dyDescent="0.35">
      <c r="B333" s="1"/>
      <c r="C333" s="1"/>
      <c r="D333" s="1"/>
      <c r="F333" s="51"/>
      <c r="G333" s="3"/>
      <c r="H333" s="1"/>
      <c r="I333" s="1"/>
      <c r="J333" s="1"/>
      <c r="K333" s="1"/>
      <c r="L333" s="31"/>
      <c r="M333" s="1"/>
      <c r="N333" s="1"/>
      <c r="O333" s="1"/>
      <c r="P333" s="1"/>
      <c r="Q333" s="1"/>
      <c r="R333" s="31"/>
      <c r="S333" s="1"/>
      <c r="T333" s="1"/>
      <c r="U333" s="1"/>
      <c r="V333" s="1"/>
      <c r="W333" s="1"/>
      <c r="X333" s="1"/>
      <c r="Y333" s="1"/>
      <c r="Z333" s="1"/>
      <c r="AA333" s="1"/>
      <c r="AB333" s="1"/>
      <c r="AC333" s="1"/>
      <c r="AD333" s="1"/>
      <c r="AE333" s="1"/>
      <c r="AF333" s="1"/>
      <c r="AG333" s="142"/>
    </row>
    <row r="334" spans="2:33" x14ac:dyDescent="0.35">
      <c r="B334" s="1"/>
      <c r="C334" s="1"/>
      <c r="D334" s="1"/>
      <c r="F334" s="51"/>
      <c r="G334" s="3"/>
      <c r="H334" s="1"/>
      <c r="I334" s="1"/>
      <c r="J334" s="1"/>
      <c r="K334" s="1"/>
      <c r="L334" s="31"/>
      <c r="M334" s="1"/>
      <c r="N334" s="1"/>
      <c r="O334" s="1"/>
      <c r="P334" s="1"/>
      <c r="Q334" s="1"/>
      <c r="R334" s="31"/>
      <c r="S334" s="1"/>
      <c r="T334" s="1"/>
      <c r="U334" s="1"/>
      <c r="V334" s="1"/>
      <c r="W334" s="1"/>
      <c r="X334" s="1"/>
      <c r="Y334" s="1"/>
      <c r="Z334" s="1"/>
      <c r="AA334" s="1"/>
      <c r="AB334" s="1"/>
      <c r="AC334" s="1"/>
      <c r="AD334" s="1"/>
      <c r="AE334" s="1"/>
      <c r="AF334" s="1"/>
      <c r="AG334" s="142"/>
    </row>
    <row r="335" spans="2:33" x14ac:dyDescent="0.35">
      <c r="B335" s="1"/>
      <c r="C335" s="1"/>
      <c r="D335" s="1"/>
      <c r="F335" s="51"/>
      <c r="G335" s="3"/>
      <c r="H335" s="1"/>
      <c r="I335" s="1"/>
      <c r="J335" s="1"/>
      <c r="K335" s="1"/>
      <c r="L335" s="31"/>
      <c r="M335" s="1"/>
      <c r="N335" s="1"/>
      <c r="O335" s="1"/>
      <c r="P335" s="1"/>
      <c r="Q335" s="1"/>
      <c r="R335" s="31"/>
      <c r="S335" s="1"/>
      <c r="T335" s="1"/>
      <c r="U335" s="1"/>
      <c r="V335" s="1"/>
      <c r="W335" s="1"/>
      <c r="X335" s="1"/>
      <c r="Y335" s="1"/>
      <c r="Z335" s="1"/>
      <c r="AA335" s="1"/>
      <c r="AB335" s="1"/>
      <c r="AC335" s="1"/>
      <c r="AD335" s="1"/>
      <c r="AE335" s="1"/>
      <c r="AF335" s="1"/>
      <c r="AG335" s="142"/>
    </row>
    <row r="336" spans="2:33" x14ac:dyDescent="0.35">
      <c r="B336" s="1"/>
      <c r="C336" s="1"/>
      <c r="D336" s="1"/>
      <c r="F336" s="51"/>
      <c r="G336" s="3"/>
      <c r="H336" s="1"/>
      <c r="I336" s="1"/>
      <c r="J336" s="1"/>
      <c r="K336" s="1"/>
      <c r="L336" s="31"/>
      <c r="M336" s="1"/>
      <c r="N336" s="1"/>
      <c r="O336" s="1"/>
      <c r="P336" s="1"/>
      <c r="Q336" s="1"/>
      <c r="R336" s="31"/>
      <c r="S336" s="1"/>
      <c r="T336" s="1"/>
      <c r="U336" s="1"/>
      <c r="V336" s="1"/>
      <c r="W336" s="1"/>
      <c r="X336" s="1"/>
      <c r="Y336" s="1"/>
      <c r="Z336" s="1"/>
      <c r="AA336" s="1"/>
      <c r="AB336" s="1"/>
      <c r="AC336" s="1"/>
      <c r="AD336" s="1"/>
      <c r="AE336" s="1"/>
      <c r="AF336" s="1"/>
      <c r="AG336" s="142"/>
    </row>
    <row r="337" spans="2:33" x14ac:dyDescent="0.35">
      <c r="B337" s="1"/>
      <c r="C337" s="1"/>
      <c r="D337" s="1"/>
      <c r="F337" s="51"/>
      <c r="G337" s="3"/>
      <c r="H337" s="1"/>
      <c r="I337" s="1"/>
      <c r="J337" s="1"/>
      <c r="K337" s="1"/>
      <c r="L337" s="31"/>
      <c r="M337" s="1"/>
      <c r="N337" s="1"/>
      <c r="O337" s="1"/>
      <c r="P337" s="1"/>
      <c r="Q337" s="1"/>
      <c r="R337" s="31"/>
      <c r="S337" s="1"/>
      <c r="T337" s="1"/>
      <c r="U337" s="1"/>
      <c r="V337" s="1"/>
      <c r="W337" s="1"/>
      <c r="X337" s="1"/>
      <c r="Y337" s="1"/>
      <c r="Z337" s="1"/>
      <c r="AA337" s="1"/>
      <c r="AB337" s="1"/>
      <c r="AC337" s="1"/>
      <c r="AD337" s="1"/>
      <c r="AE337" s="1"/>
      <c r="AF337" s="1"/>
      <c r="AG337" s="142"/>
    </row>
    <row r="338" spans="2:33" x14ac:dyDescent="0.35">
      <c r="B338" s="1"/>
      <c r="C338" s="1"/>
      <c r="D338" s="1"/>
      <c r="F338" s="51"/>
      <c r="G338" s="3"/>
      <c r="H338" s="1"/>
      <c r="I338" s="1"/>
      <c r="J338" s="1"/>
      <c r="K338" s="1"/>
      <c r="L338" s="31"/>
      <c r="M338" s="1"/>
      <c r="N338" s="1"/>
      <c r="O338" s="1"/>
      <c r="P338" s="1"/>
      <c r="Q338" s="1"/>
      <c r="R338" s="31"/>
      <c r="S338" s="1"/>
      <c r="T338" s="1"/>
      <c r="U338" s="1"/>
      <c r="V338" s="1"/>
      <c r="W338" s="1"/>
      <c r="X338" s="1"/>
      <c r="Y338" s="1"/>
      <c r="Z338" s="1"/>
      <c r="AA338" s="1"/>
      <c r="AB338" s="1"/>
      <c r="AC338" s="1"/>
      <c r="AD338" s="1"/>
      <c r="AE338" s="1"/>
      <c r="AF338" s="1"/>
      <c r="AG338" s="142"/>
    </row>
    <row r="339" spans="2:33" x14ac:dyDescent="0.35">
      <c r="B339" s="1"/>
      <c r="C339" s="1"/>
      <c r="D339" s="1"/>
      <c r="F339" s="51"/>
      <c r="G339" s="3"/>
      <c r="H339" s="1"/>
      <c r="I339" s="1"/>
      <c r="J339" s="1"/>
      <c r="K339" s="1"/>
      <c r="L339" s="31"/>
      <c r="M339" s="1"/>
      <c r="N339" s="1"/>
      <c r="O339" s="1"/>
      <c r="P339" s="1"/>
      <c r="Q339" s="1"/>
      <c r="R339" s="31"/>
      <c r="S339" s="1"/>
      <c r="T339" s="1"/>
      <c r="U339" s="1"/>
      <c r="V339" s="1"/>
      <c r="W339" s="1"/>
      <c r="X339" s="1"/>
      <c r="Y339" s="1"/>
      <c r="Z339" s="1"/>
      <c r="AA339" s="1"/>
      <c r="AB339" s="1"/>
      <c r="AC339" s="1"/>
      <c r="AD339" s="1"/>
      <c r="AE339" s="1"/>
      <c r="AF339" s="1"/>
      <c r="AG339" s="142"/>
    </row>
    <row r="340" spans="2:33" x14ac:dyDescent="0.35">
      <c r="B340" s="1"/>
      <c r="C340" s="1"/>
      <c r="D340" s="1"/>
      <c r="F340" s="51"/>
      <c r="G340" s="3"/>
      <c r="H340" s="1"/>
      <c r="I340" s="1"/>
      <c r="J340" s="1"/>
      <c r="K340" s="1"/>
      <c r="L340" s="31"/>
      <c r="M340" s="1"/>
      <c r="N340" s="1"/>
      <c r="O340" s="1"/>
      <c r="P340" s="1"/>
      <c r="Q340" s="1"/>
      <c r="R340" s="31"/>
      <c r="S340" s="1"/>
      <c r="T340" s="1"/>
      <c r="U340" s="1"/>
      <c r="V340" s="1"/>
      <c r="W340" s="1"/>
      <c r="X340" s="1"/>
      <c r="Y340" s="1"/>
      <c r="Z340" s="1"/>
      <c r="AA340" s="1"/>
      <c r="AB340" s="1"/>
      <c r="AC340" s="1"/>
      <c r="AD340" s="1"/>
      <c r="AE340" s="1"/>
      <c r="AF340" s="1"/>
      <c r="AG340" s="142"/>
    </row>
    <row r="341" spans="2:33" x14ac:dyDescent="0.35">
      <c r="B341" s="1"/>
      <c r="C341" s="1"/>
      <c r="D341" s="1"/>
      <c r="F341" s="51"/>
      <c r="G341" s="3"/>
      <c r="H341" s="1"/>
      <c r="I341" s="1"/>
      <c r="J341" s="1"/>
      <c r="K341" s="1"/>
      <c r="L341" s="31"/>
      <c r="M341" s="1"/>
      <c r="N341" s="1"/>
      <c r="O341" s="1"/>
      <c r="P341" s="1"/>
      <c r="Q341" s="1"/>
      <c r="R341" s="31"/>
      <c r="S341" s="1"/>
      <c r="T341" s="1"/>
      <c r="U341" s="1"/>
      <c r="V341" s="1"/>
      <c r="W341" s="1"/>
      <c r="X341" s="1"/>
      <c r="Y341" s="1"/>
      <c r="Z341" s="1"/>
      <c r="AA341" s="1"/>
      <c r="AB341" s="1"/>
      <c r="AC341" s="1"/>
      <c r="AD341" s="1"/>
      <c r="AE341" s="1"/>
      <c r="AF341" s="1"/>
      <c r="AG341" s="142"/>
    </row>
    <row r="342" spans="2:33" x14ac:dyDescent="0.35">
      <c r="B342" s="1"/>
      <c r="C342" s="1"/>
      <c r="D342" s="1"/>
      <c r="F342" s="51"/>
      <c r="G342" s="3"/>
      <c r="H342" s="1"/>
      <c r="I342" s="1"/>
      <c r="J342" s="1"/>
      <c r="K342" s="1"/>
      <c r="L342" s="31"/>
      <c r="M342" s="1"/>
      <c r="N342" s="1"/>
      <c r="O342" s="1"/>
      <c r="P342" s="1"/>
      <c r="Q342" s="1"/>
      <c r="R342" s="31"/>
      <c r="S342" s="1"/>
      <c r="T342" s="1"/>
      <c r="U342" s="1"/>
      <c r="V342" s="1"/>
      <c r="W342" s="1"/>
      <c r="X342" s="1"/>
      <c r="Y342" s="1"/>
      <c r="Z342" s="1"/>
      <c r="AA342" s="1"/>
      <c r="AB342" s="1"/>
      <c r="AC342" s="1"/>
      <c r="AD342" s="1"/>
      <c r="AE342" s="1"/>
      <c r="AF342" s="1"/>
      <c r="AG342" s="142"/>
    </row>
    <row r="343" spans="2:33" x14ac:dyDescent="0.35">
      <c r="E343" s="41"/>
      <c r="F343" s="53"/>
      <c r="G343" s="3"/>
      <c r="H343" s="1"/>
      <c r="I343" s="1"/>
      <c r="J343" s="1"/>
      <c r="K343" s="1"/>
      <c r="L343" s="31"/>
      <c r="M343" s="1"/>
      <c r="N343" s="1"/>
      <c r="O343" s="1"/>
      <c r="P343" s="1"/>
      <c r="Q343" s="1"/>
      <c r="R343" s="31"/>
      <c r="S343" s="1"/>
      <c r="T343" s="1"/>
      <c r="U343" s="1"/>
      <c r="V343" s="1"/>
      <c r="W343" s="1"/>
      <c r="X343" s="1"/>
      <c r="Y343" s="1"/>
      <c r="Z343" s="1"/>
      <c r="AA343" s="1"/>
      <c r="AB343" s="1"/>
      <c r="AC343" s="1"/>
      <c r="AD343" s="1"/>
      <c r="AE343" s="1"/>
      <c r="AF343" s="1"/>
      <c r="AG343" s="142"/>
    </row>
    <row r="344" spans="2:33" x14ac:dyDescent="0.35">
      <c r="F344" s="51"/>
      <c r="G344" s="3"/>
      <c r="H344" s="1"/>
      <c r="I344" s="1"/>
      <c r="J344" s="1"/>
      <c r="K344" s="1"/>
      <c r="L344" s="31"/>
      <c r="M344" s="1"/>
      <c r="N344" s="1"/>
      <c r="O344" s="1"/>
      <c r="P344" s="1"/>
      <c r="Q344" s="1"/>
      <c r="R344" s="31"/>
      <c r="S344" s="1"/>
      <c r="T344" s="1"/>
      <c r="U344" s="1"/>
      <c r="V344" s="1"/>
      <c r="W344" s="1"/>
      <c r="X344" s="1"/>
      <c r="Y344" s="1"/>
      <c r="Z344" s="1"/>
      <c r="AA344" s="1"/>
      <c r="AB344" s="1"/>
      <c r="AC344" s="1"/>
      <c r="AD344" s="1"/>
      <c r="AE344" s="1"/>
      <c r="AF344" s="1"/>
      <c r="AG344" s="142"/>
    </row>
    <row r="345" spans="2:33" x14ac:dyDescent="0.35">
      <c r="F345" s="51"/>
      <c r="G345" s="3"/>
      <c r="H345" s="1"/>
      <c r="I345" s="1"/>
      <c r="J345" s="1"/>
      <c r="K345" s="1"/>
      <c r="L345" s="31"/>
      <c r="M345" s="1"/>
      <c r="N345" s="1"/>
      <c r="O345" s="1"/>
      <c r="P345" s="1"/>
      <c r="Q345" s="1"/>
      <c r="R345" s="31"/>
      <c r="S345" s="1"/>
      <c r="T345" s="1"/>
      <c r="U345" s="1"/>
      <c r="V345" s="1"/>
      <c r="W345" s="1"/>
      <c r="X345" s="1"/>
      <c r="Y345" s="1"/>
      <c r="Z345" s="1"/>
      <c r="AA345" s="1"/>
      <c r="AB345" s="1"/>
      <c r="AC345" s="1"/>
      <c r="AD345" s="1"/>
      <c r="AE345" s="1"/>
      <c r="AF345" s="1"/>
      <c r="AG345" s="142"/>
    </row>
    <row r="346" spans="2:33" x14ac:dyDescent="0.35">
      <c r="F346" s="51"/>
      <c r="G346" s="3"/>
      <c r="H346" s="1"/>
      <c r="I346" s="1"/>
      <c r="J346" s="1"/>
      <c r="K346" s="1"/>
      <c r="L346" s="31"/>
      <c r="M346" s="1"/>
      <c r="N346" s="1"/>
      <c r="O346" s="1"/>
      <c r="P346" s="1"/>
      <c r="Q346" s="1"/>
      <c r="R346" s="31"/>
      <c r="S346" s="1"/>
      <c r="T346" s="1"/>
      <c r="U346" s="1"/>
      <c r="V346" s="1"/>
      <c r="W346" s="1"/>
      <c r="X346" s="1"/>
      <c r="Y346" s="1"/>
      <c r="Z346" s="1"/>
      <c r="AA346" s="1"/>
      <c r="AB346" s="1"/>
      <c r="AC346" s="1"/>
      <c r="AD346" s="1"/>
      <c r="AE346" s="1"/>
      <c r="AF346" s="1"/>
      <c r="AG346" s="142"/>
    </row>
    <row r="347" spans="2:33" x14ac:dyDescent="0.35">
      <c r="F347" s="51"/>
      <c r="G347" s="3"/>
      <c r="H347" s="1"/>
      <c r="I347" s="1"/>
      <c r="J347" s="1"/>
      <c r="K347" s="1"/>
      <c r="L347" s="31"/>
      <c r="M347" s="1"/>
      <c r="N347" s="1"/>
      <c r="O347" s="1"/>
      <c r="P347" s="1"/>
      <c r="Q347" s="1"/>
      <c r="R347" s="31"/>
      <c r="S347" s="1"/>
      <c r="T347" s="1"/>
      <c r="U347" s="1"/>
      <c r="V347" s="1"/>
      <c r="W347" s="1"/>
      <c r="X347" s="1"/>
      <c r="Y347" s="1"/>
      <c r="Z347" s="1"/>
      <c r="AA347" s="1"/>
      <c r="AB347" s="1"/>
      <c r="AC347" s="1"/>
      <c r="AD347" s="1"/>
      <c r="AE347" s="1"/>
      <c r="AF347" s="1"/>
      <c r="AG347" s="142"/>
    </row>
    <row r="348" spans="2:33" x14ac:dyDescent="0.35">
      <c r="F348" s="51"/>
      <c r="G348" s="3"/>
      <c r="H348" s="1"/>
      <c r="I348" s="1"/>
      <c r="J348" s="1"/>
      <c r="K348" s="1"/>
      <c r="L348" s="31"/>
      <c r="M348" s="1"/>
      <c r="N348" s="1"/>
      <c r="O348" s="1"/>
      <c r="P348" s="1"/>
      <c r="Q348" s="1"/>
      <c r="R348" s="31"/>
      <c r="S348" s="1"/>
      <c r="T348" s="1"/>
      <c r="U348" s="1"/>
      <c r="V348" s="1"/>
      <c r="W348" s="1"/>
      <c r="X348" s="1"/>
      <c r="Y348" s="1"/>
      <c r="Z348" s="1"/>
      <c r="AA348" s="1"/>
      <c r="AB348" s="1"/>
      <c r="AC348" s="1"/>
      <c r="AD348" s="1"/>
      <c r="AE348" s="1"/>
      <c r="AF348" s="1"/>
      <c r="AG348" s="142"/>
    </row>
    <row r="349" spans="2:33" x14ac:dyDescent="0.35">
      <c r="F349" s="51"/>
      <c r="G349" s="3"/>
      <c r="H349" s="1"/>
      <c r="I349" s="1"/>
      <c r="J349" s="1"/>
      <c r="K349" s="1"/>
      <c r="L349" s="31"/>
      <c r="M349" s="1"/>
      <c r="N349" s="1"/>
      <c r="O349" s="1"/>
      <c r="P349" s="1"/>
      <c r="Q349" s="1"/>
      <c r="R349" s="31"/>
      <c r="S349" s="1"/>
      <c r="T349" s="1"/>
      <c r="U349" s="1"/>
      <c r="V349" s="1"/>
      <c r="W349" s="1"/>
      <c r="X349" s="1"/>
      <c r="Y349" s="1"/>
      <c r="Z349" s="1"/>
      <c r="AA349" s="1"/>
      <c r="AB349" s="1"/>
      <c r="AC349" s="1"/>
      <c r="AD349" s="1"/>
      <c r="AE349" s="1"/>
      <c r="AF349" s="1"/>
      <c r="AG349" s="142"/>
    </row>
    <row r="350" spans="2:33" x14ac:dyDescent="0.35">
      <c r="F350" s="51"/>
      <c r="G350" s="3"/>
      <c r="H350" s="1"/>
      <c r="I350" s="1"/>
      <c r="J350" s="1"/>
      <c r="K350" s="1"/>
      <c r="L350" s="31"/>
      <c r="M350" s="1"/>
      <c r="N350" s="1"/>
      <c r="O350" s="1"/>
      <c r="P350" s="1"/>
      <c r="Q350" s="1"/>
      <c r="R350" s="31"/>
      <c r="S350" s="1"/>
      <c r="T350" s="1"/>
      <c r="U350" s="1"/>
      <c r="V350" s="1"/>
      <c r="W350" s="1"/>
      <c r="X350" s="1"/>
      <c r="Y350" s="1"/>
      <c r="Z350" s="1"/>
      <c r="AA350" s="1"/>
      <c r="AB350" s="1"/>
      <c r="AC350" s="1"/>
      <c r="AD350" s="1"/>
      <c r="AE350" s="1"/>
      <c r="AF350" s="1"/>
      <c r="AG350" s="142"/>
    </row>
    <row r="351" spans="2:33" x14ac:dyDescent="0.35">
      <c r="F351" s="51"/>
      <c r="G351" s="3"/>
      <c r="H351" s="1"/>
      <c r="I351" s="1"/>
      <c r="J351" s="1"/>
      <c r="K351" s="1"/>
      <c r="L351" s="31"/>
      <c r="M351" s="1"/>
      <c r="N351" s="1"/>
      <c r="O351" s="1"/>
      <c r="P351" s="1"/>
      <c r="Q351" s="1"/>
      <c r="R351" s="31"/>
      <c r="S351" s="1"/>
      <c r="T351" s="1"/>
      <c r="U351" s="1"/>
      <c r="V351" s="1"/>
      <c r="W351" s="1"/>
      <c r="X351" s="1"/>
      <c r="Y351" s="1"/>
      <c r="Z351" s="1"/>
      <c r="AA351" s="1"/>
      <c r="AB351" s="1"/>
      <c r="AC351" s="1"/>
      <c r="AD351" s="1"/>
      <c r="AE351" s="1"/>
      <c r="AF351" s="1"/>
      <c r="AG351" s="142"/>
    </row>
    <row r="352" spans="2:33" x14ac:dyDescent="0.35">
      <c r="F352" s="51"/>
      <c r="G352" s="3"/>
      <c r="H352" s="1"/>
      <c r="I352" s="1"/>
      <c r="J352" s="1"/>
      <c r="K352" s="1"/>
      <c r="L352" s="31"/>
      <c r="M352" s="1"/>
      <c r="N352" s="1"/>
      <c r="O352" s="1"/>
      <c r="P352" s="1"/>
      <c r="Q352" s="1"/>
      <c r="R352" s="31"/>
      <c r="S352" s="1"/>
      <c r="T352" s="1"/>
      <c r="U352" s="1"/>
      <c r="V352" s="1"/>
      <c r="W352" s="1"/>
      <c r="X352" s="1"/>
      <c r="Y352" s="1"/>
      <c r="Z352" s="1"/>
      <c r="AA352" s="1"/>
      <c r="AB352" s="1"/>
      <c r="AC352" s="1"/>
      <c r="AD352" s="1"/>
      <c r="AE352" s="1"/>
      <c r="AF352" s="1"/>
      <c r="AG352" s="142"/>
    </row>
    <row r="353" spans="6:33" x14ac:dyDescent="0.35">
      <c r="F353" s="51"/>
      <c r="G353" s="3"/>
      <c r="H353" s="1"/>
      <c r="I353" s="1"/>
      <c r="J353" s="1"/>
      <c r="K353" s="1"/>
      <c r="L353" s="31"/>
      <c r="M353" s="1"/>
      <c r="N353" s="1"/>
      <c r="O353" s="1"/>
      <c r="P353" s="1"/>
      <c r="Q353" s="1"/>
      <c r="R353" s="31"/>
      <c r="S353" s="1"/>
      <c r="T353" s="1"/>
      <c r="U353" s="1"/>
      <c r="V353" s="1"/>
      <c r="W353" s="1"/>
      <c r="X353" s="1"/>
      <c r="Y353" s="1"/>
      <c r="Z353" s="1"/>
      <c r="AA353" s="1"/>
      <c r="AB353" s="1"/>
      <c r="AC353" s="1"/>
      <c r="AD353" s="1"/>
      <c r="AE353" s="1"/>
      <c r="AF353" s="1"/>
      <c r="AG353" s="142"/>
    </row>
    <row r="354" spans="6:33" x14ac:dyDescent="0.35">
      <c r="F354" s="51"/>
      <c r="G354" s="3"/>
      <c r="H354" s="1"/>
      <c r="I354" s="1"/>
      <c r="J354" s="1"/>
      <c r="K354" s="1"/>
      <c r="L354" s="31"/>
      <c r="M354" s="1"/>
      <c r="N354" s="1"/>
      <c r="O354" s="1"/>
      <c r="P354" s="1"/>
      <c r="Q354" s="1"/>
      <c r="R354" s="31"/>
      <c r="S354" s="1"/>
      <c r="T354" s="1"/>
      <c r="U354" s="1"/>
      <c r="V354" s="1"/>
      <c r="W354" s="1"/>
      <c r="X354" s="1"/>
      <c r="Y354" s="1"/>
      <c r="Z354" s="1"/>
      <c r="AA354" s="1"/>
      <c r="AB354" s="1"/>
      <c r="AC354" s="1"/>
      <c r="AD354" s="1"/>
      <c r="AE354" s="1"/>
      <c r="AF354" s="1"/>
      <c r="AG354" s="142"/>
    </row>
    <row r="355" spans="6:33" x14ac:dyDescent="0.35">
      <c r="F355" s="51"/>
      <c r="G355" s="3"/>
      <c r="H355" s="1"/>
      <c r="I355" s="1"/>
      <c r="J355" s="1"/>
      <c r="K355" s="1"/>
      <c r="L355" s="31"/>
      <c r="M355" s="1"/>
      <c r="N355" s="1"/>
      <c r="O355" s="1"/>
      <c r="P355" s="1"/>
      <c r="Q355" s="1"/>
      <c r="R355" s="31"/>
      <c r="S355" s="1"/>
      <c r="T355" s="1"/>
      <c r="U355" s="1"/>
      <c r="V355" s="1"/>
      <c r="W355" s="1"/>
      <c r="X355" s="1"/>
      <c r="Y355" s="1"/>
      <c r="Z355" s="1"/>
      <c r="AA355" s="1"/>
      <c r="AB355" s="1"/>
      <c r="AC355" s="1"/>
      <c r="AD355" s="1"/>
      <c r="AE355" s="1"/>
      <c r="AF355" s="1"/>
      <c r="AG355" s="142"/>
    </row>
    <row r="356" spans="6:33" x14ac:dyDescent="0.35">
      <c r="F356" s="51"/>
      <c r="G356" s="3"/>
      <c r="H356" s="1"/>
      <c r="I356" s="1"/>
      <c r="J356" s="1"/>
      <c r="K356" s="1"/>
      <c r="L356" s="31"/>
      <c r="M356" s="1"/>
      <c r="N356" s="1"/>
      <c r="O356" s="1"/>
      <c r="P356" s="1"/>
      <c r="Q356" s="1"/>
      <c r="R356" s="31"/>
      <c r="S356" s="1"/>
      <c r="T356" s="1"/>
      <c r="U356" s="1"/>
      <c r="V356" s="1"/>
      <c r="W356" s="1"/>
      <c r="X356" s="1"/>
      <c r="Y356" s="1"/>
      <c r="Z356" s="1"/>
      <c r="AA356" s="1"/>
      <c r="AB356" s="1"/>
      <c r="AC356" s="1"/>
      <c r="AD356" s="1"/>
      <c r="AE356" s="1"/>
      <c r="AF356" s="1"/>
      <c r="AG356" s="142"/>
    </row>
    <row r="357" spans="6:33" x14ac:dyDescent="0.35">
      <c r="F357" s="51"/>
      <c r="G357" s="3"/>
      <c r="H357" s="1"/>
      <c r="I357" s="1"/>
      <c r="J357" s="1"/>
      <c r="K357" s="1"/>
      <c r="L357" s="31"/>
      <c r="M357" s="1"/>
      <c r="N357" s="1"/>
      <c r="O357" s="1"/>
      <c r="P357" s="1"/>
      <c r="Q357" s="1"/>
      <c r="R357" s="31"/>
      <c r="S357" s="1"/>
      <c r="T357" s="1"/>
      <c r="U357" s="1"/>
      <c r="V357" s="1"/>
      <c r="W357" s="1"/>
      <c r="X357" s="1"/>
      <c r="Y357" s="1"/>
      <c r="Z357" s="1"/>
      <c r="AA357" s="1"/>
      <c r="AB357" s="1"/>
      <c r="AC357" s="1"/>
      <c r="AD357" s="1"/>
      <c r="AE357" s="1"/>
      <c r="AF357" s="1"/>
      <c r="AG357" s="142"/>
    </row>
    <row r="358" spans="6:33" x14ac:dyDescent="0.35">
      <c r="F358" s="51"/>
      <c r="G358" s="3"/>
      <c r="H358" s="1"/>
      <c r="I358" s="1"/>
      <c r="J358" s="1"/>
      <c r="K358" s="1"/>
      <c r="L358" s="31"/>
      <c r="M358" s="1"/>
      <c r="N358" s="1"/>
      <c r="O358" s="1"/>
      <c r="P358" s="1"/>
      <c r="Q358" s="1"/>
      <c r="R358" s="31"/>
      <c r="S358" s="1"/>
      <c r="T358" s="1"/>
      <c r="U358" s="1"/>
      <c r="V358" s="1"/>
      <c r="W358" s="1"/>
      <c r="X358" s="1"/>
      <c r="Y358" s="1"/>
    </row>
    <row r="359" spans="6:33" x14ac:dyDescent="0.35">
      <c r="F359" s="51"/>
      <c r="G359" s="3"/>
      <c r="H359" s="1"/>
      <c r="I359" s="1"/>
      <c r="J359" s="1"/>
      <c r="K359" s="1"/>
      <c r="L359" s="31"/>
      <c r="M359" s="1"/>
      <c r="N359" s="1"/>
      <c r="O359" s="1"/>
      <c r="P359" s="1"/>
      <c r="Q359" s="1"/>
      <c r="R359" s="31"/>
      <c r="S359" s="1"/>
      <c r="T359" s="1"/>
      <c r="U359" s="1"/>
      <c r="V359" s="1"/>
      <c r="W359" s="1"/>
      <c r="X359" s="1"/>
      <c r="Y359" s="1"/>
    </row>
    <row r="360" spans="6:33" x14ac:dyDescent="0.35">
      <c r="F360" s="51"/>
      <c r="G360" s="3"/>
      <c r="H360" s="1"/>
      <c r="I360" s="1"/>
      <c r="J360" s="1"/>
      <c r="K360" s="1"/>
      <c r="L360" s="31"/>
      <c r="M360" s="1"/>
      <c r="N360" s="1"/>
      <c r="O360" s="1"/>
      <c r="P360" s="1"/>
      <c r="Q360" s="1"/>
      <c r="R360" s="31"/>
      <c r="S360" s="1"/>
      <c r="T360" s="1"/>
      <c r="U360" s="1"/>
      <c r="V360" s="1"/>
      <c r="W360" s="1"/>
      <c r="X360" s="1"/>
      <c r="Y360" s="1"/>
    </row>
    <row r="361" spans="6:33" x14ac:dyDescent="0.35">
      <c r="F361" s="51"/>
      <c r="G361" s="3"/>
      <c r="H361" s="1"/>
      <c r="I361" s="1"/>
      <c r="J361" s="1"/>
      <c r="K361" s="1"/>
      <c r="L361" s="31"/>
      <c r="M361" s="1"/>
      <c r="N361" s="1"/>
      <c r="O361" s="1"/>
      <c r="P361" s="1"/>
      <c r="Q361" s="1"/>
      <c r="R361" s="31"/>
      <c r="S361" s="1"/>
      <c r="T361" s="1"/>
      <c r="U361" s="1"/>
      <c r="V361" s="1"/>
      <c r="W361" s="1"/>
      <c r="X361" s="1"/>
      <c r="Y361" s="1"/>
    </row>
    <row r="362" spans="6:33" x14ac:dyDescent="0.35">
      <c r="F362" s="51"/>
      <c r="G362" s="3"/>
      <c r="H362" s="1"/>
      <c r="I362" s="1"/>
      <c r="J362" s="1"/>
      <c r="K362" s="1"/>
      <c r="L362" s="31"/>
      <c r="M362" s="1"/>
      <c r="N362" s="1"/>
      <c r="O362" s="1"/>
      <c r="P362" s="1"/>
      <c r="Q362" s="1"/>
      <c r="R362" s="31"/>
      <c r="S362" s="1"/>
      <c r="T362" s="1"/>
      <c r="U362" s="1"/>
      <c r="V362" s="1"/>
      <c r="W362" s="1"/>
      <c r="X362" s="1"/>
      <c r="Y362" s="1"/>
    </row>
    <row r="363" spans="6:33" x14ac:dyDescent="0.35">
      <c r="F363" s="51"/>
      <c r="G363" s="3"/>
      <c r="H363" s="1"/>
      <c r="I363" s="1"/>
      <c r="J363" s="1"/>
      <c r="K363" s="1"/>
      <c r="L363" s="31"/>
      <c r="M363" s="1"/>
      <c r="N363" s="1"/>
      <c r="O363" s="1"/>
      <c r="P363" s="1"/>
      <c r="Q363" s="1"/>
      <c r="R363" s="31"/>
      <c r="S363" s="1"/>
      <c r="T363" s="1"/>
      <c r="U363" s="1"/>
      <c r="V363" s="1"/>
      <c r="W363" s="1"/>
      <c r="X363" s="1"/>
      <c r="Y363" s="1"/>
    </row>
    <row r="364" spans="6:33" x14ac:dyDescent="0.35">
      <c r="F364" s="51"/>
      <c r="G364" s="3"/>
      <c r="H364" s="1"/>
      <c r="I364" s="1"/>
      <c r="J364" s="1"/>
      <c r="K364" s="1"/>
      <c r="L364" s="31"/>
      <c r="M364" s="1"/>
      <c r="N364" s="1"/>
      <c r="O364" s="1"/>
      <c r="P364" s="1"/>
      <c r="Q364" s="1"/>
      <c r="R364" s="31"/>
      <c r="S364" s="1"/>
      <c r="T364" s="1"/>
      <c r="U364" s="1"/>
      <c r="V364" s="1"/>
      <c r="W364" s="1"/>
      <c r="X364" s="1"/>
      <c r="Y364" s="1"/>
    </row>
    <row r="365" spans="6:33" x14ac:dyDescent="0.35">
      <c r="F365" s="51"/>
      <c r="G365" s="3"/>
      <c r="H365" s="1"/>
      <c r="I365" s="1"/>
      <c r="J365" s="1"/>
      <c r="K365" s="1"/>
      <c r="L365" s="31"/>
      <c r="M365" s="1"/>
      <c r="N365" s="1"/>
      <c r="O365" s="1"/>
      <c r="P365" s="1"/>
      <c r="Q365" s="1"/>
      <c r="R365" s="31"/>
      <c r="S365" s="1"/>
      <c r="T365" s="1"/>
      <c r="U365" s="1"/>
      <c r="V365" s="1"/>
      <c r="W365" s="1"/>
      <c r="X365" s="1"/>
      <c r="Y365" s="1"/>
    </row>
    <row r="366" spans="6:33" x14ac:dyDescent="0.35">
      <c r="F366" s="51"/>
      <c r="G366" s="3"/>
      <c r="H366" s="1"/>
      <c r="I366" s="1"/>
      <c r="J366" s="1"/>
      <c r="K366" s="1"/>
      <c r="L366" s="31"/>
      <c r="M366" s="1"/>
      <c r="N366" s="1"/>
      <c r="O366" s="1"/>
      <c r="P366" s="1"/>
      <c r="Q366" s="1"/>
      <c r="R366" s="31"/>
      <c r="S366" s="1"/>
      <c r="T366" s="1"/>
      <c r="U366" s="1"/>
      <c r="V366" s="1"/>
      <c r="W366" s="1"/>
      <c r="X366" s="1"/>
      <c r="Y366" s="1"/>
    </row>
    <row r="367" spans="6:33" x14ac:dyDescent="0.35">
      <c r="F367" s="51"/>
      <c r="G367" s="3"/>
      <c r="H367" s="1"/>
      <c r="I367" s="1"/>
      <c r="J367" s="1"/>
      <c r="K367" s="1"/>
      <c r="L367" s="31"/>
      <c r="M367" s="1"/>
      <c r="N367" s="1"/>
      <c r="O367" s="1"/>
      <c r="P367" s="1"/>
      <c r="Q367" s="1"/>
      <c r="R367" s="31"/>
      <c r="S367" s="1"/>
      <c r="T367" s="1"/>
      <c r="U367" s="1"/>
      <c r="V367" s="1"/>
      <c r="W367" s="1"/>
      <c r="X367" s="1"/>
      <c r="Y367" s="1"/>
    </row>
    <row r="368" spans="6:33" x14ac:dyDescent="0.35">
      <c r="F368" s="51"/>
      <c r="G368" s="3"/>
      <c r="H368" s="1"/>
      <c r="I368" s="1"/>
      <c r="J368" s="1"/>
      <c r="K368" s="1"/>
      <c r="L368" s="31"/>
      <c r="M368" s="1"/>
      <c r="N368" s="1"/>
      <c r="O368" s="1"/>
      <c r="P368" s="1"/>
      <c r="Q368" s="1"/>
      <c r="R368" s="31"/>
      <c r="S368" s="1"/>
      <c r="T368" s="1"/>
      <c r="U368" s="1"/>
      <c r="V368" s="1"/>
      <c r="W368" s="1"/>
      <c r="X368" s="1"/>
      <c r="Y368" s="1"/>
    </row>
    <row r="369" spans="6:25" x14ac:dyDescent="0.35">
      <c r="F369" s="51"/>
      <c r="G369" s="3"/>
      <c r="H369" s="1"/>
      <c r="I369" s="1"/>
      <c r="J369" s="1"/>
      <c r="K369" s="1"/>
      <c r="L369" s="31"/>
      <c r="M369" s="1"/>
      <c r="N369" s="1"/>
      <c r="O369" s="1"/>
      <c r="P369" s="1"/>
      <c r="Q369" s="1"/>
      <c r="R369" s="31"/>
      <c r="S369" s="1"/>
      <c r="T369" s="1"/>
      <c r="U369" s="1"/>
      <c r="V369" s="1"/>
      <c r="W369" s="1"/>
      <c r="X369" s="1"/>
      <c r="Y369" s="1"/>
    </row>
    <row r="370" spans="6:25" x14ac:dyDescent="0.35">
      <c r="F370" s="51"/>
      <c r="G370" s="3"/>
      <c r="H370" s="1"/>
      <c r="I370" s="1"/>
      <c r="J370" s="1"/>
      <c r="K370" s="1"/>
      <c r="L370" s="31"/>
      <c r="M370" s="1"/>
      <c r="N370" s="1"/>
      <c r="O370" s="1"/>
      <c r="P370" s="1"/>
      <c r="Q370" s="1"/>
      <c r="R370" s="31"/>
      <c r="S370" s="1"/>
      <c r="T370" s="1"/>
      <c r="U370" s="1"/>
      <c r="V370" s="1"/>
      <c r="W370" s="1"/>
      <c r="X370" s="1"/>
      <c r="Y370" s="1"/>
    </row>
    <row r="371" spans="6:25" x14ac:dyDescent="0.35">
      <c r="F371" s="51"/>
      <c r="G371" s="3"/>
      <c r="H371" s="1"/>
      <c r="I371" s="1"/>
      <c r="J371" s="1"/>
      <c r="K371" s="1"/>
      <c r="L371" s="31"/>
      <c r="M371" s="1"/>
      <c r="N371" s="1"/>
      <c r="O371" s="1"/>
      <c r="P371" s="1"/>
      <c r="Q371" s="1"/>
      <c r="R371" s="31"/>
      <c r="S371" s="1"/>
      <c r="T371" s="1"/>
      <c r="U371" s="1"/>
      <c r="V371" s="1"/>
      <c r="W371" s="1"/>
      <c r="X371" s="1"/>
      <c r="Y371" s="1"/>
    </row>
    <row r="372" spans="6:25" x14ac:dyDescent="0.35">
      <c r="F372" s="51"/>
      <c r="G372" s="3"/>
      <c r="H372" s="1"/>
      <c r="I372" s="1"/>
      <c r="J372" s="1"/>
      <c r="K372" s="1"/>
      <c r="L372" s="31"/>
      <c r="M372" s="1"/>
      <c r="N372" s="1"/>
      <c r="O372" s="1"/>
      <c r="P372" s="1"/>
      <c r="Q372" s="1"/>
      <c r="R372" s="31"/>
      <c r="S372" s="1"/>
      <c r="T372" s="1"/>
      <c r="U372" s="1"/>
      <c r="V372" s="1"/>
      <c r="W372" s="1"/>
      <c r="X372" s="1"/>
      <c r="Y372" s="1"/>
    </row>
    <row r="373" spans="6:25" x14ac:dyDescent="0.35">
      <c r="F373" s="51"/>
      <c r="G373" s="3"/>
      <c r="H373" s="1"/>
      <c r="I373" s="1"/>
      <c r="J373" s="1"/>
      <c r="K373" s="1"/>
      <c r="L373" s="31"/>
      <c r="M373" s="1"/>
      <c r="N373" s="1"/>
      <c r="O373" s="1"/>
      <c r="P373" s="1"/>
      <c r="Q373" s="1"/>
      <c r="R373" s="31"/>
      <c r="S373" s="1"/>
      <c r="T373" s="1"/>
      <c r="U373" s="1"/>
      <c r="V373" s="1"/>
      <c r="W373" s="1"/>
      <c r="X373" s="1"/>
      <c r="Y373" s="1"/>
    </row>
    <row r="374" spans="6:25" x14ac:dyDescent="0.35">
      <c r="F374" s="51"/>
      <c r="G374" s="3"/>
      <c r="H374" s="1"/>
      <c r="I374" s="1"/>
      <c r="J374" s="1"/>
      <c r="K374" s="1"/>
      <c r="L374" s="31"/>
      <c r="M374" s="1"/>
      <c r="N374" s="1"/>
      <c r="O374" s="1"/>
      <c r="P374" s="1"/>
      <c r="Q374" s="1"/>
      <c r="R374" s="31"/>
      <c r="S374" s="1"/>
      <c r="T374" s="1"/>
      <c r="U374" s="1"/>
      <c r="V374" s="1"/>
      <c r="W374" s="1"/>
      <c r="X374" s="1"/>
      <c r="Y374" s="1"/>
    </row>
    <row r="375" spans="6:25" x14ac:dyDescent="0.35">
      <c r="F375" s="51"/>
      <c r="G375" s="3"/>
      <c r="H375" s="1"/>
      <c r="I375" s="1"/>
      <c r="J375" s="1"/>
      <c r="K375" s="1"/>
      <c r="L375" s="31"/>
      <c r="M375" s="1"/>
      <c r="N375" s="1"/>
      <c r="O375" s="1"/>
      <c r="P375" s="1"/>
      <c r="Q375" s="1"/>
      <c r="R375" s="31"/>
      <c r="S375" s="1"/>
      <c r="T375" s="1"/>
      <c r="U375" s="1"/>
      <c r="V375" s="1"/>
      <c r="W375" s="1"/>
      <c r="X375" s="1"/>
      <c r="Y375" s="1"/>
    </row>
    <row r="376" spans="6:25" x14ac:dyDescent="0.35">
      <c r="F376" s="51"/>
      <c r="G376" s="3"/>
      <c r="H376" s="1"/>
      <c r="I376" s="1"/>
      <c r="J376" s="1"/>
      <c r="K376" s="1"/>
      <c r="L376" s="31"/>
      <c r="M376" s="1"/>
      <c r="N376" s="1"/>
      <c r="O376" s="1"/>
      <c r="P376" s="1"/>
      <c r="Q376" s="1"/>
      <c r="R376" s="31"/>
      <c r="S376" s="1"/>
      <c r="T376" s="1"/>
      <c r="U376" s="1"/>
      <c r="V376" s="1"/>
      <c r="W376" s="1"/>
      <c r="X376" s="1"/>
      <c r="Y376" s="1"/>
    </row>
    <row r="377" spans="6:25" x14ac:dyDescent="0.35">
      <c r="F377" s="51"/>
      <c r="G377" s="3"/>
      <c r="H377" s="1"/>
      <c r="I377" s="1"/>
      <c r="J377" s="1"/>
      <c r="K377" s="1"/>
      <c r="L377" s="31"/>
      <c r="M377" s="1"/>
      <c r="N377" s="1"/>
      <c r="O377" s="1"/>
      <c r="P377" s="1"/>
      <c r="Q377" s="1"/>
      <c r="R377" s="31"/>
      <c r="S377" s="1"/>
      <c r="T377" s="1"/>
      <c r="U377" s="1"/>
      <c r="V377" s="1"/>
      <c r="W377" s="1"/>
      <c r="X377" s="1"/>
      <c r="Y377" s="1"/>
    </row>
    <row r="378" spans="6:25" x14ac:dyDescent="0.35">
      <c r="F378" s="51"/>
      <c r="G378" s="3"/>
      <c r="H378" s="1"/>
      <c r="I378" s="1"/>
      <c r="J378" s="1"/>
      <c r="K378" s="1"/>
      <c r="L378" s="31"/>
      <c r="M378" s="1"/>
      <c r="N378" s="1"/>
      <c r="O378" s="1"/>
      <c r="P378" s="1"/>
      <c r="Q378" s="1"/>
      <c r="R378" s="31"/>
      <c r="S378" s="1"/>
      <c r="T378" s="1"/>
      <c r="U378" s="1"/>
      <c r="V378" s="1"/>
      <c r="W378" s="1"/>
      <c r="X378" s="1"/>
      <c r="Y378" s="1"/>
    </row>
    <row r="379" spans="6:25" x14ac:dyDescent="0.35">
      <c r="F379" s="51"/>
      <c r="G379" s="3"/>
      <c r="H379" s="1"/>
      <c r="I379" s="1"/>
      <c r="J379" s="1"/>
      <c r="K379" s="1"/>
      <c r="L379" s="31"/>
      <c r="M379" s="1"/>
      <c r="N379" s="1"/>
      <c r="O379" s="1"/>
      <c r="P379" s="1"/>
      <c r="Q379" s="1"/>
      <c r="R379" s="31"/>
      <c r="S379" s="1"/>
      <c r="T379" s="1"/>
      <c r="U379" s="1"/>
      <c r="V379" s="1"/>
      <c r="W379" s="1"/>
      <c r="X379" s="1"/>
      <c r="Y379" s="1"/>
    </row>
    <row r="380" spans="6:25" x14ac:dyDescent="0.35">
      <c r="F380" s="51"/>
      <c r="G380" s="3"/>
      <c r="H380" s="1"/>
      <c r="I380" s="1"/>
      <c r="J380" s="1"/>
      <c r="K380" s="1"/>
      <c r="L380" s="31"/>
      <c r="M380" s="1"/>
      <c r="N380" s="1"/>
      <c r="O380" s="1"/>
      <c r="P380" s="1"/>
      <c r="Q380" s="1"/>
      <c r="R380" s="31"/>
      <c r="S380" s="1"/>
      <c r="T380" s="1"/>
      <c r="U380" s="1"/>
      <c r="V380" s="1"/>
      <c r="W380" s="1"/>
      <c r="X380" s="1"/>
      <c r="Y380" s="1"/>
    </row>
    <row r="381" spans="6:25" x14ac:dyDescent="0.35">
      <c r="F381" s="51"/>
      <c r="G381" s="3"/>
      <c r="H381" s="1"/>
      <c r="I381" s="1"/>
      <c r="J381" s="1"/>
      <c r="K381" s="1"/>
      <c r="L381" s="31"/>
      <c r="M381" s="1"/>
      <c r="N381" s="1"/>
      <c r="O381" s="1"/>
      <c r="P381" s="1"/>
      <c r="Q381" s="1"/>
      <c r="R381" s="31"/>
      <c r="S381" s="1"/>
      <c r="T381" s="1"/>
      <c r="U381" s="1"/>
      <c r="V381" s="1"/>
      <c r="W381" s="1"/>
      <c r="X381" s="1"/>
      <c r="Y381" s="1"/>
    </row>
    <row r="382" spans="6:25" x14ac:dyDescent="0.35">
      <c r="F382" s="51"/>
      <c r="G382" s="3"/>
      <c r="H382" s="1"/>
      <c r="I382" s="1"/>
      <c r="J382" s="1"/>
      <c r="K382" s="1"/>
      <c r="L382" s="31"/>
      <c r="M382" s="1"/>
      <c r="N382" s="1"/>
      <c r="O382" s="1"/>
      <c r="P382" s="1"/>
      <c r="Q382" s="1"/>
      <c r="R382" s="31"/>
      <c r="S382" s="1"/>
      <c r="T382" s="1"/>
      <c r="U382" s="1"/>
      <c r="V382" s="1"/>
      <c r="W382" s="1"/>
      <c r="X382" s="1"/>
      <c r="Y382" s="1"/>
    </row>
    <row r="383" spans="6:25" x14ac:dyDescent="0.35">
      <c r="F383" s="51"/>
      <c r="G383" s="3"/>
      <c r="H383" s="1"/>
      <c r="I383" s="1"/>
      <c r="J383" s="1"/>
      <c r="K383" s="1"/>
      <c r="L383" s="31"/>
      <c r="M383" s="1"/>
      <c r="N383" s="1"/>
      <c r="O383" s="1"/>
      <c r="P383" s="1"/>
      <c r="Q383" s="1"/>
      <c r="R383" s="31"/>
      <c r="S383" s="1"/>
      <c r="T383" s="1"/>
      <c r="U383" s="1"/>
      <c r="V383" s="1"/>
      <c r="W383" s="1"/>
      <c r="X383" s="1"/>
      <c r="Y383" s="1"/>
    </row>
    <row r="384" spans="6:25" x14ac:dyDescent="0.35">
      <c r="F384" s="51"/>
      <c r="G384" s="3"/>
      <c r="H384" s="1"/>
      <c r="I384" s="1"/>
      <c r="J384" s="1"/>
      <c r="K384" s="1"/>
      <c r="L384" s="31"/>
      <c r="M384" s="1"/>
      <c r="N384" s="1"/>
      <c r="O384" s="1"/>
      <c r="P384" s="1"/>
      <c r="Q384" s="1"/>
      <c r="R384" s="31"/>
      <c r="S384" s="1"/>
      <c r="T384" s="1"/>
      <c r="U384" s="1"/>
      <c r="V384" s="1"/>
      <c r="W384" s="1"/>
      <c r="X384" s="1"/>
      <c r="Y384" s="1"/>
    </row>
    <row r="385" spans="6:25" x14ac:dyDescent="0.35">
      <c r="F385" s="51"/>
      <c r="G385" s="3"/>
      <c r="H385" s="1"/>
      <c r="I385" s="1"/>
      <c r="J385" s="1"/>
      <c r="K385" s="1"/>
      <c r="L385" s="31"/>
      <c r="M385" s="1"/>
      <c r="N385" s="1"/>
      <c r="O385" s="1"/>
      <c r="P385" s="1"/>
      <c r="Q385" s="1"/>
      <c r="R385" s="31"/>
      <c r="S385" s="1"/>
      <c r="T385" s="1"/>
      <c r="U385" s="1"/>
      <c r="V385" s="1"/>
      <c r="W385" s="1"/>
      <c r="X385" s="1"/>
      <c r="Y385" s="1"/>
    </row>
    <row r="386" spans="6:25" x14ac:dyDescent="0.35">
      <c r="F386" s="51"/>
      <c r="G386" s="3"/>
      <c r="H386" s="1"/>
      <c r="I386" s="1"/>
      <c r="J386" s="1"/>
      <c r="K386" s="1"/>
      <c r="L386" s="31"/>
      <c r="M386" s="1"/>
      <c r="N386" s="1"/>
      <c r="O386" s="1"/>
      <c r="P386" s="1"/>
      <c r="Q386" s="1"/>
      <c r="R386" s="31"/>
      <c r="S386" s="1"/>
      <c r="T386" s="1"/>
      <c r="U386" s="1"/>
      <c r="V386" s="1"/>
      <c r="W386" s="1"/>
      <c r="X386" s="1"/>
      <c r="Y386" s="1"/>
    </row>
    <row r="387" spans="6:25" x14ac:dyDescent="0.35">
      <c r="F387" s="51"/>
      <c r="G387" s="3"/>
      <c r="H387" s="1"/>
      <c r="I387" s="1"/>
      <c r="J387" s="1"/>
      <c r="K387" s="1"/>
      <c r="L387" s="31"/>
      <c r="M387" s="1"/>
      <c r="N387" s="1"/>
      <c r="O387" s="1"/>
      <c r="P387" s="1"/>
      <c r="Q387" s="1"/>
      <c r="R387" s="31"/>
      <c r="S387" s="1"/>
      <c r="T387" s="1"/>
      <c r="U387" s="1"/>
      <c r="V387" s="1"/>
      <c r="W387" s="1"/>
      <c r="X387" s="1"/>
      <c r="Y387" s="1"/>
    </row>
    <row r="388" spans="6:25" x14ac:dyDescent="0.35">
      <c r="F388" s="51"/>
      <c r="G388" s="3"/>
      <c r="H388" s="1"/>
      <c r="I388" s="1"/>
      <c r="J388" s="1"/>
      <c r="K388" s="1"/>
      <c r="L388" s="31"/>
      <c r="M388" s="1"/>
      <c r="N388" s="1"/>
      <c r="O388" s="1"/>
      <c r="P388" s="1"/>
      <c r="Q388" s="1"/>
      <c r="R388" s="31"/>
      <c r="S388" s="1"/>
      <c r="T388" s="1"/>
      <c r="U388" s="1"/>
      <c r="V388" s="1"/>
      <c r="W388" s="1"/>
      <c r="X388" s="1"/>
      <c r="Y388" s="1"/>
    </row>
    <row r="389" spans="6:25" x14ac:dyDescent="0.35">
      <c r="F389" s="51"/>
      <c r="G389" s="3"/>
      <c r="H389" s="1"/>
      <c r="I389" s="1"/>
      <c r="J389" s="1"/>
      <c r="K389" s="1"/>
      <c r="L389" s="31"/>
      <c r="M389" s="1"/>
      <c r="N389" s="1"/>
      <c r="O389" s="1"/>
      <c r="P389" s="1"/>
      <c r="Q389" s="1"/>
      <c r="R389" s="31"/>
      <c r="S389" s="1"/>
      <c r="T389" s="1"/>
      <c r="U389" s="1"/>
      <c r="V389" s="1"/>
      <c r="W389" s="1"/>
      <c r="X389" s="1"/>
      <c r="Y389" s="1"/>
    </row>
    <row r="390" spans="6:25" x14ac:dyDescent="0.35">
      <c r="F390" s="51"/>
      <c r="G390" s="3"/>
      <c r="H390" s="1"/>
      <c r="I390" s="1"/>
      <c r="J390" s="1"/>
      <c r="K390" s="1"/>
      <c r="L390" s="31"/>
      <c r="M390" s="1"/>
      <c r="N390" s="1"/>
      <c r="O390" s="1"/>
      <c r="P390" s="1"/>
      <c r="Q390" s="1"/>
      <c r="R390" s="31"/>
      <c r="S390" s="1"/>
      <c r="T390" s="1"/>
      <c r="U390" s="1"/>
      <c r="V390" s="1"/>
      <c r="W390" s="1"/>
      <c r="X390" s="1"/>
      <c r="Y390" s="1"/>
    </row>
    <row r="391" spans="6:25" x14ac:dyDescent="0.35">
      <c r="F391" s="51"/>
      <c r="G391" s="3"/>
      <c r="H391" s="1"/>
      <c r="I391" s="1"/>
      <c r="J391" s="1"/>
      <c r="K391" s="1"/>
      <c r="L391" s="31"/>
      <c r="M391" s="1"/>
      <c r="N391" s="1"/>
      <c r="O391" s="1"/>
      <c r="P391" s="1"/>
      <c r="Q391" s="1"/>
      <c r="R391" s="31"/>
      <c r="S391" s="1"/>
      <c r="T391" s="1"/>
      <c r="U391" s="1"/>
      <c r="V391" s="1"/>
      <c r="W391" s="1"/>
      <c r="X391" s="1"/>
      <c r="Y391" s="1"/>
    </row>
    <row r="392" spans="6:25" x14ac:dyDescent="0.35">
      <c r="F392" s="51"/>
      <c r="G392" s="3"/>
      <c r="H392" s="1"/>
      <c r="I392" s="1"/>
      <c r="J392" s="1"/>
      <c r="K392" s="1"/>
      <c r="L392" s="31"/>
      <c r="M392" s="1"/>
      <c r="N392" s="1"/>
      <c r="O392" s="1"/>
      <c r="P392" s="1"/>
      <c r="Q392" s="1"/>
      <c r="R392" s="31"/>
      <c r="S392" s="1"/>
      <c r="T392" s="1"/>
      <c r="U392" s="1"/>
      <c r="V392" s="1"/>
      <c r="W392" s="1"/>
      <c r="X392" s="1"/>
      <c r="Y392" s="1"/>
    </row>
    <row r="393" spans="6:25" x14ac:dyDescent="0.35">
      <c r="F393" s="51"/>
      <c r="G393" s="3"/>
      <c r="H393" s="1"/>
      <c r="I393" s="1"/>
      <c r="J393" s="1"/>
      <c r="K393" s="1"/>
      <c r="L393" s="31"/>
      <c r="M393" s="1"/>
      <c r="N393" s="1"/>
      <c r="O393" s="1"/>
      <c r="P393" s="1"/>
      <c r="Q393" s="1"/>
      <c r="R393" s="31"/>
      <c r="S393" s="1"/>
      <c r="T393" s="1"/>
      <c r="U393" s="1"/>
      <c r="V393" s="1"/>
      <c r="W393" s="1"/>
      <c r="X393" s="1"/>
      <c r="Y393" s="1"/>
    </row>
    <row r="394" spans="6:25" x14ac:dyDescent="0.35">
      <c r="F394" s="51"/>
      <c r="G394" s="3"/>
      <c r="H394" s="1"/>
      <c r="I394" s="1"/>
      <c r="J394" s="1"/>
      <c r="K394" s="1"/>
      <c r="L394" s="31"/>
      <c r="M394" s="1"/>
      <c r="N394" s="1"/>
      <c r="O394" s="1"/>
      <c r="P394" s="1"/>
      <c r="Q394" s="1"/>
      <c r="R394" s="31"/>
      <c r="S394" s="1"/>
      <c r="T394" s="1"/>
      <c r="U394" s="1"/>
      <c r="V394" s="1"/>
      <c r="W394" s="1"/>
      <c r="X394" s="1"/>
      <c r="Y394" s="1"/>
    </row>
    <row r="395" spans="6:25" x14ac:dyDescent="0.35">
      <c r="F395" s="51"/>
      <c r="G395" s="3"/>
      <c r="H395" s="1"/>
      <c r="I395" s="1"/>
      <c r="J395" s="1"/>
      <c r="K395" s="1"/>
      <c r="L395" s="31"/>
      <c r="M395" s="1"/>
      <c r="N395" s="1"/>
      <c r="O395" s="1"/>
      <c r="P395" s="1"/>
      <c r="Q395" s="1"/>
      <c r="R395" s="31"/>
      <c r="S395" s="1"/>
      <c r="T395" s="1"/>
      <c r="U395" s="1"/>
      <c r="V395" s="1"/>
      <c r="W395" s="1"/>
      <c r="X395" s="1"/>
      <c r="Y395" s="1"/>
    </row>
    <row r="396" spans="6:25" x14ac:dyDescent="0.35">
      <c r="F396" s="51"/>
      <c r="G396" s="3"/>
      <c r="H396" s="1"/>
      <c r="I396" s="1"/>
      <c r="J396" s="1"/>
      <c r="K396" s="1"/>
      <c r="L396" s="31"/>
      <c r="M396" s="1"/>
      <c r="N396" s="1"/>
      <c r="O396" s="1"/>
      <c r="P396" s="1"/>
      <c r="Q396" s="1"/>
      <c r="R396" s="31"/>
      <c r="S396" s="1"/>
      <c r="T396" s="1"/>
      <c r="U396" s="1"/>
      <c r="V396" s="1"/>
      <c r="W396" s="1"/>
      <c r="X396" s="1"/>
      <c r="Y396" s="1"/>
    </row>
    <row r="397" spans="6:25" x14ac:dyDescent="0.35">
      <c r="F397" s="51"/>
      <c r="G397" s="3"/>
      <c r="H397" s="1"/>
      <c r="I397" s="1"/>
      <c r="J397" s="1"/>
      <c r="K397" s="1"/>
      <c r="L397" s="31"/>
      <c r="M397" s="1"/>
      <c r="N397" s="1"/>
      <c r="O397" s="1"/>
      <c r="P397" s="1"/>
      <c r="Q397" s="1"/>
      <c r="R397" s="31"/>
      <c r="S397" s="1"/>
      <c r="T397" s="1"/>
      <c r="U397" s="1"/>
      <c r="V397" s="1"/>
      <c r="W397" s="1"/>
      <c r="X397" s="1"/>
      <c r="Y397" s="1"/>
    </row>
    <row r="398" spans="6:25" x14ac:dyDescent="0.35">
      <c r="F398" s="51"/>
      <c r="G398" s="3"/>
      <c r="H398" s="1"/>
      <c r="I398" s="1"/>
      <c r="J398" s="1"/>
      <c r="K398" s="1"/>
      <c r="L398" s="31"/>
      <c r="M398" s="1"/>
      <c r="N398" s="1"/>
      <c r="O398" s="1"/>
      <c r="P398" s="1"/>
      <c r="Q398" s="1"/>
      <c r="R398" s="31"/>
      <c r="S398" s="1"/>
      <c r="T398" s="1"/>
      <c r="U398" s="1"/>
      <c r="V398" s="1"/>
      <c r="W398" s="1"/>
      <c r="X398" s="1"/>
      <c r="Y398" s="1"/>
    </row>
    <row r="399" spans="6:25" x14ac:dyDescent="0.35">
      <c r="F399" s="51"/>
      <c r="G399" s="3"/>
      <c r="H399" s="1"/>
      <c r="I399" s="1"/>
      <c r="J399" s="1"/>
      <c r="K399" s="1"/>
      <c r="L399" s="31"/>
      <c r="M399" s="1"/>
      <c r="N399" s="1"/>
      <c r="O399" s="1"/>
      <c r="P399" s="1"/>
      <c r="Q399" s="1"/>
      <c r="R399" s="31"/>
      <c r="S399" s="1"/>
      <c r="T399" s="1"/>
      <c r="U399" s="1"/>
      <c r="V399" s="1"/>
      <c r="W399" s="1"/>
      <c r="X399" s="1"/>
      <c r="Y399" s="1"/>
    </row>
    <row r="400" spans="6:25" x14ac:dyDescent="0.35">
      <c r="F400" s="51"/>
      <c r="G400" s="3"/>
      <c r="H400" s="1"/>
      <c r="I400" s="1"/>
      <c r="J400" s="1"/>
      <c r="K400" s="1"/>
      <c r="L400" s="31"/>
      <c r="M400" s="1"/>
      <c r="N400" s="1"/>
      <c r="O400" s="1"/>
      <c r="P400" s="1"/>
      <c r="Q400" s="1"/>
      <c r="R400" s="31"/>
      <c r="S400" s="1"/>
      <c r="T400" s="1"/>
      <c r="U400" s="1"/>
      <c r="V400" s="1"/>
      <c r="W400" s="1"/>
      <c r="X400" s="1"/>
      <c r="Y400" s="1"/>
    </row>
    <row r="401" spans="6:25" x14ac:dyDescent="0.35">
      <c r="F401" s="51"/>
      <c r="G401" s="3"/>
      <c r="H401" s="1"/>
      <c r="I401" s="1"/>
      <c r="J401" s="1"/>
      <c r="K401" s="1"/>
      <c r="L401" s="31"/>
      <c r="M401" s="1"/>
      <c r="N401" s="1"/>
      <c r="O401" s="1"/>
      <c r="P401" s="1"/>
      <c r="Q401" s="1"/>
      <c r="R401" s="31"/>
      <c r="S401" s="1"/>
      <c r="T401" s="1"/>
      <c r="U401" s="1"/>
      <c r="V401" s="1"/>
      <c r="W401" s="1"/>
      <c r="X401" s="1"/>
      <c r="Y401" s="1"/>
    </row>
    <row r="402" spans="6:25" x14ac:dyDescent="0.35">
      <c r="F402" s="51"/>
      <c r="G402" s="3"/>
      <c r="H402" s="1"/>
      <c r="I402" s="1"/>
      <c r="J402" s="1"/>
      <c r="K402" s="1"/>
      <c r="L402" s="31"/>
      <c r="M402" s="1"/>
      <c r="N402" s="1"/>
      <c r="O402" s="1"/>
      <c r="P402" s="1"/>
      <c r="Q402" s="1"/>
      <c r="R402" s="31"/>
      <c r="S402" s="1"/>
      <c r="T402" s="1"/>
      <c r="U402" s="1"/>
      <c r="V402" s="1"/>
      <c r="W402" s="1"/>
      <c r="X402" s="1"/>
      <c r="Y402" s="1"/>
    </row>
    <row r="403" spans="6:25" x14ac:dyDescent="0.35">
      <c r="F403" s="51"/>
      <c r="G403" s="3"/>
      <c r="H403" s="1"/>
      <c r="I403" s="1"/>
      <c r="J403" s="1"/>
      <c r="K403" s="1"/>
      <c r="L403" s="31"/>
      <c r="M403" s="1"/>
      <c r="N403" s="1"/>
      <c r="O403" s="1"/>
      <c r="P403" s="1"/>
      <c r="Q403" s="1"/>
      <c r="R403" s="31"/>
      <c r="S403" s="1"/>
      <c r="T403" s="1"/>
      <c r="U403" s="1"/>
      <c r="V403" s="1"/>
      <c r="W403" s="1"/>
      <c r="X403" s="1"/>
      <c r="Y403" s="1"/>
    </row>
    <row r="404" spans="6:25" x14ac:dyDescent="0.35">
      <c r="F404" s="51"/>
      <c r="G404" s="3"/>
      <c r="H404" s="1"/>
      <c r="I404" s="1"/>
      <c r="J404" s="1"/>
      <c r="K404" s="1"/>
      <c r="L404" s="31"/>
      <c r="M404" s="1"/>
      <c r="N404" s="1"/>
      <c r="O404" s="1"/>
      <c r="P404" s="1"/>
      <c r="Q404" s="1"/>
      <c r="R404" s="31"/>
      <c r="S404" s="1"/>
      <c r="T404" s="1"/>
      <c r="U404" s="1"/>
      <c r="V404" s="1"/>
      <c r="W404" s="1"/>
      <c r="X404" s="1"/>
      <c r="Y404" s="1"/>
    </row>
    <row r="405" spans="6:25" x14ac:dyDescent="0.35">
      <c r="F405" s="51"/>
      <c r="G405" s="3"/>
      <c r="H405" s="1"/>
      <c r="I405" s="1"/>
      <c r="J405" s="1"/>
      <c r="K405" s="1"/>
      <c r="L405" s="31"/>
      <c r="M405" s="1"/>
      <c r="N405" s="1"/>
      <c r="O405" s="1"/>
      <c r="P405" s="1"/>
      <c r="Q405" s="1"/>
      <c r="R405" s="31"/>
      <c r="S405" s="1"/>
      <c r="T405" s="1"/>
      <c r="U405" s="1"/>
      <c r="V405" s="1"/>
      <c r="W405" s="1"/>
      <c r="X405" s="1"/>
      <c r="Y405" s="1"/>
    </row>
    <row r="406" spans="6:25" x14ac:dyDescent="0.35">
      <c r="F406" s="51"/>
      <c r="G406" s="3"/>
      <c r="H406" s="1"/>
      <c r="I406" s="1"/>
      <c r="J406" s="1"/>
      <c r="K406" s="1"/>
      <c r="L406" s="31"/>
      <c r="M406" s="1"/>
      <c r="N406" s="1"/>
      <c r="O406" s="1"/>
      <c r="P406" s="1"/>
      <c r="Q406" s="1"/>
      <c r="R406" s="31"/>
      <c r="S406" s="1"/>
      <c r="T406" s="1"/>
      <c r="U406" s="1"/>
      <c r="V406" s="1"/>
      <c r="W406" s="1"/>
      <c r="X406" s="1"/>
      <c r="Y406" s="1"/>
    </row>
    <row r="407" spans="6:25" x14ac:dyDescent="0.35">
      <c r="F407" s="51"/>
      <c r="G407" s="3"/>
      <c r="H407" s="1"/>
      <c r="I407" s="1"/>
      <c r="J407" s="1"/>
      <c r="K407" s="1"/>
      <c r="L407" s="31"/>
      <c r="M407" s="1"/>
      <c r="N407" s="1"/>
      <c r="O407" s="1"/>
      <c r="P407" s="1"/>
      <c r="Q407" s="1"/>
      <c r="R407" s="31"/>
      <c r="S407" s="1"/>
      <c r="T407" s="1"/>
      <c r="U407" s="1"/>
      <c r="V407" s="1"/>
      <c r="W407" s="1"/>
      <c r="X407" s="1"/>
      <c r="Y407" s="1"/>
    </row>
    <row r="408" spans="6:25" x14ac:dyDescent="0.35">
      <c r="F408" s="51"/>
      <c r="G408" s="3"/>
      <c r="H408" s="1"/>
      <c r="I408" s="1"/>
      <c r="J408" s="1"/>
      <c r="K408" s="1"/>
      <c r="L408" s="31"/>
      <c r="M408" s="1"/>
      <c r="N408" s="1"/>
      <c r="O408" s="1"/>
      <c r="P408" s="1"/>
      <c r="Q408" s="1"/>
      <c r="R408" s="31"/>
      <c r="S408" s="1"/>
      <c r="T408" s="1"/>
      <c r="U408" s="1"/>
      <c r="V408" s="1"/>
      <c r="W408" s="1"/>
      <c r="X408" s="1"/>
      <c r="Y408" s="1"/>
    </row>
    <row r="409" spans="6:25" x14ac:dyDescent="0.35">
      <c r="F409" s="51"/>
      <c r="G409" s="3"/>
      <c r="H409" s="1"/>
      <c r="I409" s="1"/>
      <c r="J409" s="1"/>
      <c r="K409" s="1"/>
      <c r="L409" s="31"/>
      <c r="M409" s="1"/>
      <c r="N409" s="1"/>
      <c r="O409" s="1"/>
      <c r="P409" s="1"/>
      <c r="Q409" s="1"/>
      <c r="R409" s="31"/>
      <c r="S409" s="1"/>
      <c r="T409" s="1"/>
      <c r="U409" s="1"/>
      <c r="V409" s="1"/>
      <c r="W409" s="1"/>
      <c r="X409" s="1"/>
      <c r="Y409" s="1"/>
    </row>
    <row r="410" spans="6:25" x14ac:dyDescent="0.35">
      <c r="F410" s="51"/>
      <c r="G410" s="3"/>
      <c r="H410" s="1"/>
      <c r="I410" s="1"/>
      <c r="J410" s="1"/>
      <c r="K410" s="1"/>
      <c r="L410" s="31"/>
      <c r="M410" s="1"/>
      <c r="N410" s="1"/>
      <c r="O410" s="1"/>
      <c r="P410" s="1"/>
      <c r="Q410" s="1"/>
      <c r="R410" s="31"/>
      <c r="S410" s="1"/>
      <c r="T410" s="1"/>
      <c r="U410" s="1"/>
      <c r="V410" s="1"/>
      <c r="W410" s="1"/>
      <c r="X410" s="1"/>
      <c r="Y410" s="1"/>
    </row>
    <row r="411" spans="6:25" x14ac:dyDescent="0.35">
      <c r="F411" s="51"/>
      <c r="G411" s="3"/>
      <c r="H411" s="1"/>
      <c r="I411" s="1"/>
      <c r="J411" s="1"/>
      <c r="K411" s="1"/>
      <c r="L411" s="31"/>
      <c r="M411" s="1"/>
      <c r="N411" s="1"/>
      <c r="O411" s="1"/>
      <c r="P411" s="1"/>
      <c r="Q411" s="1"/>
      <c r="R411" s="31"/>
      <c r="S411" s="1"/>
      <c r="T411" s="1"/>
      <c r="U411" s="1"/>
      <c r="V411" s="1"/>
      <c r="W411" s="1"/>
      <c r="X411" s="1"/>
      <c r="Y411" s="1"/>
    </row>
    <row r="412" spans="6:25" x14ac:dyDescent="0.35">
      <c r="F412" s="51"/>
      <c r="G412" s="3"/>
      <c r="H412" s="1"/>
      <c r="I412" s="1"/>
      <c r="J412" s="1"/>
      <c r="K412" s="1"/>
      <c r="L412" s="31"/>
      <c r="M412" s="1"/>
      <c r="N412" s="1"/>
      <c r="O412" s="1"/>
      <c r="P412" s="1"/>
      <c r="Q412" s="1"/>
      <c r="R412" s="31"/>
      <c r="S412" s="1"/>
      <c r="T412" s="1"/>
      <c r="U412" s="1"/>
      <c r="V412" s="1"/>
      <c r="W412" s="1"/>
      <c r="X412" s="1"/>
      <c r="Y412" s="1"/>
    </row>
    <row r="413" spans="6:25" x14ac:dyDescent="0.35">
      <c r="F413" s="51"/>
      <c r="G413" s="3"/>
      <c r="H413" s="1"/>
      <c r="I413" s="1"/>
      <c r="J413" s="1"/>
      <c r="K413" s="1"/>
      <c r="L413" s="31"/>
      <c r="M413" s="1"/>
      <c r="N413" s="1"/>
      <c r="O413" s="1"/>
      <c r="P413" s="1"/>
      <c r="Q413" s="1"/>
      <c r="R413" s="31"/>
      <c r="S413" s="1"/>
      <c r="T413" s="1"/>
      <c r="U413" s="1"/>
      <c r="V413" s="1"/>
      <c r="W413" s="1"/>
      <c r="X413" s="1"/>
      <c r="Y413" s="1"/>
    </row>
    <row r="414" spans="6:25" x14ac:dyDescent="0.35">
      <c r="F414" s="51"/>
      <c r="G414" s="3"/>
      <c r="H414" s="1"/>
      <c r="I414" s="1"/>
      <c r="J414" s="1"/>
      <c r="K414" s="1"/>
      <c r="L414" s="31"/>
      <c r="M414" s="1"/>
      <c r="N414" s="1"/>
      <c r="O414" s="1"/>
      <c r="P414" s="1"/>
      <c r="Q414" s="1"/>
      <c r="R414" s="31"/>
      <c r="S414" s="1"/>
      <c r="T414" s="1"/>
      <c r="U414" s="1"/>
      <c r="V414" s="1"/>
      <c r="W414" s="1"/>
      <c r="X414" s="1"/>
      <c r="Y414" s="1"/>
    </row>
    <row r="415" spans="6:25" x14ac:dyDescent="0.35">
      <c r="F415" s="51"/>
      <c r="G415" s="3"/>
      <c r="H415" s="1"/>
      <c r="I415" s="1"/>
      <c r="J415" s="1"/>
      <c r="K415" s="1"/>
      <c r="L415" s="31"/>
      <c r="M415" s="1"/>
      <c r="N415" s="1"/>
      <c r="O415" s="1"/>
      <c r="P415" s="1"/>
      <c r="Q415" s="1"/>
      <c r="R415" s="31"/>
      <c r="S415" s="1"/>
      <c r="T415" s="1"/>
      <c r="U415" s="1"/>
      <c r="V415" s="1"/>
      <c r="W415" s="1"/>
      <c r="X415" s="1"/>
      <c r="Y415" s="1"/>
    </row>
    <row r="416" spans="6:25" x14ac:dyDescent="0.35">
      <c r="F416" s="51"/>
      <c r="G416" s="3"/>
      <c r="H416" s="1"/>
      <c r="I416" s="1"/>
      <c r="J416" s="1"/>
      <c r="K416" s="1"/>
      <c r="L416" s="31"/>
      <c r="M416" s="1"/>
      <c r="N416" s="1"/>
      <c r="O416" s="1"/>
      <c r="P416" s="1"/>
      <c r="Q416" s="1"/>
      <c r="R416" s="31"/>
      <c r="S416" s="1"/>
      <c r="T416" s="1"/>
      <c r="U416" s="1"/>
      <c r="V416" s="1"/>
      <c r="W416" s="1"/>
      <c r="X416" s="1"/>
      <c r="Y416" s="1"/>
    </row>
    <row r="417" spans="6:25" x14ac:dyDescent="0.35">
      <c r="F417" s="51"/>
      <c r="G417" s="3"/>
      <c r="H417" s="1"/>
      <c r="I417" s="1"/>
      <c r="J417" s="1"/>
      <c r="K417" s="1"/>
      <c r="L417" s="31"/>
      <c r="M417" s="1"/>
      <c r="N417" s="1"/>
      <c r="O417" s="1"/>
      <c r="P417" s="1"/>
      <c r="Q417" s="1"/>
      <c r="R417" s="31"/>
      <c r="S417" s="1"/>
      <c r="T417" s="1"/>
      <c r="U417" s="1"/>
      <c r="V417" s="1"/>
      <c r="W417" s="1"/>
      <c r="X417" s="1"/>
      <c r="Y417" s="1"/>
    </row>
    <row r="418" spans="6:25" x14ac:dyDescent="0.35">
      <c r="F418" s="51"/>
      <c r="G418" s="3"/>
      <c r="H418" s="1"/>
      <c r="I418" s="1"/>
      <c r="J418" s="1"/>
      <c r="K418" s="1"/>
      <c r="L418" s="31"/>
      <c r="M418" s="1"/>
      <c r="N418" s="1"/>
      <c r="O418" s="1"/>
      <c r="P418" s="1"/>
      <c r="Q418" s="1"/>
      <c r="R418" s="31"/>
      <c r="S418" s="1"/>
      <c r="T418" s="1"/>
      <c r="U418" s="1"/>
      <c r="V418" s="1"/>
      <c r="W418" s="1"/>
      <c r="X418" s="1"/>
      <c r="Y418" s="1"/>
    </row>
    <row r="419" spans="6:25" x14ac:dyDescent="0.35">
      <c r="F419" s="51"/>
      <c r="G419" s="3"/>
      <c r="H419" s="1"/>
      <c r="I419" s="1"/>
      <c r="J419" s="1"/>
      <c r="K419" s="1"/>
      <c r="L419" s="31"/>
      <c r="M419" s="1"/>
      <c r="N419" s="1"/>
      <c r="O419" s="1"/>
      <c r="P419" s="1"/>
      <c r="Q419" s="1"/>
      <c r="R419" s="31"/>
      <c r="S419" s="1"/>
      <c r="T419" s="1"/>
      <c r="U419" s="1"/>
      <c r="V419" s="1"/>
      <c r="W419" s="1"/>
      <c r="X419" s="1"/>
      <c r="Y419" s="1"/>
    </row>
    <row r="420" spans="6:25" x14ac:dyDescent="0.35">
      <c r="F420" s="51"/>
      <c r="G420" s="3"/>
      <c r="H420" s="1"/>
      <c r="I420" s="1"/>
      <c r="J420" s="1"/>
      <c r="K420" s="1"/>
      <c r="L420" s="31"/>
      <c r="M420" s="1"/>
      <c r="N420" s="1"/>
      <c r="O420" s="1"/>
      <c r="P420" s="1"/>
      <c r="Q420" s="1"/>
      <c r="R420" s="31"/>
      <c r="S420" s="1"/>
      <c r="T420" s="1"/>
      <c r="U420" s="1"/>
      <c r="V420" s="1"/>
      <c r="W420" s="1"/>
      <c r="X420" s="1"/>
      <c r="Y420" s="1"/>
    </row>
    <row r="421" spans="6:25" x14ac:dyDescent="0.35">
      <c r="F421" s="51"/>
      <c r="G421" s="3"/>
      <c r="H421" s="1"/>
      <c r="I421" s="1"/>
      <c r="J421" s="1"/>
      <c r="K421" s="1"/>
      <c r="L421" s="31"/>
      <c r="M421" s="1"/>
      <c r="N421" s="1"/>
      <c r="O421" s="1"/>
      <c r="P421" s="1"/>
      <c r="Q421" s="1"/>
      <c r="R421" s="31"/>
      <c r="S421" s="1"/>
      <c r="T421" s="1"/>
      <c r="U421" s="1"/>
      <c r="V421" s="1"/>
      <c r="W421" s="1"/>
      <c r="X421" s="1"/>
      <c r="Y421" s="1"/>
    </row>
    <row r="422" spans="6:25" x14ac:dyDescent="0.35">
      <c r="F422" s="51"/>
      <c r="G422" s="3"/>
      <c r="H422" s="1"/>
      <c r="I422" s="1"/>
      <c r="J422" s="1"/>
      <c r="K422" s="1"/>
      <c r="L422" s="31"/>
      <c r="M422" s="1"/>
      <c r="N422" s="1"/>
      <c r="O422" s="1"/>
      <c r="P422" s="1"/>
      <c r="Q422" s="1"/>
      <c r="R422" s="31"/>
      <c r="S422" s="1"/>
      <c r="T422" s="1"/>
      <c r="U422" s="1"/>
      <c r="V422" s="1"/>
      <c r="W422" s="1"/>
      <c r="X422" s="1"/>
      <c r="Y422" s="1"/>
    </row>
    <row r="423" spans="6:25" x14ac:dyDescent="0.35">
      <c r="F423" s="51"/>
      <c r="G423" s="3"/>
      <c r="H423" s="1"/>
      <c r="I423" s="1"/>
      <c r="J423" s="1"/>
      <c r="K423" s="1"/>
      <c r="L423" s="31"/>
      <c r="M423" s="1"/>
      <c r="N423" s="1"/>
      <c r="O423" s="1"/>
      <c r="P423" s="1"/>
      <c r="Q423" s="1"/>
      <c r="R423" s="31"/>
      <c r="S423" s="1"/>
      <c r="T423" s="1"/>
      <c r="U423" s="1"/>
      <c r="V423" s="1"/>
      <c r="W423" s="1"/>
      <c r="X423" s="1"/>
      <c r="Y423" s="1"/>
    </row>
    <row r="424" spans="6:25" x14ac:dyDescent="0.35">
      <c r="F424" s="51"/>
      <c r="G424" s="3"/>
      <c r="H424" s="1"/>
      <c r="I424" s="1"/>
      <c r="J424" s="1"/>
      <c r="K424" s="1"/>
      <c r="L424" s="31"/>
      <c r="M424" s="1"/>
      <c r="N424" s="1"/>
      <c r="O424" s="1"/>
      <c r="P424" s="1"/>
      <c r="Q424" s="1"/>
      <c r="R424" s="31"/>
      <c r="S424" s="1"/>
      <c r="T424" s="1"/>
      <c r="U424" s="1"/>
      <c r="V424" s="1"/>
      <c r="W424" s="1"/>
      <c r="X424" s="1"/>
      <c r="Y424" s="1"/>
    </row>
    <row r="425" spans="6:25" x14ac:dyDescent="0.35">
      <c r="F425" s="51"/>
      <c r="G425" s="3"/>
      <c r="H425" s="1"/>
      <c r="I425" s="1"/>
      <c r="J425" s="1"/>
      <c r="K425" s="1"/>
      <c r="L425" s="31"/>
      <c r="M425" s="1"/>
      <c r="N425" s="1"/>
      <c r="O425" s="1"/>
      <c r="P425" s="1"/>
      <c r="Q425" s="1"/>
      <c r="R425" s="31"/>
      <c r="S425" s="1"/>
      <c r="T425" s="1"/>
      <c r="U425" s="1"/>
      <c r="V425" s="1"/>
      <c r="W425" s="1"/>
      <c r="X425" s="1"/>
      <c r="Y425" s="1"/>
    </row>
    <row r="426" spans="6:25" x14ac:dyDescent="0.35">
      <c r="F426" s="51"/>
      <c r="G426" s="3"/>
      <c r="H426" s="1"/>
      <c r="I426" s="1"/>
      <c r="J426" s="1"/>
      <c r="K426" s="1"/>
      <c r="L426" s="31"/>
      <c r="M426" s="1"/>
      <c r="N426" s="1"/>
      <c r="O426" s="1"/>
      <c r="P426" s="1"/>
      <c r="Q426" s="1"/>
      <c r="R426" s="31"/>
      <c r="S426" s="1"/>
      <c r="T426" s="1"/>
      <c r="U426" s="1"/>
      <c r="V426" s="1"/>
      <c r="W426" s="1"/>
      <c r="X426" s="1"/>
      <c r="Y426" s="1"/>
    </row>
    <row r="427" spans="6:25" x14ac:dyDescent="0.35">
      <c r="F427" s="51"/>
      <c r="G427" s="3"/>
      <c r="H427" s="1"/>
      <c r="I427" s="1"/>
      <c r="J427" s="1"/>
      <c r="K427" s="1"/>
      <c r="L427" s="31"/>
      <c r="M427" s="1"/>
      <c r="N427" s="1"/>
      <c r="O427" s="1"/>
      <c r="P427" s="1"/>
      <c r="Q427" s="1"/>
      <c r="R427" s="31"/>
      <c r="S427" s="1"/>
      <c r="T427" s="1"/>
      <c r="U427" s="1"/>
      <c r="V427" s="1"/>
      <c r="W427" s="1"/>
      <c r="X427" s="1"/>
      <c r="Y427" s="1"/>
    </row>
    <row r="428" spans="6:25" x14ac:dyDescent="0.35">
      <c r="F428" s="51"/>
      <c r="G428" s="3"/>
      <c r="H428" s="1"/>
      <c r="I428" s="1"/>
      <c r="J428" s="1"/>
      <c r="K428" s="1"/>
      <c r="L428" s="31"/>
      <c r="M428" s="1"/>
      <c r="N428" s="1"/>
      <c r="O428" s="1"/>
      <c r="P428" s="1"/>
      <c r="Q428" s="1"/>
      <c r="R428" s="31"/>
      <c r="S428" s="1"/>
      <c r="T428" s="1"/>
      <c r="U428" s="1"/>
      <c r="V428" s="1"/>
      <c r="W428" s="1"/>
      <c r="X428" s="1"/>
      <c r="Y428" s="1"/>
    </row>
    <row r="429" spans="6:25" x14ac:dyDescent="0.35">
      <c r="F429" s="51"/>
      <c r="G429" s="3"/>
      <c r="H429" s="1"/>
      <c r="I429" s="1"/>
      <c r="J429" s="1"/>
      <c r="K429" s="1"/>
      <c r="L429" s="31"/>
      <c r="M429" s="1"/>
      <c r="N429" s="1"/>
      <c r="O429" s="1"/>
      <c r="P429" s="1"/>
      <c r="Q429" s="1"/>
      <c r="R429" s="31"/>
      <c r="S429" s="1"/>
      <c r="T429" s="1"/>
      <c r="U429" s="1"/>
      <c r="V429" s="1"/>
      <c r="W429" s="1"/>
      <c r="X429" s="1"/>
      <c r="Y429" s="1"/>
    </row>
  </sheetData>
  <phoneticPr fontId="53" type="noConversion"/>
  <dataValidations count="11">
    <dataValidation type="list" allowBlank="1" showInputMessage="1" showErrorMessage="1" sqref="Z46:Z48 Z86:Z109 Z111:Z136 Z38:Z39 Z42:Z44 Z68:Z77 Z80:Z84 Z50:Z51 Z7:Z13 Z15:Z36 Z53:Z66" xr:uid="{B130C96A-5243-4588-A418-B4E22E09B34B}">
      <formula1>"Groundwater,Reservoir,Raw,Treated,Other/Unknown"</formula1>
    </dataValidation>
    <dataValidation type="list" allowBlank="1" showInputMessage="1" showErrorMessage="1" sqref="X7:X39 X42:X44 X80:X280 X46:X59 X61:X77" xr:uid="{5603D436-3F44-45E4-BA9E-C9A8B4EF3B39}">
      <formula1>"IPR,DPR,IPR+DPR,Unsure"</formula1>
    </dataValidation>
    <dataValidation type="list" allowBlank="1" showInputMessage="1" showErrorMessage="1" sqref="AB106:AB117 AB119:AB122 AB36:AB39 AB73:AB78 AB7:AB34 AB44:AB53 AB80:AB102 AB55:AB57 AC68:AC72 AB59 AB61:AB71" xr:uid="{32486688-2D09-4B8E-93DD-1473DF443E65}">
      <formula1>"1960s,1970s,1980s,1990s,2000s,2010s,2020s,2030s,2040s"</formula1>
    </dataValidation>
    <dataValidation type="list" allowBlank="1" showInputMessage="1" showErrorMessage="1" sqref="AB54" xr:uid="{EB9ACF52-4173-42E2-BD66-8E56AC51CA58}">
      <formula1>"1960s,1970s,1980s,1990s,2000s,2010s,2020s,2030s,2040s/unknown"</formula1>
    </dataValidation>
    <dataValidation type="list" allowBlank="1" showInputMessage="1" showErrorMessage="1" sqref="Y7:Y35 Y37:Y57 Y60:Y216 Y4" xr:uid="{26EAB72E-F2D0-48CE-B482-578F4B009CE7}">
      <formula1>"RW from WW,Stormwater,Other"</formula1>
    </dataValidation>
    <dataValidation type="list" allowBlank="1" showInputMessage="1" showErrorMessage="1" sqref="AB118 AB103:AB105 AB24:AB28 AB42:AB43" xr:uid="{EC689C47-B0FE-433B-B28E-38AC636A1A06}">
      <formula1>"1960s,1970s,1980s,1990s,2000s,2010s,2020s,2030s,2040s/Unknown"</formula1>
    </dataValidation>
    <dataValidation type="list" allowBlank="1" showInputMessage="1" showErrorMessage="1" sqref="Z117 Z114 Z119" xr:uid="{073F4A0E-4E2D-4E67-A9CA-3D3E8F1684A6}">
      <formula1>"Groundwater,Reservoir,Raw,Treated"</formula1>
    </dataValidation>
    <dataValidation type="list" allowBlank="1" showInputMessage="1" showErrorMessage="1" sqref="Z118" xr:uid="{815374C6-5858-4F1B-8119-6C3FBA77F024}">
      <formula1>"Groundwater,Reservoir,Raw,Treated,Other"</formula1>
    </dataValidation>
    <dataValidation type="list" allowBlank="1" showInputMessage="1" showErrorMessage="1" sqref="Z111:Z112" xr:uid="{246E2A35-5609-409D-A2A6-7F3872CA2856}">
      <formula1>"Groundwater,Reservoir,Raw,Treated,Unknown"</formula1>
    </dataValidation>
    <dataValidation type="list" allowBlank="1" showInputMessage="1" showErrorMessage="1" sqref="Z37 Z113" xr:uid="{89EE1B37-289E-4C70-923D-5B72AB6C783B}">
      <formula1>"Ground,Reservoir,Raw,Treated,Unsure"</formula1>
    </dataValidation>
    <dataValidation type="list" allowBlank="1" showInputMessage="1" showErrorMessage="1" sqref="R7:R429" xr:uid="{210EFCD7-4ECE-45F2-A03B-858F6BD405EB}">
      <formula1>"Exploring,Planned,Construction,Operating"</formula1>
    </dataValidation>
  </dataValidations>
  <hyperlinks>
    <hyperlink ref="AF86" r:id="rId1" xr:uid="{3EEE60BA-8936-49CC-8F9D-9FA3227FE185}"/>
  </hyperlinks>
  <pageMargins left="0.70866141732283472" right="0.70866141732283472" top="0.74803149606299213" bottom="0.74803149606299213" header="0.31496062992125984" footer="0.31496062992125984"/>
  <pageSetup paperSize="9" scale="19" fitToHeight="0" orientation="landscape" horizontalDpi="300" verticalDpi="300" r:id="rId2"/>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0C619-C7FD-4E72-A561-B9535EAC6DA4}">
  <dimension ref="B1:K37"/>
  <sheetViews>
    <sheetView topLeftCell="A21" workbookViewId="0">
      <selection activeCell="D36" sqref="D36"/>
    </sheetView>
  </sheetViews>
  <sheetFormatPr defaultRowHeight="14.5" x14ac:dyDescent="0.35"/>
  <cols>
    <col min="3" max="3" width="9.81640625" bestFit="1" customWidth="1"/>
    <col min="4" max="4" width="18.36328125" customWidth="1"/>
    <col min="5" max="5" width="10.81640625" bestFit="1" customWidth="1"/>
  </cols>
  <sheetData>
    <row r="1" spans="2:11" ht="32.5" customHeight="1" x14ac:dyDescent="0.35">
      <c r="B1" s="12" t="s">
        <v>311</v>
      </c>
    </row>
    <row r="2" spans="2:11" ht="32.5" customHeight="1" x14ac:dyDescent="0.35">
      <c r="B2" s="12" t="s">
        <v>312</v>
      </c>
    </row>
    <row r="3" spans="2:11" ht="28.5" customHeight="1" x14ac:dyDescent="0.35"/>
    <row r="4" spans="2:11" x14ac:dyDescent="0.35">
      <c r="C4" t="s">
        <v>385</v>
      </c>
      <c r="D4" t="s">
        <v>386</v>
      </c>
      <c r="J4" t="s">
        <v>746</v>
      </c>
      <c r="K4" t="s">
        <v>386</v>
      </c>
    </row>
    <row r="5" spans="2:11" x14ac:dyDescent="0.35">
      <c r="J5">
        <v>10000</v>
      </c>
      <c r="K5">
        <f>J5* 3785411.784 * 0.000001</f>
        <v>37854.117839999999</v>
      </c>
    </row>
    <row r="6" spans="2:11" x14ac:dyDescent="0.35">
      <c r="C6">
        <v>156000000</v>
      </c>
      <c r="D6">
        <f>C6* 3785411.784 * 0.000001</f>
        <v>590524238.30400002</v>
      </c>
    </row>
    <row r="7" spans="2:11" x14ac:dyDescent="0.35">
      <c r="C7">
        <v>14.8</v>
      </c>
      <c r="D7">
        <f>C7* 3785411.784 * 0.000001</f>
        <v>56.024094403199996</v>
      </c>
    </row>
    <row r="8" spans="2:11" x14ac:dyDescent="0.35">
      <c r="C8">
        <v>8</v>
      </c>
      <c r="D8">
        <f t="shared" ref="D8:D11" si="0">C8* 3785411.784 * 0.000001</f>
        <v>30.283294271999999</v>
      </c>
    </row>
    <row r="9" spans="2:11" x14ac:dyDescent="0.35">
      <c r="D9">
        <f t="shared" si="0"/>
        <v>0</v>
      </c>
    </row>
    <row r="10" spans="2:11" x14ac:dyDescent="0.35">
      <c r="D10">
        <f t="shared" si="0"/>
        <v>0</v>
      </c>
    </row>
    <row r="11" spans="2:11" x14ac:dyDescent="0.35">
      <c r="D11">
        <f t="shared" si="0"/>
        <v>0</v>
      </c>
    </row>
    <row r="13" spans="2:11" x14ac:dyDescent="0.35">
      <c r="C13" t="s">
        <v>735</v>
      </c>
      <c r="D13" t="s">
        <v>736</v>
      </c>
    </row>
    <row r="14" spans="2:11" x14ac:dyDescent="0.35">
      <c r="C14">
        <v>38</v>
      </c>
      <c r="D14">
        <f>1.6*C14</f>
        <v>60.800000000000004</v>
      </c>
    </row>
    <row r="15" spans="2:11" x14ac:dyDescent="0.35">
      <c r="C15">
        <v>17</v>
      </c>
      <c r="D15">
        <f t="shared" ref="D15:D21" si="1">1.6*C15</f>
        <v>27.200000000000003</v>
      </c>
    </row>
    <row r="16" spans="2:11" x14ac:dyDescent="0.35">
      <c r="C16">
        <v>23</v>
      </c>
      <c r="D16">
        <f t="shared" si="1"/>
        <v>36.800000000000004</v>
      </c>
    </row>
    <row r="17" spans="3:5" x14ac:dyDescent="0.35">
      <c r="C17">
        <v>16</v>
      </c>
      <c r="D17">
        <f t="shared" si="1"/>
        <v>25.6</v>
      </c>
    </row>
    <row r="18" spans="3:5" x14ac:dyDescent="0.35">
      <c r="C18">
        <v>37</v>
      </c>
      <c r="D18">
        <f t="shared" si="1"/>
        <v>59.2</v>
      </c>
    </row>
    <row r="19" spans="3:5" x14ac:dyDescent="0.35">
      <c r="C19">
        <v>0</v>
      </c>
      <c r="D19">
        <f t="shared" si="1"/>
        <v>0</v>
      </c>
    </row>
    <row r="20" spans="3:5" x14ac:dyDescent="0.35">
      <c r="C20">
        <v>0</v>
      </c>
      <c r="D20">
        <f t="shared" si="1"/>
        <v>0</v>
      </c>
    </row>
    <row r="21" spans="3:5" x14ac:dyDescent="0.35">
      <c r="C21">
        <v>0</v>
      </c>
      <c r="D21">
        <f t="shared" si="1"/>
        <v>0</v>
      </c>
    </row>
    <row r="31" spans="3:5" ht="27.5" x14ac:dyDescent="0.7">
      <c r="D31" s="127">
        <v>416.39499999999998</v>
      </c>
      <c r="E31">
        <f>D31/365</f>
        <v>1.1408082191780822</v>
      </c>
    </row>
    <row r="32" spans="3:5" x14ac:dyDescent="0.35">
      <c r="E32">
        <f>E31*1000000000</f>
        <v>1140808219.1780822</v>
      </c>
    </row>
    <row r="35" spans="4:9" x14ac:dyDescent="0.35">
      <c r="D35">
        <v>488777142.86000001</v>
      </c>
    </row>
    <row r="36" spans="4:9" x14ac:dyDescent="0.35">
      <c r="D36">
        <f>D35/365</f>
        <v>1339115.459890411</v>
      </c>
      <c r="I36" t="s">
        <v>1243</v>
      </c>
    </row>
    <row r="37" spans="4:9" x14ac:dyDescent="0.35">
      <c r="I37">
        <f>1500* 1233.48/1000/1000000</f>
        <v>1.8502200000000001E-3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309B1-52D6-4321-BB8B-8FD0A5BD949F}">
  <dimension ref="B2:D74"/>
  <sheetViews>
    <sheetView topLeftCell="A9" workbookViewId="0">
      <selection activeCell="B10" sqref="B10"/>
    </sheetView>
  </sheetViews>
  <sheetFormatPr defaultRowHeight="14.5" x14ac:dyDescent="0.35"/>
  <cols>
    <col min="1" max="1" width="5.36328125" style="2" customWidth="1"/>
    <col min="2" max="2" width="29" style="7" customWidth="1"/>
    <col min="3" max="3" width="96.81640625" style="2" customWidth="1"/>
    <col min="4" max="4" width="22.7265625" style="2" customWidth="1"/>
    <col min="5" max="16384" width="8.7265625" style="2"/>
  </cols>
  <sheetData>
    <row r="2" spans="2:4" x14ac:dyDescent="0.35">
      <c r="B2" s="7" t="s">
        <v>9</v>
      </c>
      <c r="C2" s="7" t="s">
        <v>14</v>
      </c>
      <c r="D2" s="7" t="s">
        <v>13</v>
      </c>
    </row>
    <row r="3" spans="2:4" s="7" customFormat="1" ht="29" x14ac:dyDescent="0.35">
      <c r="B3" s="6" t="s">
        <v>19</v>
      </c>
      <c r="C3" s="31" t="s">
        <v>20</v>
      </c>
      <c r="D3" s="1" t="s">
        <v>1168</v>
      </c>
    </row>
    <row r="4" spans="2:4" s="7" customFormat="1" ht="29" x14ac:dyDescent="0.35">
      <c r="B4" s="6" t="s">
        <v>180</v>
      </c>
      <c r="C4" s="37" t="s">
        <v>181</v>
      </c>
      <c r="D4" s="1"/>
    </row>
    <row r="5" spans="2:4" s="7" customFormat="1" ht="58" x14ac:dyDescent="0.35">
      <c r="B5" s="6" t="s">
        <v>109</v>
      </c>
      <c r="C5" s="31" t="s">
        <v>182</v>
      </c>
      <c r="D5" s="1"/>
    </row>
    <row r="6" spans="2:4" s="7" customFormat="1" ht="72.5" x14ac:dyDescent="0.35">
      <c r="B6" s="6" t="s">
        <v>171</v>
      </c>
      <c r="C6" s="31" t="s">
        <v>172</v>
      </c>
      <c r="D6" s="1"/>
    </row>
    <row r="7" spans="2:4" s="7" customFormat="1" ht="72.5" x14ac:dyDescent="0.35">
      <c r="B7" s="6" t="s">
        <v>110</v>
      </c>
      <c r="C7" s="31" t="s">
        <v>173</v>
      </c>
      <c r="D7" s="1"/>
    </row>
    <row r="8" spans="2:4" s="7" customFormat="1" ht="29" x14ac:dyDescent="0.35">
      <c r="B8" s="6" t="s">
        <v>110</v>
      </c>
      <c r="C8" s="1" t="s">
        <v>112</v>
      </c>
      <c r="D8" s="1"/>
    </row>
    <row r="9" spans="2:4" ht="116" x14ac:dyDescent="0.35">
      <c r="B9" s="6" t="s">
        <v>10</v>
      </c>
      <c r="C9" s="31" t="s">
        <v>136</v>
      </c>
      <c r="D9" s="1"/>
    </row>
    <row r="10" spans="2:4" ht="217.5" x14ac:dyDescent="0.35">
      <c r="B10" s="6" t="s">
        <v>16</v>
      </c>
      <c r="C10" s="31" t="s">
        <v>1676</v>
      </c>
      <c r="D10" s="1" t="s">
        <v>135</v>
      </c>
    </row>
    <row r="11" spans="2:4" ht="87" x14ac:dyDescent="0.35">
      <c r="B11" s="6" t="s">
        <v>12</v>
      </c>
      <c r="C11" s="1" t="s">
        <v>15</v>
      </c>
      <c r="D11" s="1"/>
    </row>
    <row r="12" spans="2:4" ht="43.5" x14ac:dyDescent="0.35">
      <c r="B12" s="6" t="s">
        <v>17</v>
      </c>
      <c r="C12" s="1" t="s">
        <v>18</v>
      </c>
      <c r="D12" s="1"/>
    </row>
    <row r="13" spans="2:4" ht="29" x14ac:dyDescent="0.35">
      <c r="B13" s="6" t="s">
        <v>21</v>
      </c>
      <c r="C13" s="10" t="s">
        <v>22</v>
      </c>
      <c r="D13" s="1"/>
    </row>
    <row r="14" spans="2:4" ht="29" x14ac:dyDescent="0.35">
      <c r="B14" s="6" t="s">
        <v>23</v>
      </c>
      <c r="C14" s="1" t="s">
        <v>24</v>
      </c>
      <c r="D14" s="1"/>
    </row>
    <row r="15" spans="2:4" x14ac:dyDescent="0.35">
      <c r="B15" s="6" t="s">
        <v>28</v>
      </c>
      <c r="C15" s="10" t="s">
        <v>1675</v>
      </c>
      <c r="D15" s="1"/>
    </row>
    <row r="16" spans="2:4" x14ac:dyDescent="0.35">
      <c r="B16" s="6" t="s">
        <v>29</v>
      </c>
      <c r="C16" s="47" t="s">
        <v>1674</v>
      </c>
      <c r="D16" s="1"/>
    </row>
    <row r="17" spans="2:4" x14ac:dyDescent="0.35">
      <c r="B17" s="6" t="s">
        <v>30</v>
      </c>
      <c r="C17" s="1" t="s">
        <v>31</v>
      </c>
      <c r="D17" s="1"/>
    </row>
    <row r="18" spans="2:4" x14ac:dyDescent="0.35">
      <c r="B18" s="6" t="s">
        <v>40</v>
      </c>
      <c r="C18" s="1" t="s">
        <v>1673</v>
      </c>
      <c r="D18" s="1"/>
    </row>
    <row r="19" spans="2:4" ht="43.5" x14ac:dyDescent="0.35">
      <c r="B19" s="6" t="s">
        <v>26</v>
      </c>
      <c r="C19" s="1" t="s">
        <v>27</v>
      </c>
      <c r="D19" s="1"/>
    </row>
    <row r="20" spans="2:4" x14ac:dyDescent="0.35">
      <c r="B20" s="6" t="s">
        <v>67</v>
      </c>
      <c r="C20" s="1" t="s">
        <v>68</v>
      </c>
      <c r="D20" s="1"/>
    </row>
    <row r="21" spans="2:4" x14ac:dyDescent="0.35">
      <c r="B21" s="6" t="s">
        <v>197</v>
      </c>
      <c r="C21" s="1"/>
      <c r="D21" s="1"/>
    </row>
    <row r="22" spans="2:4" x14ac:dyDescent="0.35">
      <c r="B22" s="6"/>
      <c r="C22" s="1"/>
      <c r="D22" s="8"/>
    </row>
    <row r="23" spans="2:4" x14ac:dyDescent="0.35">
      <c r="B23" s="6"/>
      <c r="C23" s="1"/>
      <c r="D23" s="8"/>
    </row>
    <row r="24" spans="2:4" x14ac:dyDescent="0.35">
      <c r="B24" s="6"/>
      <c r="C24" s="1"/>
      <c r="D24" s="8"/>
    </row>
    <row r="25" spans="2:4" x14ac:dyDescent="0.35">
      <c r="B25" s="6"/>
      <c r="C25" s="1"/>
      <c r="D25" s="8"/>
    </row>
    <row r="26" spans="2:4" x14ac:dyDescent="0.35">
      <c r="B26" s="6"/>
      <c r="C26" s="1"/>
      <c r="D26" s="9"/>
    </row>
    <row r="33" spans="2:2" x14ac:dyDescent="0.35">
      <c r="B33" s="11" t="s">
        <v>32</v>
      </c>
    </row>
    <row r="34" spans="2:2" x14ac:dyDescent="0.35">
      <c r="B34" s="11"/>
    </row>
    <row r="35" spans="2:2" x14ac:dyDescent="0.35">
      <c r="B35" s="11" t="s">
        <v>33</v>
      </c>
    </row>
    <row r="36" spans="2:2" x14ac:dyDescent="0.35">
      <c r="B36" s="11"/>
    </row>
    <row r="37" spans="2:2" x14ac:dyDescent="0.35">
      <c r="B37" s="11" t="s">
        <v>34</v>
      </c>
    </row>
    <row r="38" spans="2:2" x14ac:dyDescent="0.35">
      <c r="B38" s="11"/>
    </row>
    <row r="39" spans="2:2" x14ac:dyDescent="0.35">
      <c r="B39" s="11" t="s">
        <v>35</v>
      </c>
    </row>
    <row r="40" spans="2:2" x14ac:dyDescent="0.35">
      <c r="B40" s="11"/>
    </row>
    <row r="41" spans="2:2" x14ac:dyDescent="0.35">
      <c r="B41" s="11" t="s">
        <v>36</v>
      </c>
    </row>
    <row r="42" spans="2:2" x14ac:dyDescent="0.35">
      <c r="B42" s="12"/>
    </row>
    <row r="43" spans="2:2" x14ac:dyDescent="0.35">
      <c r="B43" s="12" t="s">
        <v>37</v>
      </c>
    </row>
    <row r="44" spans="2:2" x14ac:dyDescent="0.35">
      <c r="B44" s="12" t="s">
        <v>38</v>
      </c>
    </row>
    <row r="45" spans="2:2" x14ac:dyDescent="0.35">
      <c r="B45" s="12" t="s">
        <v>39</v>
      </c>
    </row>
    <row r="50" spans="2:3" x14ac:dyDescent="0.35">
      <c r="B50" t="s">
        <v>1668</v>
      </c>
      <c r="C50" s="14" t="s">
        <v>1572</v>
      </c>
    </row>
    <row r="51" spans="2:3" x14ac:dyDescent="0.35">
      <c r="B51"/>
      <c r="C51" t="s">
        <v>1567</v>
      </c>
    </row>
    <row r="52" spans="2:3" x14ac:dyDescent="0.35">
      <c r="B52"/>
      <c r="C52" s="14" t="s">
        <v>1573</v>
      </c>
    </row>
    <row r="53" spans="2:3" x14ac:dyDescent="0.35">
      <c r="B53"/>
      <c r="C53" t="s">
        <v>1568</v>
      </c>
    </row>
    <row r="54" spans="2:3" x14ac:dyDescent="0.35">
      <c r="B54"/>
      <c r="C54" s="14" t="s">
        <v>1574</v>
      </c>
    </row>
    <row r="55" spans="2:3" x14ac:dyDescent="0.35">
      <c r="B55"/>
      <c r="C55" t="s">
        <v>1569</v>
      </c>
    </row>
    <row r="56" spans="2:3" x14ac:dyDescent="0.35">
      <c r="B56"/>
      <c r="C56" t="s">
        <v>1570</v>
      </c>
    </row>
    <row r="57" spans="2:3" x14ac:dyDescent="0.35">
      <c r="B57"/>
      <c r="C57" s="14" t="s">
        <v>1575</v>
      </c>
    </row>
    <row r="58" spans="2:3" x14ac:dyDescent="0.35">
      <c r="B58"/>
      <c r="C58" t="s">
        <v>1571</v>
      </c>
    </row>
    <row r="59" spans="2:3" x14ac:dyDescent="0.35">
      <c r="B59"/>
      <c r="C59" s="14" t="s">
        <v>1576</v>
      </c>
    </row>
    <row r="60" spans="2:3" x14ac:dyDescent="0.35">
      <c r="B60"/>
      <c r="C60" t="s">
        <v>1577</v>
      </c>
    </row>
    <row r="61" spans="2:3" x14ac:dyDescent="0.35">
      <c r="B61"/>
      <c r="C61" s="14" t="s">
        <v>1578</v>
      </c>
    </row>
    <row r="62" spans="2:3" x14ac:dyDescent="0.35">
      <c r="B62"/>
      <c r="C62" t="s">
        <v>1579</v>
      </c>
    </row>
    <row r="63" spans="2:3" x14ac:dyDescent="0.35">
      <c r="B63"/>
      <c r="C63" s="14" t="s">
        <v>1586</v>
      </c>
    </row>
    <row r="64" spans="2:3" x14ac:dyDescent="0.35">
      <c r="B64"/>
      <c r="C64" t="s">
        <v>1587</v>
      </c>
    </row>
    <row r="65" spans="2:3" x14ac:dyDescent="0.35">
      <c r="B65"/>
      <c r="C65" s="14" t="s">
        <v>1580</v>
      </c>
    </row>
    <row r="66" spans="2:3" x14ac:dyDescent="0.35">
      <c r="B66"/>
      <c r="C66" t="s">
        <v>1581</v>
      </c>
    </row>
    <row r="67" spans="2:3" x14ac:dyDescent="0.35">
      <c r="B67"/>
      <c r="C67" s="14" t="s">
        <v>1582</v>
      </c>
    </row>
    <row r="68" spans="2:3" x14ac:dyDescent="0.35">
      <c r="B68"/>
      <c r="C68" t="s">
        <v>1583</v>
      </c>
    </row>
    <row r="69" spans="2:3" x14ac:dyDescent="0.35">
      <c r="B69"/>
      <c r="C69" s="304" t="s">
        <v>1584</v>
      </c>
    </row>
    <row r="70" spans="2:3" x14ac:dyDescent="0.35">
      <c r="B70"/>
      <c r="C70" s="19" t="s">
        <v>1585</v>
      </c>
    </row>
    <row r="71" spans="2:3" x14ac:dyDescent="0.35">
      <c r="B71"/>
      <c r="C71" s="304" t="s">
        <v>1588</v>
      </c>
    </row>
    <row r="72" spans="2:3" x14ac:dyDescent="0.35">
      <c r="B72"/>
      <c r="C72" s="19" t="s">
        <v>1589</v>
      </c>
    </row>
    <row r="73" spans="2:3" x14ac:dyDescent="0.35">
      <c r="B73"/>
      <c r="C73" s="304" t="s">
        <v>1593</v>
      </c>
    </row>
    <row r="74" spans="2:3" x14ac:dyDescent="0.35">
      <c r="B74"/>
      <c r="C74" s="19" t="s">
        <v>1592</v>
      </c>
    </row>
  </sheetData>
  <pageMargins left="0.7" right="0.7" top="0.75" bottom="0.75" header="0.3" footer="0.3"/>
  <pageSetup orientation="portrait" horizontalDpi="300" verticalDpi="3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BF162-ADD4-4B46-B1F3-A0CF24FB56F2}">
  <dimension ref="B3:L135"/>
  <sheetViews>
    <sheetView topLeftCell="A61" workbookViewId="0">
      <selection activeCell="E132" sqref="E132:E135"/>
    </sheetView>
  </sheetViews>
  <sheetFormatPr defaultRowHeight="14.5" x14ac:dyDescent="0.35"/>
  <cols>
    <col min="2" max="2" width="27" customWidth="1"/>
    <col min="16" max="16" width="14" customWidth="1"/>
  </cols>
  <sheetData>
    <row r="3" spans="2:9" x14ac:dyDescent="0.35">
      <c r="B3" s="98" t="s">
        <v>706</v>
      </c>
    </row>
    <row r="4" spans="2:9" x14ac:dyDescent="0.35">
      <c r="B4" s="98" t="s">
        <v>707</v>
      </c>
    </row>
    <row r="6" spans="2:9" x14ac:dyDescent="0.35">
      <c r="B6" t="s">
        <v>1222</v>
      </c>
    </row>
    <row r="7" spans="2:9" ht="23.5" x14ac:dyDescent="0.55000000000000004">
      <c r="B7" s="95" t="s">
        <v>678</v>
      </c>
      <c r="C7" s="96"/>
      <c r="D7" s="96"/>
      <c r="E7" s="96"/>
      <c r="I7" s="94" t="s">
        <v>677</v>
      </c>
    </row>
    <row r="8" spans="2:9" x14ac:dyDescent="0.35">
      <c r="B8" s="191" t="s">
        <v>1202</v>
      </c>
      <c r="C8" s="191"/>
      <c r="D8" s="191"/>
      <c r="E8" s="191">
        <v>126</v>
      </c>
    </row>
    <row r="9" spans="2:9" x14ac:dyDescent="0.35">
      <c r="B9" s="192" t="s">
        <v>1221</v>
      </c>
      <c r="C9" s="192"/>
      <c r="D9" s="192"/>
      <c r="E9" s="193">
        <v>71</v>
      </c>
      <c r="G9">
        <v>85</v>
      </c>
      <c r="H9" s="19" t="s">
        <v>1199</v>
      </c>
    </row>
    <row r="10" spans="2:9" x14ac:dyDescent="0.35">
      <c r="B10" s="194" t="s">
        <v>1224</v>
      </c>
      <c r="C10" s="194"/>
      <c r="D10" s="194"/>
      <c r="E10" s="195">
        <v>13</v>
      </c>
      <c r="H10" s="19"/>
    </row>
    <row r="11" spans="2:9" x14ac:dyDescent="0.35">
      <c r="B11" s="198" t="s">
        <v>1220</v>
      </c>
      <c r="C11" s="198"/>
      <c r="D11" s="198"/>
      <c r="E11" s="199">
        <v>3</v>
      </c>
    </row>
    <row r="12" spans="2:9" x14ac:dyDescent="0.35">
      <c r="B12" s="185" t="s">
        <v>1223</v>
      </c>
      <c r="C12" s="185"/>
      <c r="D12" s="185"/>
      <c r="E12" s="184">
        <v>23</v>
      </c>
      <c r="H12" s="19" t="s">
        <v>1200</v>
      </c>
    </row>
    <row r="13" spans="2:9" x14ac:dyDescent="0.35">
      <c r="B13" s="196" t="s">
        <v>1196</v>
      </c>
      <c r="C13" s="196"/>
      <c r="D13" s="196"/>
      <c r="E13" s="197">
        <v>16</v>
      </c>
      <c r="H13" s="19" t="s">
        <v>1201</v>
      </c>
    </row>
    <row r="15" spans="2:9" x14ac:dyDescent="0.35">
      <c r="B15" s="13"/>
      <c r="E15" s="13"/>
    </row>
    <row r="17" spans="2:5" x14ac:dyDescent="0.35">
      <c r="B17" s="98" t="s">
        <v>885</v>
      </c>
      <c r="C17" s="98"/>
    </row>
    <row r="18" spans="2:5" x14ac:dyDescent="0.35">
      <c r="B18" s="98" t="s">
        <v>674</v>
      </c>
      <c r="C18" s="98"/>
    </row>
    <row r="19" spans="2:5" x14ac:dyDescent="0.35">
      <c r="B19" s="98" t="s">
        <v>675</v>
      </c>
      <c r="C19" s="98"/>
    </row>
    <row r="20" spans="2:5" x14ac:dyDescent="0.35">
      <c r="B20" s="98" t="s">
        <v>686</v>
      </c>
      <c r="C20" s="98"/>
    </row>
    <row r="21" spans="2:5" x14ac:dyDescent="0.35">
      <c r="B21" s="98" t="s">
        <v>680</v>
      </c>
      <c r="C21" s="98"/>
    </row>
    <row r="22" spans="2:5" x14ac:dyDescent="0.35">
      <c r="B22" s="99" t="s">
        <v>679</v>
      </c>
      <c r="C22" s="98"/>
    </row>
    <row r="25" spans="2:5" ht="49" customHeight="1" x14ac:dyDescent="0.35">
      <c r="B25" s="14" t="s">
        <v>673</v>
      </c>
    </row>
    <row r="26" spans="2:5" x14ac:dyDescent="0.35">
      <c r="B26" t="s">
        <v>174</v>
      </c>
    </row>
    <row r="27" spans="2:5" x14ac:dyDescent="0.35">
      <c r="B27" t="s">
        <v>120</v>
      </c>
      <c r="E27" t="s">
        <v>169</v>
      </c>
    </row>
    <row r="28" spans="2:5" x14ac:dyDescent="0.35">
      <c r="B28" t="s">
        <v>121</v>
      </c>
      <c r="E28" t="s">
        <v>122</v>
      </c>
    </row>
    <row r="34" spans="2:11" ht="23.5" x14ac:dyDescent="0.55000000000000004">
      <c r="B34" s="95" t="s">
        <v>681</v>
      </c>
      <c r="C34" s="96"/>
      <c r="D34" s="96"/>
      <c r="E34" s="96"/>
      <c r="F34" s="97"/>
      <c r="G34" s="97"/>
      <c r="H34" s="97"/>
      <c r="I34" s="97"/>
    </row>
    <row r="35" spans="2:11" x14ac:dyDescent="0.35">
      <c r="B35" s="13" t="s">
        <v>170</v>
      </c>
    </row>
    <row r="37" spans="2:11" x14ac:dyDescent="0.35">
      <c r="B37" s="98" t="s">
        <v>682</v>
      </c>
    </row>
    <row r="38" spans="2:11" x14ac:dyDescent="0.35">
      <c r="B38" s="98" t="s">
        <v>683</v>
      </c>
    </row>
    <row r="39" spans="2:11" x14ac:dyDescent="0.35">
      <c r="B39" s="98" t="s">
        <v>684</v>
      </c>
    </row>
    <row r="43" spans="2:11" ht="23.5" x14ac:dyDescent="0.55000000000000004">
      <c r="B43" s="95" t="s">
        <v>1205</v>
      </c>
      <c r="C43" s="96"/>
      <c r="D43" s="96"/>
      <c r="E43" s="96"/>
      <c r="F43" s="97"/>
      <c r="G43" s="97"/>
      <c r="H43" s="97"/>
      <c r="I43" s="97"/>
      <c r="J43" s="97"/>
      <c r="K43" s="97"/>
    </row>
    <row r="45" spans="2:11" x14ac:dyDescent="0.35">
      <c r="B45" s="98" t="s">
        <v>682</v>
      </c>
    </row>
    <row r="46" spans="2:11" x14ac:dyDescent="0.35">
      <c r="B46" s="98" t="s">
        <v>685</v>
      </c>
    </row>
    <row r="47" spans="2:11" x14ac:dyDescent="0.35">
      <c r="B47" s="98" t="s">
        <v>690</v>
      </c>
    </row>
    <row r="48" spans="2:11" x14ac:dyDescent="0.35">
      <c r="B48" s="98" t="s">
        <v>692</v>
      </c>
    </row>
    <row r="49" spans="2:11" x14ac:dyDescent="0.35">
      <c r="B49" s="98"/>
      <c r="I49" s="19" t="s">
        <v>687</v>
      </c>
      <c r="J49" s="19" t="s">
        <v>1203</v>
      </c>
      <c r="K49" s="19" t="s">
        <v>1204</v>
      </c>
    </row>
    <row r="50" spans="2:11" ht="29" x14ac:dyDescent="0.35">
      <c r="B50" s="98"/>
      <c r="I50" s="14" t="s">
        <v>1194</v>
      </c>
      <c r="J50" s="7" t="s">
        <v>1195</v>
      </c>
      <c r="K50" s="7" t="s">
        <v>676</v>
      </c>
    </row>
    <row r="51" spans="2:11" x14ac:dyDescent="0.35">
      <c r="F51" s="185" t="s">
        <v>42</v>
      </c>
      <c r="G51" s="185"/>
      <c r="H51" s="185"/>
      <c r="I51" s="186">
        <v>56</v>
      </c>
      <c r="J51" s="186">
        <v>6</v>
      </c>
      <c r="K51" s="186">
        <v>16</v>
      </c>
    </row>
    <row r="52" spans="2:11" x14ac:dyDescent="0.35">
      <c r="F52" s="185" t="s">
        <v>1198</v>
      </c>
      <c r="G52" s="185"/>
      <c r="H52" s="185"/>
      <c r="I52" s="186">
        <v>0</v>
      </c>
      <c r="J52" s="186">
        <v>1</v>
      </c>
      <c r="K52" s="186">
        <v>0</v>
      </c>
    </row>
    <row r="53" spans="2:11" x14ac:dyDescent="0.35">
      <c r="F53" s="185" t="s">
        <v>43</v>
      </c>
      <c r="G53" s="185"/>
      <c r="H53" s="185"/>
      <c r="I53" s="186">
        <v>7</v>
      </c>
      <c r="J53" s="186">
        <v>4</v>
      </c>
      <c r="K53" s="186">
        <v>1</v>
      </c>
    </row>
    <row r="54" spans="2:11" x14ac:dyDescent="0.35">
      <c r="F54" s="185" t="s">
        <v>46</v>
      </c>
      <c r="G54" s="185"/>
      <c r="H54" s="185"/>
      <c r="I54" s="186">
        <v>2</v>
      </c>
      <c r="J54" s="186">
        <v>2</v>
      </c>
      <c r="K54" s="186">
        <v>0</v>
      </c>
    </row>
    <row r="55" spans="2:11" x14ac:dyDescent="0.35">
      <c r="F55" s="185" t="s">
        <v>44</v>
      </c>
      <c r="G55" s="185"/>
      <c r="H55" s="185"/>
      <c r="I55" s="186">
        <v>4</v>
      </c>
      <c r="J55" s="186">
        <v>0</v>
      </c>
      <c r="K55" s="186">
        <v>3</v>
      </c>
    </row>
    <row r="56" spans="2:11" x14ac:dyDescent="0.35">
      <c r="F56" s="185" t="s">
        <v>45</v>
      </c>
      <c r="G56" s="185"/>
      <c r="H56" s="185"/>
      <c r="I56" s="186">
        <v>4</v>
      </c>
      <c r="J56" s="186">
        <v>2</v>
      </c>
      <c r="K56" s="186">
        <v>2</v>
      </c>
    </row>
    <row r="60" spans="2:11" ht="23.5" x14ac:dyDescent="0.55000000000000004">
      <c r="B60" s="95" t="s">
        <v>691</v>
      </c>
      <c r="C60" s="97"/>
      <c r="D60" s="97"/>
      <c r="E60" s="97"/>
      <c r="F60" s="97"/>
      <c r="G60" s="97"/>
      <c r="H60" s="97"/>
      <c r="I60" s="97"/>
      <c r="J60" s="97"/>
      <c r="K60" s="97"/>
    </row>
    <row r="61" spans="2:11" x14ac:dyDescent="0.35">
      <c r="B61" s="98" t="s">
        <v>682</v>
      </c>
    </row>
    <row r="62" spans="2:11" x14ac:dyDescent="0.35">
      <c r="B62" s="98" t="s">
        <v>693</v>
      </c>
    </row>
    <row r="63" spans="2:11" x14ac:dyDescent="0.35">
      <c r="B63" s="98" t="s">
        <v>694</v>
      </c>
    </row>
    <row r="65" spans="2:12" ht="43.5" x14ac:dyDescent="0.35">
      <c r="I65" t="s">
        <v>1194</v>
      </c>
      <c r="J65" s="2" t="s">
        <v>1195</v>
      </c>
      <c r="K65" s="2" t="s">
        <v>1197</v>
      </c>
    </row>
    <row r="66" spans="2:12" x14ac:dyDescent="0.35">
      <c r="F66" s="33" t="s">
        <v>47</v>
      </c>
      <c r="G66" s="33"/>
      <c r="H66" s="33"/>
      <c r="I66" s="130">
        <v>53</v>
      </c>
      <c r="J66" s="13">
        <v>16</v>
      </c>
      <c r="K66" s="13">
        <v>22</v>
      </c>
    </row>
    <row r="67" spans="2:12" x14ac:dyDescent="0.35">
      <c r="F67" s="33" t="s">
        <v>60</v>
      </c>
      <c r="G67" s="33"/>
      <c r="H67" s="33"/>
      <c r="I67">
        <v>4</v>
      </c>
      <c r="K67" s="13">
        <v>4</v>
      </c>
    </row>
    <row r="68" spans="2:12" x14ac:dyDescent="0.35">
      <c r="B68" s="13"/>
      <c r="F68" s="33" t="s">
        <v>49</v>
      </c>
      <c r="G68" s="33"/>
      <c r="H68" s="33"/>
      <c r="I68">
        <v>0</v>
      </c>
      <c r="J68">
        <v>1</v>
      </c>
      <c r="K68">
        <v>0</v>
      </c>
    </row>
    <row r="69" spans="2:12" x14ac:dyDescent="0.35">
      <c r="B69" s="13"/>
      <c r="F69" s="33" t="s">
        <v>54</v>
      </c>
      <c r="G69" s="33"/>
      <c r="H69" s="33"/>
      <c r="I69">
        <v>1</v>
      </c>
    </row>
    <row r="70" spans="2:12" x14ac:dyDescent="0.35">
      <c r="B70" s="13"/>
      <c r="F70" s="33" t="s">
        <v>48</v>
      </c>
      <c r="G70" s="33"/>
      <c r="H70" s="33"/>
      <c r="I70">
        <v>1</v>
      </c>
      <c r="J70">
        <v>0</v>
      </c>
      <c r="K70">
        <v>1</v>
      </c>
    </row>
    <row r="71" spans="2:12" x14ac:dyDescent="0.35">
      <c r="F71" s="33"/>
      <c r="G71" s="33"/>
      <c r="H71" s="33"/>
    </row>
    <row r="72" spans="2:12" x14ac:dyDescent="0.35">
      <c r="F72" s="33" t="s">
        <v>53</v>
      </c>
      <c r="G72" s="33"/>
      <c r="H72" s="33"/>
      <c r="I72">
        <v>0</v>
      </c>
      <c r="J72">
        <v>1</v>
      </c>
      <c r="K72" s="13">
        <v>2</v>
      </c>
    </row>
    <row r="73" spans="2:12" x14ac:dyDescent="0.35">
      <c r="F73" s="33" t="s">
        <v>55</v>
      </c>
      <c r="G73" s="33"/>
      <c r="H73" s="33"/>
      <c r="I73">
        <v>1</v>
      </c>
    </row>
    <row r="74" spans="2:12" x14ac:dyDescent="0.35">
      <c r="F74" s="33" t="s">
        <v>59</v>
      </c>
      <c r="G74" s="33"/>
      <c r="H74" s="33"/>
      <c r="I74">
        <v>0</v>
      </c>
      <c r="J74" s="13">
        <v>2</v>
      </c>
      <c r="K74">
        <v>1</v>
      </c>
    </row>
    <row r="75" spans="2:12" x14ac:dyDescent="0.35">
      <c r="F75" s="33" t="s">
        <v>50</v>
      </c>
      <c r="G75" s="33"/>
      <c r="H75" s="33"/>
      <c r="I75">
        <v>1</v>
      </c>
    </row>
    <row r="76" spans="2:12" x14ac:dyDescent="0.35">
      <c r="F76" s="33" t="s">
        <v>61</v>
      </c>
      <c r="G76" s="33"/>
      <c r="H76" s="33"/>
      <c r="I76">
        <v>1</v>
      </c>
    </row>
    <row r="77" spans="2:12" x14ac:dyDescent="0.35">
      <c r="F77" s="33" t="s">
        <v>58</v>
      </c>
      <c r="G77" s="33"/>
      <c r="H77" s="33"/>
      <c r="I77">
        <v>1</v>
      </c>
    </row>
    <row r="78" spans="2:12" x14ac:dyDescent="0.35">
      <c r="F78" s="33" t="s">
        <v>57</v>
      </c>
      <c r="G78" s="33"/>
      <c r="H78" s="33"/>
      <c r="I78">
        <v>1</v>
      </c>
    </row>
    <row r="79" spans="2:12" x14ac:dyDescent="0.35">
      <c r="F79" s="33" t="s">
        <v>51</v>
      </c>
      <c r="G79" s="33"/>
      <c r="H79" s="33"/>
      <c r="I79" s="13">
        <v>4</v>
      </c>
      <c r="J79" s="13">
        <v>6</v>
      </c>
      <c r="K79" s="13">
        <v>4</v>
      </c>
      <c r="L79" s="13"/>
    </row>
    <row r="80" spans="2:12" x14ac:dyDescent="0.35">
      <c r="F80" s="33" t="s">
        <v>52</v>
      </c>
      <c r="G80" s="33"/>
      <c r="H80" s="33"/>
      <c r="I80">
        <v>1</v>
      </c>
    </row>
    <row r="81" spans="2:11" x14ac:dyDescent="0.35">
      <c r="F81" s="33" t="s">
        <v>56</v>
      </c>
      <c r="G81" s="33"/>
      <c r="H81" s="33"/>
      <c r="I81" s="13">
        <v>1</v>
      </c>
    </row>
    <row r="87" spans="2:11" ht="23.5" x14ac:dyDescent="0.55000000000000004">
      <c r="B87" s="95" t="s">
        <v>691</v>
      </c>
      <c r="C87" s="97"/>
      <c r="D87" s="97"/>
      <c r="E87" s="97"/>
      <c r="F87" s="97"/>
      <c r="G87" s="97"/>
      <c r="H87" s="97"/>
      <c r="I87" s="97"/>
      <c r="J87" s="97"/>
      <c r="K87" s="97"/>
    </row>
    <row r="88" spans="2:11" x14ac:dyDescent="0.35">
      <c r="B88" s="98" t="s">
        <v>682</v>
      </c>
    </row>
    <row r="89" spans="2:11" x14ac:dyDescent="0.35">
      <c r="B89" s="98" t="s">
        <v>695</v>
      </c>
    </row>
    <row r="90" spans="2:11" x14ac:dyDescent="0.35">
      <c r="B90" s="98" t="s">
        <v>694</v>
      </c>
    </row>
    <row r="92" spans="2:11" x14ac:dyDescent="0.35">
      <c r="H92" t="s">
        <v>687</v>
      </c>
      <c r="I92" t="s">
        <v>688</v>
      </c>
      <c r="J92" t="s">
        <v>689</v>
      </c>
    </row>
    <row r="93" spans="2:11" x14ac:dyDescent="0.35">
      <c r="B93" s="33" t="s">
        <v>62</v>
      </c>
      <c r="C93" s="33"/>
      <c r="D93" s="33"/>
      <c r="E93" s="33"/>
      <c r="F93" s="33" t="s">
        <v>63</v>
      </c>
      <c r="G93" s="33"/>
      <c r="H93" s="13">
        <v>24</v>
      </c>
      <c r="I93" s="13">
        <v>8</v>
      </c>
      <c r="J93" s="13">
        <v>12</v>
      </c>
    </row>
    <row r="94" spans="2:11" x14ac:dyDescent="0.35">
      <c r="B94" s="13"/>
      <c r="F94" s="33" t="s">
        <v>64</v>
      </c>
      <c r="G94" s="33"/>
      <c r="H94" s="13">
        <v>5</v>
      </c>
      <c r="I94" s="13">
        <v>1</v>
      </c>
      <c r="J94" s="13">
        <v>3</v>
      </c>
    </row>
    <row r="95" spans="2:11" x14ac:dyDescent="0.35">
      <c r="F95" s="33" t="s">
        <v>65</v>
      </c>
      <c r="G95" s="33"/>
      <c r="H95" s="13">
        <v>5</v>
      </c>
      <c r="J95" s="13">
        <v>1</v>
      </c>
    </row>
    <row r="96" spans="2:11" x14ac:dyDescent="0.35">
      <c r="F96" s="33" t="s">
        <v>66</v>
      </c>
      <c r="G96" s="33"/>
      <c r="H96" s="13">
        <v>2</v>
      </c>
      <c r="I96" s="13">
        <v>1</v>
      </c>
      <c r="J96" s="13">
        <v>1</v>
      </c>
    </row>
    <row r="97" spans="6:10" x14ac:dyDescent="0.35">
      <c r="F97" s="33" t="s">
        <v>69</v>
      </c>
      <c r="G97" s="33"/>
      <c r="H97" s="13">
        <v>2</v>
      </c>
      <c r="I97" s="13"/>
      <c r="J97" s="13">
        <v>1</v>
      </c>
    </row>
    <row r="98" spans="6:10" x14ac:dyDescent="0.35">
      <c r="F98" s="33" t="s">
        <v>70</v>
      </c>
      <c r="G98" s="33"/>
      <c r="I98" s="13">
        <v>1</v>
      </c>
    </row>
    <row r="99" spans="6:10" x14ac:dyDescent="0.35">
      <c r="F99" s="33" t="s">
        <v>71</v>
      </c>
      <c r="G99" s="33"/>
      <c r="H99" s="13">
        <v>2</v>
      </c>
      <c r="J99" s="13">
        <v>1</v>
      </c>
    </row>
    <row r="100" spans="6:10" x14ac:dyDescent="0.35">
      <c r="F100" s="33" t="s">
        <v>72</v>
      </c>
      <c r="G100" s="33"/>
      <c r="J100" s="13">
        <v>1</v>
      </c>
    </row>
    <row r="101" spans="6:10" x14ac:dyDescent="0.35">
      <c r="F101" s="33" t="s">
        <v>73</v>
      </c>
      <c r="G101" s="33"/>
      <c r="I101" s="13">
        <v>2</v>
      </c>
    </row>
    <row r="102" spans="6:10" x14ac:dyDescent="0.35">
      <c r="F102" s="33" t="s">
        <v>74</v>
      </c>
      <c r="G102" s="33"/>
      <c r="H102" s="13">
        <v>1</v>
      </c>
      <c r="I102" s="13">
        <v>2</v>
      </c>
      <c r="J102" s="13"/>
    </row>
    <row r="103" spans="6:10" x14ac:dyDescent="0.35">
      <c r="F103" s="33" t="s">
        <v>75</v>
      </c>
      <c r="G103" s="33"/>
      <c r="H103" s="13"/>
      <c r="I103" s="13"/>
      <c r="J103" s="13">
        <v>1</v>
      </c>
    </row>
    <row r="104" spans="6:10" x14ac:dyDescent="0.35">
      <c r="F104" s="33" t="s">
        <v>76</v>
      </c>
      <c r="G104" s="33"/>
      <c r="H104" s="13">
        <v>1</v>
      </c>
      <c r="I104" s="13"/>
      <c r="J104" s="13"/>
    </row>
    <row r="105" spans="6:10" x14ac:dyDescent="0.35">
      <c r="F105" s="33" t="s">
        <v>77</v>
      </c>
      <c r="G105" s="33"/>
      <c r="I105" s="13">
        <v>1</v>
      </c>
    </row>
    <row r="106" spans="6:10" x14ac:dyDescent="0.35">
      <c r="F106" s="33" t="s">
        <v>78</v>
      </c>
      <c r="G106" s="33"/>
      <c r="H106" s="13">
        <v>2</v>
      </c>
    </row>
    <row r="107" spans="6:10" x14ac:dyDescent="0.35">
      <c r="F107" s="33" t="s">
        <v>79</v>
      </c>
      <c r="G107" s="33"/>
      <c r="J107" s="13">
        <v>1</v>
      </c>
    </row>
    <row r="108" spans="6:10" x14ac:dyDescent="0.35">
      <c r="F108" s="33" t="s">
        <v>80</v>
      </c>
      <c r="G108" s="33"/>
      <c r="J108" s="13">
        <v>1</v>
      </c>
    </row>
    <row r="130" spans="2:5" x14ac:dyDescent="0.35">
      <c r="B130" t="s">
        <v>1256</v>
      </c>
    </row>
    <row r="132" spans="2:5" x14ac:dyDescent="0.35">
      <c r="B132">
        <v>126</v>
      </c>
      <c r="C132">
        <v>1</v>
      </c>
      <c r="D132" t="s">
        <v>1257</v>
      </c>
      <c r="E132">
        <v>126</v>
      </c>
    </row>
    <row r="133" spans="2:5" x14ac:dyDescent="0.35">
      <c r="B133">
        <v>85</v>
      </c>
      <c r="C133">
        <v>26</v>
      </c>
      <c r="D133" t="s">
        <v>1258</v>
      </c>
      <c r="E133">
        <f>B133*C133</f>
        <v>2210</v>
      </c>
    </row>
    <row r="134" spans="2:5" ht="58" x14ac:dyDescent="0.35">
      <c r="B134">
        <v>85</v>
      </c>
      <c r="C134">
        <v>5</v>
      </c>
      <c r="D134" s="2" t="s">
        <v>1259</v>
      </c>
      <c r="E134">
        <f>B134*C134</f>
        <v>425</v>
      </c>
    </row>
    <row r="135" spans="2:5" x14ac:dyDescent="0.35">
      <c r="E135">
        <f>SUM(E132:E134)</f>
        <v>2761</v>
      </c>
    </row>
  </sheetData>
  <pageMargins left="0.7" right="0.7" top="0.75" bottom="0.75" header="0.3" footer="0.3"/>
  <pageSetup orientation="portrait" horizontalDpi="300" verticalDpi="30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72F0B-CC5F-4D0B-AEED-1AA4E3C23EDB}">
  <dimension ref="C3:E22"/>
  <sheetViews>
    <sheetView workbookViewId="0">
      <selection activeCell="I18" sqref="I18"/>
    </sheetView>
  </sheetViews>
  <sheetFormatPr defaultRowHeight="14.5" x14ac:dyDescent="0.35"/>
  <cols>
    <col min="3" max="3" width="27.453125" customWidth="1"/>
    <col min="4" max="4" width="14.08984375" customWidth="1"/>
    <col min="5" max="5" width="20.6328125" customWidth="1"/>
  </cols>
  <sheetData>
    <row r="3" spans="3:5" ht="29" x14ac:dyDescent="0.35">
      <c r="C3" s="207" t="s">
        <v>1264</v>
      </c>
      <c r="D3" s="207" t="s">
        <v>1265</v>
      </c>
      <c r="E3" s="208" t="s">
        <v>1275</v>
      </c>
    </row>
    <row r="4" spans="3:5" x14ac:dyDescent="0.35">
      <c r="C4" s="465" t="s">
        <v>1266</v>
      </c>
      <c r="D4" s="465" t="s">
        <v>1277</v>
      </c>
      <c r="E4" s="462" t="s">
        <v>1278</v>
      </c>
    </row>
    <row r="5" spans="3:5" x14ac:dyDescent="0.35">
      <c r="C5" s="466"/>
      <c r="D5" s="466"/>
      <c r="E5" s="463"/>
    </row>
    <row r="6" spans="3:5" x14ac:dyDescent="0.35">
      <c r="C6" s="466"/>
      <c r="D6" s="466"/>
      <c r="E6" s="463"/>
    </row>
    <row r="7" spans="3:5" x14ac:dyDescent="0.35">
      <c r="C7" s="467"/>
      <c r="D7" s="467"/>
      <c r="E7" s="464"/>
    </row>
    <row r="8" spans="3:5" ht="29" x14ac:dyDescent="0.35">
      <c r="C8" s="209" t="s">
        <v>1272</v>
      </c>
      <c r="D8" s="210" t="s">
        <v>1267</v>
      </c>
      <c r="E8" s="211" t="s">
        <v>1269</v>
      </c>
    </row>
    <row r="9" spans="3:5" ht="29" x14ac:dyDescent="0.35">
      <c r="C9" s="209" t="s">
        <v>1273</v>
      </c>
      <c r="D9" s="210" t="s">
        <v>1268</v>
      </c>
      <c r="E9" s="211" t="s">
        <v>1271</v>
      </c>
    </row>
    <row r="10" spans="3:5" ht="72.5" x14ac:dyDescent="0.35">
      <c r="C10" s="209" t="s">
        <v>1274</v>
      </c>
      <c r="D10" s="212" t="s">
        <v>1270</v>
      </c>
      <c r="E10" s="213" t="s">
        <v>1276</v>
      </c>
    </row>
    <row r="15" spans="3:5" ht="29" x14ac:dyDescent="0.35">
      <c r="C15" s="207" t="s">
        <v>1264</v>
      </c>
      <c r="D15" s="207" t="s">
        <v>1265</v>
      </c>
      <c r="E15" s="208" t="s">
        <v>1275</v>
      </c>
    </row>
    <row r="16" spans="3:5" x14ac:dyDescent="0.35">
      <c r="C16" s="468" t="s">
        <v>1279</v>
      </c>
      <c r="D16" s="465" t="s">
        <v>1277</v>
      </c>
      <c r="E16" s="462" t="s">
        <v>1278</v>
      </c>
    </row>
    <row r="17" spans="3:5" x14ac:dyDescent="0.35">
      <c r="C17" s="466"/>
      <c r="D17" s="466"/>
      <c r="E17" s="463"/>
    </row>
    <row r="18" spans="3:5" x14ac:dyDescent="0.35">
      <c r="C18" s="466"/>
      <c r="D18" s="466"/>
      <c r="E18" s="463"/>
    </row>
    <row r="19" spans="3:5" x14ac:dyDescent="0.35">
      <c r="C19" s="467"/>
      <c r="D19" s="467"/>
      <c r="E19" s="464"/>
    </row>
    <row r="20" spans="3:5" ht="29" x14ac:dyDescent="0.35">
      <c r="C20" s="209" t="s">
        <v>1272</v>
      </c>
      <c r="D20" s="210" t="s">
        <v>1267</v>
      </c>
      <c r="E20" s="211" t="s">
        <v>1269</v>
      </c>
    </row>
    <row r="21" spans="3:5" ht="29" x14ac:dyDescent="0.35">
      <c r="C21" s="209" t="s">
        <v>1273</v>
      </c>
      <c r="D21" s="210" t="s">
        <v>1268</v>
      </c>
      <c r="E21" s="211" t="s">
        <v>1271</v>
      </c>
    </row>
    <row r="22" spans="3:5" ht="72.5" x14ac:dyDescent="0.35">
      <c r="C22" s="209" t="s">
        <v>1274</v>
      </c>
      <c r="D22" s="212" t="s">
        <v>1270</v>
      </c>
      <c r="E22" s="213" t="s">
        <v>1276</v>
      </c>
    </row>
  </sheetData>
  <mergeCells count="6">
    <mergeCell ref="E4:E7"/>
    <mergeCell ref="D4:D7"/>
    <mergeCell ref="C4:C7"/>
    <mergeCell ref="C16:C19"/>
    <mergeCell ref="D16:D19"/>
    <mergeCell ref="E16:E19"/>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69D7B5A7B4C0F4F825DADB8810F0F1F" ma:contentTypeVersion="19" ma:contentTypeDescription="Create a new document." ma:contentTypeScope="" ma:versionID="3b3d92ddbaabb11870d2913226fa3c87">
  <xsd:schema xmlns:xsd="http://www.w3.org/2001/XMLSchema" xmlns:xs="http://www.w3.org/2001/XMLSchema" xmlns:p="http://schemas.microsoft.com/office/2006/metadata/properties" xmlns:ns2="92942889-439b-4acc-99c9-f890a8754468" xmlns:ns3="e9c2f33e-1257-44b0-9f12-8b9d4d157a10" targetNamespace="http://schemas.microsoft.com/office/2006/metadata/properties" ma:root="true" ma:fieldsID="f1df0622b8d03b5e1ea637b5f51357ea" ns2:_="" ns3:_="">
    <xsd:import namespace="92942889-439b-4acc-99c9-f890a8754468"/>
    <xsd:import namespace="e9c2f33e-1257-44b0-9f12-8b9d4d157a10"/>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942889-439b-4acc-99c9-f890a87544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Length (seconds)"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1702b5c8-0a88-4fca-a898-27150c79551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c2f33e-1257-44b0-9f12-8b9d4d157a1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4b5aa12-b0f4-4e83-a8ff-087a06e68d35}" ma:internalName="TaxCatchAll" ma:showField="CatchAllData" ma:web="e9c2f33e-1257-44b0-9f12-8b9d4d157a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2942889-439b-4acc-99c9-f890a8754468">
      <Terms xmlns="http://schemas.microsoft.com/office/infopath/2007/PartnerControls"/>
    </lcf76f155ced4ddcb4097134ff3c332f>
    <TaxCatchAll xmlns="e9c2f33e-1257-44b0-9f12-8b9d4d157a10" xsi:nil="true"/>
  </documentManagement>
</p:properties>
</file>

<file path=customXml/itemProps1.xml><?xml version="1.0" encoding="utf-8"?>
<ds:datastoreItem xmlns:ds="http://schemas.openxmlformats.org/officeDocument/2006/customXml" ds:itemID="{0054B2D9-3BA7-408F-9648-E4556E82910E}">
  <ds:schemaRefs>
    <ds:schemaRef ds:uri="http://schemas.microsoft.com/sharepoint/v3/contenttype/forms"/>
  </ds:schemaRefs>
</ds:datastoreItem>
</file>

<file path=customXml/itemProps2.xml><?xml version="1.0" encoding="utf-8"?>
<ds:datastoreItem xmlns:ds="http://schemas.openxmlformats.org/officeDocument/2006/customXml" ds:itemID="{57A98107-58BF-4433-85F2-2C05F12685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942889-439b-4acc-99c9-f890a8754468"/>
    <ds:schemaRef ds:uri="e9c2f33e-1257-44b0-9f12-8b9d4d157a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4E1308-1B14-4831-822A-8453308596DA}">
  <ds:schemaRefs>
    <ds:schemaRef ds:uri="e9c2f33e-1257-44b0-9f12-8b9d4d157a10"/>
    <ds:schemaRef ds:uri="http://purl.org/dc/dcmitype/"/>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http://purl.org/dc/elements/1.1/"/>
    <ds:schemaRef ds:uri="92942889-439b-4acc-99c9-f890a8754468"/>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%age</vt:lpstr>
      <vt:lpstr>Intermittency</vt:lpstr>
      <vt:lpstr>2025-26 Mster</vt:lpstr>
      <vt:lpstr>25-6 Mstr pre updates</vt:lpstr>
      <vt:lpstr>Feb24-Jan26 Master</vt:lpstr>
      <vt:lpstr>Gallons converts</vt:lpstr>
      <vt:lpstr>Rules &amp; decisions</vt:lpstr>
      <vt:lpstr>Progress stats</vt:lpstr>
      <vt:lpstr>OVerlap tables</vt:lpstr>
      <vt:lpstr>Other charts</vt:lpstr>
      <vt:lpstr>Timeline</vt:lpstr>
      <vt:lpstr>Poss Steerco</vt:lpstr>
      <vt:lpstr>Overlaps LA</vt:lpstr>
      <vt:lpstr>241126 # drinking now</vt:lpstr>
      <vt:lpstr>241126 raw columns</vt:lpstr>
      <vt:lpstr>RAKSHITDec24</vt:lpstr>
      <vt:lpstr>RMchartsDec24</vt:lpstr>
      <vt:lpstr>Rak Clean DatasetDF</vt:lpstr>
      <vt:lpstr>Places using carbon</vt:lpstr>
      <vt:lpstr>RAkshitMar25</vt:lpstr>
      <vt:lpstr>RM Mar25 raw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Danielle Francis</dc:creator>
  <cp:lastModifiedBy>Danielle Francis</cp:lastModifiedBy>
  <cp:lastPrinted>2026-03-02T00:35:03Z</cp:lastPrinted>
  <dcterms:created xsi:type="dcterms:W3CDTF">2023-12-15T19:51:05Z</dcterms:created>
  <dcterms:modified xsi:type="dcterms:W3CDTF">2026-03-10T09:13:01Z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0x010100369D7B5A7B4C0F4F825DADB8810F0F1F</vt:lpwstr>
  </property>
  <property fmtid="{D5CDD505-2E9C-101B-9397-08002B2CF9AE}" pid="3" name="MediaServiceImageTags">
    <vt:lpwstr/>
  </property>
</Properties>
</file>